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1680" windowWidth="15168" windowHeight="7272"/>
  </bookViews>
  <sheets>
    <sheet name="2018" sheetId="1" r:id="rId1"/>
  </sheets>
  <definedNames>
    <definedName name="_xlnm._FilterDatabase" localSheetId="0" hidden="1">'2018'!$A$5:$T$1447</definedName>
    <definedName name="_xlnm.Print_Titles" localSheetId="0">'2018'!$5:$5</definedName>
    <definedName name="_xlnm.Print_Area" localSheetId="0">'2018'!$A$1:$E$1449</definedName>
  </definedNames>
  <calcPr calcId="152511"/>
  <fileRecoveryPr autoRecover="0"/>
</workbook>
</file>

<file path=xl/calcChain.xml><?xml version="1.0" encoding="utf-8"?>
<calcChain xmlns="http://schemas.openxmlformats.org/spreadsheetml/2006/main">
  <c r="E1418" i="1"/>
  <c r="D1418"/>
  <c r="E1382"/>
  <c r="D1382"/>
  <c r="E275"/>
  <c r="D275"/>
  <c r="E98"/>
  <c r="D98"/>
  <c r="D445" l="1"/>
  <c r="D1305" l="1"/>
  <c r="D1304" s="1"/>
  <c r="D1303" s="1"/>
  <c r="D1302" s="1"/>
  <c r="D1301" s="1"/>
  <c r="E1304"/>
  <c r="E1303" s="1"/>
  <c r="E1302" s="1"/>
  <c r="E1301" s="1"/>
  <c r="D1074" l="1"/>
  <c r="D1070"/>
  <c r="D435" l="1"/>
  <c r="D635" l="1"/>
  <c r="D627"/>
  <c r="D1434" l="1"/>
  <c r="D231" l="1"/>
  <c r="D142"/>
  <c r="D130" l="1"/>
  <c r="E434" l="1"/>
  <c r="E433" s="1"/>
  <c r="E432" s="1"/>
  <c r="D434"/>
  <c r="D433" s="1"/>
  <c r="D432" s="1"/>
  <c r="D21" l="1"/>
  <c r="E20" l="1"/>
  <c r="E19" s="1"/>
  <c r="E18" s="1"/>
  <c r="E17" s="1"/>
  <c r="D20"/>
  <c r="D19" s="1"/>
  <c r="D18" s="1"/>
  <c r="D17" s="1"/>
  <c r="E998" l="1"/>
  <c r="D998"/>
  <c r="E1012" l="1"/>
  <c r="E1011" s="1"/>
  <c r="D1012"/>
  <c r="D1011" s="1"/>
  <c r="E125" l="1"/>
  <c r="D125"/>
  <c r="E108"/>
  <c r="D108"/>
  <c r="E193"/>
  <c r="D193"/>
  <c r="E138"/>
  <c r="D138"/>
  <c r="E134"/>
  <c r="D134"/>
  <c r="E1031" l="1"/>
  <c r="D1031"/>
  <c r="E1029"/>
  <c r="D1029"/>
  <c r="D1028" l="1"/>
  <c r="D1027" s="1"/>
  <c r="D1026" s="1"/>
  <c r="E1028"/>
  <c r="E1027" s="1"/>
  <c r="E1026" s="1"/>
  <c r="D188" l="1"/>
  <c r="D187" s="1"/>
  <c r="D186" s="1"/>
  <c r="E188"/>
  <c r="E187" s="1"/>
  <c r="E186" s="1"/>
  <c r="E1042" l="1"/>
  <c r="E1041" s="1"/>
  <c r="E1040" s="1"/>
  <c r="E1039" s="1"/>
  <c r="D1042"/>
  <c r="D1041" s="1"/>
  <c r="D1040" s="1"/>
  <c r="D1039" s="1"/>
  <c r="B604" l="1"/>
  <c r="B603" s="1"/>
  <c r="B602" s="1"/>
  <c r="E604"/>
  <c r="E603" s="1"/>
  <c r="E602" s="1"/>
  <c r="D604"/>
  <c r="D603" s="1"/>
  <c r="D602" s="1"/>
  <c r="D1152" l="1"/>
  <c r="D1151" s="1"/>
  <c r="D1150" s="1"/>
  <c r="E1152"/>
  <c r="E1151" s="1"/>
  <c r="E1150" s="1"/>
  <c r="E940" l="1"/>
  <c r="D940"/>
  <c r="E938"/>
  <c r="D938"/>
  <c r="E994" l="1"/>
  <c r="E993" s="1"/>
  <c r="D994"/>
  <c r="D993" s="1"/>
  <c r="E1322" l="1"/>
  <c r="D1322"/>
  <c r="E1325"/>
  <c r="D1325"/>
  <c r="E1335" l="1"/>
  <c r="D1335"/>
  <c r="E1334"/>
  <c r="D1334"/>
  <c r="E1333"/>
  <c r="D1333"/>
  <c r="E1343"/>
  <c r="D1343"/>
  <c r="E1339"/>
  <c r="D1339"/>
  <c r="D642" l="1"/>
  <c r="D641" s="1"/>
  <c r="D640" s="1"/>
  <c r="E642"/>
  <c r="E641" s="1"/>
  <c r="E640" s="1"/>
  <c r="D456" l="1"/>
  <c r="E456"/>
  <c r="D1355" l="1"/>
  <c r="D1354" s="1"/>
  <c r="D1353" s="1"/>
  <c r="E1355"/>
  <c r="E1354" s="1"/>
  <c r="E1353" s="1"/>
  <c r="E1361" l="1"/>
  <c r="E1360" s="1"/>
  <c r="E1359" s="1"/>
  <c r="D1361"/>
  <c r="D1360" s="1"/>
  <c r="D1359" s="1"/>
  <c r="E1373"/>
  <c r="E1372" s="1"/>
  <c r="E1371" s="1"/>
  <c r="D1373"/>
  <c r="D1372" s="1"/>
  <c r="D1371" s="1"/>
  <c r="E1369"/>
  <c r="E1368" s="1"/>
  <c r="E1367" s="1"/>
  <c r="D1369"/>
  <c r="D1368" s="1"/>
  <c r="D1367" s="1"/>
  <c r="E1365"/>
  <c r="E1364" s="1"/>
  <c r="E1363" s="1"/>
  <c r="D1365"/>
  <c r="D1364" s="1"/>
  <c r="D1363" s="1"/>
  <c r="E1351"/>
  <c r="E1350" s="1"/>
  <c r="D1351"/>
  <c r="D1350" s="1"/>
  <c r="E1346"/>
  <c r="E1345" s="1"/>
  <c r="D1346"/>
  <c r="D1345" s="1"/>
  <c r="E1342"/>
  <c r="D1342"/>
  <c r="E1338"/>
  <c r="D1338"/>
  <c r="E1332"/>
  <c r="E1331" s="1"/>
  <c r="D1332"/>
  <c r="D1331" s="1"/>
  <c r="E1328"/>
  <c r="E1327" s="1"/>
  <c r="E1326" s="1"/>
  <c r="D1328"/>
  <c r="D1327" s="1"/>
  <c r="D1326" s="1"/>
  <c r="D1324"/>
  <c r="D1323" s="1"/>
  <c r="E1324"/>
  <c r="E1323" s="1"/>
  <c r="D1321"/>
  <c r="D1320" s="1"/>
  <c r="E1321"/>
  <c r="E1320" s="1"/>
  <c r="D1317"/>
  <c r="D1316" s="1"/>
  <c r="E1317"/>
  <c r="E1316" s="1"/>
  <c r="D1314"/>
  <c r="D1313" s="1"/>
  <c r="E1314"/>
  <c r="E1313" s="1"/>
  <c r="D1309"/>
  <c r="D1308" s="1"/>
  <c r="D1307" s="1"/>
  <c r="D1306" s="1"/>
  <c r="E1309"/>
  <c r="E1308" s="1"/>
  <c r="E1307" s="1"/>
  <c r="E1306" s="1"/>
  <c r="D1358" l="1"/>
  <c r="E1358"/>
  <c r="D1319"/>
  <c r="E1319"/>
  <c r="E1312"/>
  <c r="E1341"/>
  <c r="E1340" s="1"/>
  <c r="E1337"/>
  <c r="E1336" s="1"/>
  <c r="D1312"/>
  <c r="D1344"/>
  <c r="E1344"/>
  <c r="D1341"/>
  <c r="D1340" s="1"/>
  <c r="D1337"/>
  <c r="D1336" s="1"/>
  <c r="D1330" l="1"/>
  <c r="D1311" s="1"/>
  <c r="E1330"/>
  <c r="E1311" s="1"/>
  <c r="D1394" l="1"/>
  <c r="D1393" s="1"/>
  <c r="D1392" s="1"/>
  <c r="E1394"/>
  <c r="E1393" s="1"/>
  <c r="E1392" s="1"/>
  <c r="D1390"/>
  <c r="D1389" s="1"/>
  <c r="D1388" s="1"/>
  <c r="E1390"/>
  <c r="E1389" s="1"/>
  <c r="E1388" s="1"/>
  <c r="D1386"/>
  <c r="D1385" s="1"/>
  <c r="D1384" s="1"/>
  <c r="E1386"/>
  <c r="E1385" s="1"/>
  <c r="E1384" s="1"/>
  <c r="D1378"/>
  <c r="D1377" s="1"/>
  <c r="D1376" s="1"/>
  <c r="E1378"/>
  <c r="E1377" s="1"/>
  <c r="E1376" s="1"/>
  <c r="D1381" l="1"/>
  <c r="D1380" s="1"/>
  <c r="D1375" s="1"/>
  <c r="E1381"/>
  <c r="E1380" s="1"/>
  <c r="E1375" s="1"/>
  <c r="E1300" l="1"/>
  <c r="D1300"/>
  <c r="D471"/>
  <c r="D470" s="1"/>
  <c r="E471"/>
  <c r="E470" s="1"/>
  <c r="D478"/>
  <c r="D477" s="1"/>
  <c r="D476" s="1"/>
  <c r="E478"/>
  <c r="E477" s="1"/>
  <c r="E476" s="1"/>
  <c r="D474" l="1"/>
  <c r="D473" s="1"/>
  <c r="D469" s="1"/>
  <c r="E474"/>
  <c r="E473" s="1"/>
  <c r="E469" s="1"/>
  <c r="D465"/>
  <c r="E465"/>
  <c r="D467"/>
  <c r="E467"/>
  <c r="D464" l="1"/>
  <c r="D463" s="1"/>
  <c r="D462" s="1"/>
  <c r="D461" s="1"/>
  <c r="E464"/>
  <c r="E463" s="1"/>
  <c r="E462" s="1"/>
  <c r="E461" s="1"/>
  <c r="D455" l="1"/>
  <c r="E455"/>
  <c r="D459"/>
  <c r="D458" s="1"/>
  <c r="E459"/>
  <c r="E458" s="1"/>
  <c r="D452"/>
  <c r="D451" s="1"/>
  <c r="D450" s="1"/>
  <c r="E452"/>
  <c r="E451" s="1"/>
  <c r="E450" s="1"/>
  <c r="E454" l="1"/>
  <c r="D454"/>
  <c r="D448" l="1"/>
  <c r="D447" s="1"/>
  <c r="D446" s="1"/>
  <c r="E448"/>
  <c r="E447" s="1"/>
  <c r="E446" s="1"/>
  <c r="D444"/>
  <c r="D443" s="1"/>
  <c r="D442" s="1"/>
  <c r="E444"/>
  <c r="E443" s="1"/>
  <c r="E442" s="1"/>
  <c r="E441" s="1"/>
  <c r="D438"/>
  <c r="D437" s="1"/>
  <c r="D436" s="1"/>
  <c r="D431" s="1"/>
  <c r="E438"/>
  <c r="E437" s="1"/>
  <c r="E436" s="1"/>
  <c r="E431" s="1"/>
  <c r="D441" l="1"/>
  <c r="E440"/>
  <c r="D440"/>
  <c r="D430"/>
  <c r="E430"/>
  <c r="E429" l="1"/>
  <c r="D429"/>
  <c r="E775"/>
  <c r="D775"/>
  <c r="E239" l="1"/>
  <c r="D239"/>
  <c r="E235"/>
  <c r="D235"/>
  <c r="E200"/>
  <c r="D200"/>
  <c r="D182" l="1"/>
  <c r="E182"/>
  <c r="E173"/>
  <c r="E172" s="1"/>
  <c r="E171" s="1"/>
  <c r="E170" s="1"/>
  <c r="D173"/>
  <c r="D172" s="1"/>
  <c r="D171" s="1"/>
  <c r="D170" s="1"/>
  <c r="D169"/>
  <c r="E169"/>
  <c r="D165"/>
  <c r="E165"/>
  <c r="D163"/>
  <c r="E163"/>
  <c r="D159"/>
  <c r="E159"/>
  <c r="D155"/>
  <c r="E155"/>
  <c r="E116"/>
  <c r="E115" s="1"/>
  <c r="E114" s="1"/>
  <c r="E113" s="1"/>
  <c r="D116"/>
  <c r="D115" s="1"/>
  <c r="D114" s="1"/>
  <c r="D113" s="1"/>
  <c r="E150" l="1"/>
  <c r="E149" s="1"/>
  <c r="D150"/>
  <c r="D149" s="1"/>
  <c r="E145"/>
  <c r="E144" s="1"/>
  <c r="D145"/>
  <c r="D144" s="1"/>
  <c r="D143" l="1"/>
  <c r="E143"/>
  <c r="E992" l="1"/>
  <c r="D992"/>
  <c r="E988"/>
  <c r="E987" s="1"/>
  <c r="D988"/>
  <c r="D987" s="1"/>
  <c r="E1215" l="1"/>
  <c r="E1214" s="1"/>
  <c r="E1213" s="1"/>
  <c r="D1215"/>
  <c r="D1214" s="1"/>
  <c r="D1213" s="1"/>
  <c r="E1211"/>
  <c r="E1210" s="1"/>
  <c r="E1209" s="1"/>
  <c r="D1211"/>
  <c r="D1210" s="1"/>
  <c r="D1209" s="1"/>
  <c r="D593" l="1"/>
  <c r="D592" s="1"/>
  <c r="E593"/>
  <c r="E592" s="1"/>
  <c r="D596"/>
  <c r="E596"/>
  <c r="E621" l="1"/>
  <c r="D621"/>
  <c r="E996" l="1"/>
  <c r="E995" s="1"/>
  <c r="D996"/>
  <c r="D995" s="1"/>
  <c r="D986" l="1"/>
  <c r="E986"/>
  <c r="E929" l="1"/>
  <c r="E928" s="1"/>
  <c r="E927" s="1"/>
  <c r="D929"/>
  <c r="D928" s="1"/>
  <c r="D927" s="1"/>
  <c r="E585"/>
  <c r="E584" s="1"/>
  <c r="E583" s="1"/>
  <c r="D585"/>
  <c r="D584" s="1"/>
  <c r="D583" s="1"/>
  <c r="E1190" l="1"/>
  <c r="D1190"/>
  <c r="E582" l="1"/>
  <c r="D582"/>
  <c r="E579"/>
  <c r="D579"/>
  <c r="E234" l="1"/>
  <c r="E233" s="1"/>
  <c r="E232" s="1"/>
  <c r="D234"/>
  <c r="D233" s="1"/>
  <c r="D232" s="1"/>
  <c r="E13" l="1"/>
  <c r="D13"/>
  <c r="E16"/>
  <c r="D16"/>
  <c r="E57" l="1"/>
  <c r="D57"/>
  <c r="E46"/>
  <c r="D46"/>
  <c r="E47"/>
  <c r="D47"/>
  <c r="E50"/>
  <c r="D50"/>
  <c r="E53"/>
  <c r="D53"/>
  <c r="E42"/>
  <c r="D42"/>
  <c r="E38"/>
  <c r="D38"/>
  <c r="E34"/>
  <c r="D34"/>
  <c r="E1009" l="1"/>
  <c r="D1009"/>
  <c r="E1035" l="1"/>
  <c r="D1035"/>
  <c r="E1004"/>
  <c r="D1004"/>
  <c r="E86" l="1"/>
  <c r="E85" s="1"/>
  <c r="D86"/>
  <c r="D85" s="1"/>
  <c r="E83"/>
  <c r="E82" s="1"/>
  <c r="D83"/>
  <c r="D82" s="1"/>
  <c r="E78"/>
  <c r="E77" s="1"/>
  <c r="D78"/>
  <c r="D77" s="1"/>
  <c r="E97"/>
  <c r="D97"/>
  <c r="E95"/>
  <c r="E94" s="1"/>
  <c r="D95"/>
  <c r="D94" s="1"/>
  <c r="E90"/>
  <c r="E89" s="1"/>
  <c r="D90"/>
  <c r="D89" s="1"/>
  <c r="D76" l="1"/>
  <c r="E76"/>
  <c r="E88"/>
  <c r="D88"/>
  <c r="D75" l="1"/>
  <c r="E75"/>
  <c r="E663"/>
  <c r="E662" s="1"/>
  <c r="D663"/>
  <c r="D662" s="1"/>
  <c r="D199" l="1"/>
  <c r="D198" s="1"/>
  <c r="E199"/>
  <c r="E198" s="1"/>
  <c r="E1024" l="1"/>
  <c r="E1023" s="1"/>
  <c r="E1022" s="1"/>
  <c r="D1024"/>
  <c r="D1023" s="1"/>
  <c r="D1022" s="1"/>
  <c r="E1020"/>
  <c r="E1019" s="1"/>
  <c r="E1018" s="1"/>
  <c r="D1020"/>
  <c r="D1019" s="1"/>
  <c r="D1018" s="1"/>
  <c r="E1017"/>
  <c r="E1016" s="1"/>
  <c r="E1015" s="1"/>
  <c r="E1014" s="1"/>
  <c r="D1017"/>
  <c r="D1016" s="1"/>
  <c r="D1015" s="1"/>
  <c r="D1014" s="1"/>
  <c r="E1005" l="1"/>
  <c r="E1003"/>
  <c r="D1005"/>
  <c r="D1003"/>
  <c r="E978" l="1"/>
  <c r="E977" s="1"/>
  <c r="D978"/>
  <c r="D977" s="1"/>
  <c r="E974"/>
  <c r="E973" s="1"/>
  <c r="D974"/>
  <c r="D973" s="1"/>
  <c r="E972"/>
  <c r="D972"/>
  <c r="E970"/>
  <c r="D970"/>
  <c r="E969" l="1"/>
  <c r="E968" s="1"/>
  <c r="E967" s="1"/>
  <c r="D969"/>
  <c r="D968" s="1"/>
  <c r="D967" s="1"/>
  <c r="E1010" l="1"/>
  <c r="D1010"/>
  <c r="E1007"/>
  <c r="E1006" s="1"/>
  <c r="D1007"/>
  <c r="D1006" s="1"/>
  <c r="E1411" l="1"/>
  <c r="D1411"/>
  <c r="D1037" l="1"/>
  <c r="D1036" s="1"/>
  <c r="E1037"/>
  <c r="E1036" s="1"/>
  <c r="D919" l="1"/>
  <c r="D918" s="1"/>
  <c r="D917" s="1"/>
  <c r="E919"/>
  <c r="E918" s="1"/>
  <c r="E917" s="1"/>
  <c r="E959" l="1"/>
  <c r="E958" s="1"/>
  <c r="D959"/>
  <c r="D958" s="1"/>
  <c r="E956"/>
  <c r="E955" s="1"/>
  <c r="D956"/>
  <c r="D955" s="1"/>
  <c r="D944"/>
  <c r="E944"/>
  <c r="E954" l="1"/>
  <c r="D954"/>
  <c r="D1118" l="1"/>
  <c r="E1118"/>
  <c r="D1121"/>
  <c r="D1120" s="1"/>
  <c r="D1119" s="1"/>
  <c r="E1121"/>
  <c r="E1120" s="1"/>
  <c r="E1119" s="1"/>
  <c r="E1110"/>
  <c r="D1110"/>
  <c r="E1106"/>
  <c r="D1106"/>
  <c r="E1141"/>
  <c r="D1141"/>
  <c r="E564" l="1"/>
  <c r="D564"/>
  <c r="E1257" l="1"/>
  <c r="E1256" s="1"/>
  <c r="D1257"/>
  <c r="D1256" s="1"/>
  <c r="E1253"/>
  <c r="E1252" s="1"/>
  <c r="D1253"/>
  <c r="D1252" s="1"/>
  <c r="E1248"/>
  <c r="E1247" s="1"/>
  <c r="D1248"/>
  <c r="D1247" s="1"/>
  <c r="E1244"/>
  <c r="E1243" s="1"/>
  <c r="E1242" s="1"/>
  <c r="D1244"/>
  <c r="D1243" s="1"/>
  <c r="D1242" s="1"/>
  <c r="E1240"/>
  <c r="E1239" s="1"/>
  <c r="E1238" s="1"/>
  <c r="D1240"/>
  <c r="D1239" s="1"/>
  <c r="D1238" s="1"/>
  <c r="E1236"/>
  <c r="E1235" s="1"/>
  <c r="E1234" s="1"/>
  <c r="D1236"/>
  <c r="D1235" s="1"/>
  <c r="D1234" s="1"/>
  <c r="E1231"/>
  <c r="E1230" s="1"/>
  <c r="E1229" s="1"/>
  <c r="E1228" s="1"/>
  <c r="D1231"/>
  <c r="D1230" s="1"/>
  <c r="D1229" s="1"/>
  <c r="D1228" s="1"/>
  <c r="E1097"/>
  <c r="E1096" s="1"/>
  <c r="D1097"/>
  <c r="D1096" s="1"/>
  <c r="E1094"/>
  <c r="E1093" s="1"/>
  <c r="D1094"/>
  <c r="D1093" s="1"/>
  <c r="E1090"/>
  <c r="E1089" s="1"/>
  <c r="E1088" s="1"/>
  <c r="D1090"/>
  <c r="D1089" s="1"/>
  <c r="D1088" s="1"/>
  <c r="E1085"/>
  <c r="E1084" s="1"/>
  <c r="E1083" s="1"/>
  <c r="D1085"/>
  <c r="D1084" s="1"/>
  <c r="D1083" s="1"/>
  <c r="E1081"/>
  <c r="E1080" s="1"/>
  <c r="E1079" s="1"/>
  <c r="D1081"/>
  <c r="D1080" s="1"/>
  <c r="D1079" s="1"/>
  <c r="E1077"/>
  <c r="E1076" s="1"/>
  <c r="E1075" s="1"/>
  <c r="D1077"/>
  <c r="D1076" s="1"/>
  <c r="D1075" s="1"/>
  <c r="E1073"/>
  <c r="E1072" s="1"/>
  <c r="E1071" s="1"/>
  <c r="D1073"/>
  <c r="D1072" s="1"/>
  <c r="D1071" s="1"/>
  <c r="E1069"/>
  <c r="E1068" s="1"/>
  <c r="E1067" s="1"/>
  <c r="D1069"/>
  <c r="D1068" s="1"/>
  <c r="D1067" s="1"/>
  <c r="E1065"/>
  <c r="E1064" s="1"/>
  <c r="E1063" s="1"/>
  <c r="D1065"/>
  <c r="D1064" s="1"/>
  <c r="D1063" s="1"/>
  <c r="E1061"/>
  <c r="E1060" s="1"/>
  <c r="E1059" s="1"/>
  <c r="D1061"/>
  <c r="D1060" s="1"/>
  <c r="D1059" s="1"/>
  <c r="E1057"/>
  <c r="E1056" s="1"/>
  <c r="E1055" s="1"/>
  <c r="E1054" s="1"/>
  <c r="D1057"/>
  <c r="D1056" s="1"/>
  <c r="D1055" s="1"/>
  <c r="D1054" s="1"/>
  <c r="E1052"/>
  <c r="E1051" s="1"/>
  <c r="E1050" s="1"/>
  <c r="D1052"/>
  <c r="D1051" s="1"/>
  <c r="D1050" s="1"/>
  <c r="E1048"/>
  <c r="E1047" s="1"/>
  <c r="E1046" s="1"/>
  <c r="D1048"/>
  <c r="D1047" s="1"/>
  <c r="D1046" s="1"/>
  <c r="D1045" l="1"/>
  <c r="E1045"/>
  <c r="D1092"/>
  <c r="D1087" s="1"/>
  <c r="D1246"/>
  <c r="D1233" s="1"/>
  <c r="D1227" s="1"/>
  <c r="E1246"/>
  <c r="E1233" s="1"/>
  <c r="E1227" s="1"/>
  <c r="E1092"/>
  <c r="E1087" s="1"/>
  <c r="D1044" l="1"/>
  <c r="E1044"/>
  <c r="E427" l="1"/>
  <c r="E426" s="1"/>
  <c r="E425" s="1"/>
  <c r="E423"/>
  <c r="E422" s="1"/>
  <c r="E421" s="1"/>
  <c r="E419"/>
  <c r="E418" s="1"/>
  <c r="E417" s="1"/>
  <c r="E415"/>
  <c r="E414" s="1"/>
  <c r="E413" s="1"/>
  <c r="E409"/>
  <c r="E408" s="1"/>
  <c r="E405"/>
  <c r="E404" s="1"/>
  <c r="E400"/>
  <c r="E399" s="1"/>
  <c r="E395"/>
  <c r="E394" s="1"/>
  <c r="E393" s="1"/>
  <c r="E391"/>
  <c r="E390" s="1"/>
  <c r="E389" s="1"/>
  <c r="E387"/>
  <c r="E386" s="1"/>
  <c r="E385" s="1"/>
  <c r="E383"/>
  <c r="E382" s="1"/>
  <c r="E381" s="1"/>
  <c r="E378"/>
  <c r="E377" s="1"/>
  <c r="E375"/>
  <c r="E374" s="1"/>
  <c r="E371"/>
  <c r="E370" s="1"/>
  <c r="E368"/>
  <c r="E366"/>
  <c r="E365" s="1"/>
  <c r="E360"/>
  <c r="E358"/>
  <c r="E354"/>
  <c r="E353" s="1"/>
  <c r="E351"/>
  <c r="E349"/>
  <c r="E345"/>
  <c r="E344" s="1"/>
  <c r="E341"/>
  <c r="E340" s="1"/>
  <c r="E337"/>
  <c r="E336" s="1"/>
  <c r="E335" s="1"/>
  <c r="E333"/>
  <c r="E331"/>
  <c r="E327"/>
  <c r="E326" s="1"/>
  <c r="E325" s="1"/>
  <c r="E323"/>
  <c r="E321"/>
  <c r="E316"/>
  <c r="E315" s="1"/>
  <c r="E314" s="1"/>
  <c r="E312"/>
  <c r="E311" s="1"/>
  <c r="E310" s="1"/>
  <c r="E308"/>
  <c r="E307" s="1"/>
  <c r="E306" s="1"/>
  <c r="E304"/>
  <c r="E303" s="1"/>
  <c r="E302" s="1"/>
  <c r="D427"/>
  <c r="E412" l="1"/>
  <c r="E411" s="1"/>
  <c r="E380"/>
  <c r="E301"/>
  <c r="E330"/>
  <c r="E329" s="1"/>
  <c r="E357"/>
  <c r="E356" s="1"/>
  <c r="E348"/>
  <c r="E339" s="1"/>
  <c r="E364"/>
  <c r="E320"/>
  <c r="E319" s="1"/>
  <c r="E398"/>
  <c r="E397" s="1"/>
  <c r="E373"/>
  <c r="D354"/>
  <c r="D353" s="1"/>
  <c r="D351"/>
  <c r="D349"/>
  <c r="D345"/>
  <c r="D344" s="1"/>
  <c r="D341"/>
  <c r="D340" s="1"/>
  <c r="D409"/>
  <c r="D408" s="1"/>
  <c r="D405"/>
  <c r="D404" s="1"/>
  <c r="D400"/>
  <c r="D399" s="1"/>
  <c r="D395"/>
  <c r="D394" s="1"/>
  <c r="D393" s="1"/>
  <c r="D337"/>
  <c r="D336" s="1"/>
  <c r="D335" s="1"/>
  <c r="D333"/>
  <c r="D331"/>
  <c r="D323"/>
  <c r="D321"/>
  <c r="E318" l="1"/>
  <c r="E300" s="1"/>
  <c r="D330"/>
  <c r="D329" s="1"/>
  <c r="D398"/>
  <c r="D397" s="1"/>
  <c r="E363"/>
  <c r="E362" s="1"/>
  <c r="D320"/>
  <c r="D319" s="1"/>
  <c r="D348"/>
  <c r="D339" s="1"/>
  <c r="E299" l="1"/>
  <c r="D378"/>
  <c r="D377" s="1"/>
  <c r="E566" l="1"/>
  <c r="D566"/>
  <c r="E1183" l="1"/>
  <c r="E1182" s="1"/>
  <c r="E1181" s="1"/>
  <c r="E1180" s="1"/>
  <c r="D1183"/>
  <c r="D1182" s="1"/>
  <c r="D1181" s="1"/>
  <c r="D1180" s="1"/>
  <c r="E1177"/>
  <c r="E1176" s="1"/>
  <c r="E1175" s="1"/>
  <c r="D1177"/>
  <c r="D1176" s="1"/>
  <c r="D1175" s="1"/>
  <c r="E558"/>
  <c r="E557" s="1"/>
  <c r="D558"/>
  <c r="D557" s="1"/>
  <c r="E555"/>
  <c r="E554" s="1"/>
  <c r="D555"/>
  <c r="D554" s="1"/>
  <c r="E552"/>
  <c r="E551" s="1"/>
  <c r="E550" s="1"/>
  <c r="D552"/>
  <c r="D551" s="1"/>
  <c r="D550" s="1"/>
  <c r="E549"/>
  <c r="E548" s="1"/>
  <c r="E547" s="1"/>
  <c r="D549"/>
  <c r="D548" s="1"/>
  <c r="D547" s="1"/>
  <c r="D1179" l="1"/>
  <c r="E1179"/>
  <c r="D553"/>
  <c r="E553"/>
  <c r="D546"/>
  <c r="E546"/>
  <c r="E887" l="1"/>
  <c r="E886" s="1"/>
  <c r="E885" s="1"/>
  <c r="E884" s="1"/>
  <c r="E883" s="1"/>
  <c r="D887"/>
  <c r="D886" s="1"/>
  <c r="D885" s="1"/>
  <c r="D884" s="1"/>
  <c r="D883" s="1"/>
  <c r="E881"/>
  <c r="E880" s="1"/>
  <c r="E879" s="1"/>
  <c r="D881"/>
  <c r="D880" s="1"/>
  <c r="D879" s="1"/>
  <c r="E877"/>
  <c r="D877"/>
  <c r="E875"/>
  <c r="D875"/>
  <c r="E872"/>
  <c r="E871" s="1"/>
  <c r="D872"/>
  <c r="D871" s="1"/>
  <c r="E866"/>
  <c r="E865" s="1"/>
  <c r="E864" s="1"/>
  <c r="E863" s="1"/>
  <c r="D866"/>
  <c r="D865" s="1"/>
  <c r="D864" s="1"/>
  <c r="D863" s="1"/>
  <c r="E860"/>
  <c r="E859" s="1"/>
  <c r="E858" s="1"/>
  <c r="E857" s="1"/>
  <c r="D860"/>
  <c r="D859" s="1"/>
  <c r="D858" s="1"/>
  <c r="D857" s="1"/>
  <c r="E852"/>
  <c r="E851" s="1"/>
  <c r="D852"/>
  <c r="D851" s="1"/>
  <c r="E848"/>
  <c r="E847" s="1"/>
  <c r="D848"/>
  <c r="D847" s="1"/>
  <c r="E843"/>
  <c r="E842" s="1"/>
  <c r="D843"/>
  <c r="D842" s="1"/>
  <c r="E838"/>
  <c r="E837" s="1"/>
  <c r="E836" s="1"/>
  <c r="D838"/>
  <c r="D837" s="1"/>
  <c r="D836" s="1"/>
  <c r="E834"/>
  <c r="E833" s="1"/>
  <c r="E832" s="1"/>
  <c r="D834"/>
  <c r="D833" s="1"/>
  <c r="D832" s="1"/>
  <c r="E829"/>
  <c r="E828" s="1"/>
  <c r="D829"/>
  <c r="D828" s="1"/>
  <c r="E826"/>
  <c r="E825" s="1"/>
  <c r="E824" s="1"/>
  <c r="D826"/>
  <c r="D825" s="1"/>
  <c r="D824" s="1"/>
  <c r="E821"/>
  <c r="E820" s="1"/>
  <c r="D821"/>
  <c r="D820" s="1"/>
  <c r="E819"/>
  <c r="E818" s="1"/>
  <c r="D819"/>
  <c r="D818" s="1"/>
  <c r="E815"/>
  <c r="E814" s="1"/>
  <c r="D815"/>
  <c r="D814" s="1"/>
  <c r="E810"/>
  <c r="E809" s="1"/>
  <c r="D810"/>
  <c r="D809" s="1"/>
  <c r="E807"/>
  <c r="E806" s="1"/>
  <c r="D807"/>
  <c r="D806" s="1"/>
  <c r="E803"/>
  <c r="E802" s="1"/>
  <c r="D803"/>
  <c r="D802" s="1"/>
  <c r="E801"/>
  <c r="E800" s="1"/>
  <c r="D801"/>
  <c r="D800" s="1"/>
  <c r="E798"/>
  <c r="E797" s="1"/>
  <c r="E796" s="1"/>
  <c r="D798"/>
  <c r="D797" s="1"/>
  <c r="D796" s="1"/>
  <c r="E792"/>
  <c r="E791" s="1"/>
  <c r="E790" s="1"/>
  <c r="E789" s="1"/>
  <c r="D792"/>
  <c r="D791" s="1"/>
  <c r="D790" s="1"/>
  <c r="D789" s="1"/>
  <c r="E702"/>
  <c r="E701" s="1"/>
  <c r="E700" s="1"/>
  <c r="D702"/>
  <c r="D701" s="1"/>
  <c r="D700" s="1"/>
  <c r="E698"/>
  <c r="E697" s="1"/>
  <c r="E696" s="1"/>
  <c r="D698"/>
  <c r="D697" s="1"/>
  <c r="D696" s="1"/>
  <c r="E694"/>
  <c r="E693" s="1"/>
  <c r="E692" s="1"/>
  <c r="D694"/>
  <c r="D693" s="1"/>
  <c r="D692" s="1"/>
  <c r="E689"/>
  <c r="E688" s="1"/>
  <c r="E687" s="1"/>
  <c r="D689"/>
  <c r="D688" s="1"/>
  <c r="D687" s="1"/>
  <c r="E685"/>
  <c r="D685"/>
  <c r="E683"/>
  <c r="D683"/>
  <c r="E680"/>
  <c r="E679" s="1"/>
  <c r="D680"/>
  <c r="D679" s="1"/>
  <c r="E675"/>
  <c r="E674" s="1"/>
  <c r="E673" s="1"/>
  <c r="E672" s="1"/>
  <c r="D675"/>
  <c r="D674" s="1"/>
  <c r="D673" s="1"/>
  <c r="D672" s="1"/>
  <c r="E670"/>
  <c r="D670"/>
  <c r="E668"/>
  <c r="D668"/>
  <c r="E660"/>
  <c r="D660"/>
  <c r="E658"/>
  <c r="D658"/>
  <c r="E654"/>
  <c r="E653" s="1"/>
  <c r="E652" s="1"/>
  <c r="D654"/>
  <c r="D653" s="1"/>
  <c r="D652" s="1"/>
  <c r="E650"/>
  <c r="E649" s="1"/>
  <c r="D650"/>
  <c r="D649" s="1"/>
  <c r="E647"/>
  <c r="E646" s="1"/>
  <c r="D647"/>
  <c r="D646" s="1"/>
  <c r="E638"/>
  <c r="E637" s="1"/>
  <c r="E636" s="1"/>
  <c r="D638"/>
  <c r="D637" s="1"/>
  <c r="D636" s="1"/>
  <c r="E634"/>
  <c r="E633" s="1"/>
  <c r="E632" s="1"/>
  <c r="D634"/>
  <c r="D633" s="1"/>
  <c r="D632" s="1"/>
  <c r="E630"/>
  <c r="E629" s="1"/>
  <c r="E628" s="1"/>
  <c r="D630"/>
  <c r="D629" s="1"/>
  <c r="D628" s="1"/>
  <c r="E626"/>
  <c r="E625" s="1"/>
  <c r="E624" s="1"/>
  <c r="D626"/>
  <c r="D625" s="1"/>
  <c r="D624" s="1"/>
  <c r="D691" l="1"/>
  <c r="E691"/>
  <c r="D623"/>
  <c r="E623"/>
  <c r="E856"/>
  <c r="E799"/>
  <c r="E795" s="1"/>
  <c r="E794" s="1"/>
  <c r="E817"/>
  <c r="E813" s="1"/>
  <c r="E812" s="1"/>
  <c r="D682"/>
  <c r="D678" s="1"/>
  <c r="D677" s="1"/>
  <c r="E657"/>
  <c r="E656" s="1"/>
  <c r="D805"/>
  <c r="D804" s="1"/>
  <c r="D856"/>
  <c r="E667"/>
  <c r="E666" s="1"/>
  <c r="E665" s="1"/>
  <c r="E823"/>
  <c r="D831"/>
  <c r="D874"/>
  <c r="D870" s="1"/>
  <c r="D869" s="1"/>
  <c r="D868" s="1"/>
  <c r="E805"/>
  <c r="E804" s="1"/>
  <c r="E788" s="1"/>
  <c r="D841"/>
  <c r="D840" s="1"/>
  <c r="E841"/>
  <c r="E840" s="1"/>
  <c r="E645"/>
  <c r="D817"/>
  <c r="D813" s="1"/>
  <c r="D812" s="1"/>
  <c r="E682"/>
  <c r="E678" s="1"/>
  <c r="E677" s="1"/>
  <c r="D799"/>
  <c r="D795" s="1"/>
  <c r="D794" s="1"/>
  <c r="D667"/>
  <c r="D666" s="1"/>
  <c r="D665" s="1"/>
  <c r="D823"/>
  <c r="E874"/>
  <c r="E870" s="1"/>
  <c r="E869" s="1"/>
  <c r="E868" s="1"/>
  <c r="E831"/>
  <c r="D645"/>
  <c r="D657"/>
  <c r="D656" s="1"/>
  <c r="D788" l="1"/>
  <c r="E644"/>
  <c r="E622" s="1"/>
  <c r="D644"/>
  <c r="D622" s="1"/>
  <c r="E822"/>
  <c r="D822"/>
  <c r="E787" l="1"/>
  <c r="D787"/>
  <c r="E1166" l="1"/>
  <c r="E1165" s="1"/>
  <c r="E1164" s="1"/>
  <c r="D1166"/>
  <c r="D1165" s="1"/>
  <c r="D1164" s="1"/>
  <c r="E1144"/>
  <c r="E1143" s="1"/>
  <c r="E1142" s="1"/>
  <c r="D1144"/>
  <c r="D1143" s="1"/>
  <c r="D1142" s="1"/>
  <c r="E1156"/>
  <c r="E1155" s="1"/>
  <c r="E1154" s="1"/>
  <c r="D1156"/>
  <c r="D1155" s="1"/>
  <c r="D1154" s="1"/>
  <c r="E1148"/>
  <c r="E1147" s="1"/>
  <c r="E1146" s="1"/>
  <c r="D1148"/>
  <c r="D1147" s="1"/>
  <c r="D1146" s="1"/>
  <c r="E1135"/>
  <c r="E1134" s="1"/>
  <c r="E1133" s="1"/>
  <c r="D1135"/>
  <c r="D1134" s="1"/>
  <c r="D1133" s="1"/>
  <c r="D1132" l="1"/>
  <c r="E1132"/>
  <c r="D1163"/>
  <c r="E1163"/>
  <c r="D391" l="1"/>
  <c r="D390" s="1"/>
  <c r="D389" s="1"/>
  <c r="D387" l="1"/>
  <c r="D386" s="1"/>
  <c r="D385" s="1"/>
  <c r="D1125" l="1"/>
  <c r="E1125"/>
  <c r="D1129"/>
  <c r="E1129"/>
  <c r="D1415" l="1"/>
  <c r="D1414" s="1"/>
  <c r="E1415"/>
  <c r="E1414" s="1"/>
  <c r="D1412"/>
  <c r="E1412"/>
  <c r="D1408"/>
  <c r="E1408"/>
  <c r="D1406"/>
  <c r="E1406"/>
  <c r="D1405"/>
  <c r="E1405"/>
  <c r="D415" l="1"/>
  <c r="D414" s="1"/>
  <c r="D413" s="1"/>
  <c r="D423" l="1"/>
  <c r="D422" s="1"/>
  <c r="D421" s="1"/>
  <c r="D1413" l="1"/>
  <c r="E1413"/>
  <c r="D1410" l="1"/>
  <c r="D1409" s="1"/>
  <c r="E1410"/>
  <c r="E1409" s="1"/>
  <c r="D419" l="1"/>
  <c r="D418" s="1"/>
  <c r="D417" s="1"/>
  <c r="D426" l="1"/>
  <c r="D425" s="1"/>
  <c r="D412" s="1"/>
  <c r="D411" s="1"/>
  <c r="E1282" l="1"/>
  <c r="E1281" s="1"/>
  <c r="D1282"/>
  <c r="D1281" s="1"/>
  <c r="E1278"/>
  <c r="E1277" s="1"/>
  <c r="D1278"/>
  <c r="D1277" s="1"/>
  <c r="E1272"/>
  <c r="E1271" s="1"/>
  <c r="E1270" s="1"/>
  <c r="D1272"/>
  <c r="D1271" s="1"/>
  <c r="D1270" s="1"/>
  <c r="E1267"/>
  <c r="E1266" s="1"/>
  <c r="E1265" s="1"/>
  <c r="D1267"/>
  <c r="D1266" s="1"/>
  <c r="D1265" s="1"/>
  <c r="E1276" l="1"/>
  <c r="E1264" s="1"/>
  <c r="E1263" s="1"/>
  <c r="E1262" s="1"/>
  <c r="D1276"/>
  <c r="D1264" s="1"/>
  <c r="D1263" s="1"/>
  <c r="D1262" s="1"/>
  <c r="E1441" l="1"/>
  <c r="E1440" s="1"/>
  <c r="E1439" s="1"/>
  <c r="D1441"/>
  <c r="D1440" s="1"/>
  <c r="D1439" s="1"/>
  <c r="D327" l="1"/>
  <c r="D326" s="1"/>
  <c r="D325" s="1"/>
  <c r="D318" s="1"/>
  <c r="D196" l="1"/>
  <c r="E196"/>
  <c r="E914" l="1"/>
  <c r="E913" s="1"/>
  <c r="E912" s="1"/>
  <c r="D914"/>
  <c r="D913" s="1"/>
  <c r="D912" s="1"/>
  <c r="E910"/>
  <c r="E909" s="1"/>
  <c r="E908" s="1"/>
  <c r="D910"/>
  <c r="D909" s="1"/>
  <c r="D908" s="1"/>
  <c r="E906"/>
  <c r="E905" s="1"/>
  <c r="E904" s="1"/>
  <c r="D906"/>
  <c r="D905" s="1"/>
  <c r="D904" s="1"/>
  <c r="E901"/>
  <c r="E900" s="1"/>
  <c r="E899" s="1"/>
  <c r="D901"/>
  <c r="D900" s="1"/>
  <c r="D899" s="1"/>
  <c r="E897"/>
  <c r="E896" s="1"/>
  <c r="D897"/>
  <c r="D896" s="1"/>
  <c r="E893"/>
  <c r="E892" s="1"/>
  <c r="D893"/>
  <c r="D892" s="1"/>
  <c r="D903" l="1"/>
  <c r="D891"/>
  <c r="D890" s="1"/>
  <c r="E891"/>
  <c r="E890" s="1"/>
  <c r="E903"/>
  <c r="D889" l="1"/>
  <c r="E889"/>
  <c r="E1443" l="1"/>
  <c r="E1437"/>
  <c r="E1436" s="1"/>
  <c r="E1435" s="1"/>
  <c r="E1433"/>
  <c r="E1432" s="1"/>
  <c r="E1431" s="1"/>
  <c r="E1429"/>
  <c r="E1428" s="1"/>
  <c r="E1423"/>
  <c r="E1422" s="1"/>
  <c r="E1421" s="1"/>
  <c r="E1417"/>
  <c r="E1416" s="1"/>
  <c r="E1404"/>
  <c r="E1403" s="1"/>
  <c r="E1402" s="1"/>
  <c r="E1400"/>
  <c r="E1399" s="1"/>
  <c r="E1398" s="1"/>
  <c r="E1298"/>
  <c r="E1297" s="1"/>
  <c r="E1296" s="1"/>
  <c r="E1295" s="1"/>
  <c r="E1294" s="1"/>
  <c r="E1288"/>
  <c r="E1287" s="1"/>
  <c r="E1286" s="1"/>
  <c r="E1285" s="1"/>
  <c r="E1284" s="1"/>
  <c r="E1261" s="1"/>
  <c r="E1224"/>
  <c r="E1223" s="1"/>
  <c r="E1219"/>
  <c r="E1218" s="1"/>
  <c r="E1217" s="1"/>
  <c r="E1207"/>
  <c r="E1206" s="1"/>
  <c r="E1205" s="1"/>
  <c r="E1203"/>
  <c r="E1202" s="1"/>
  <c r="E1201" s="1"/>
  <c r="E1199"/>
  <c r="E1198" s="1"/>
  <c r="E1197" s="1"/>
  <c r="E1195"/>
  <c r="E1194" s="1"/>
  <c r="E1193" s="1"/>
  <c r="E1189"/>
  <c r="E1188" s="1"/>
  <c r="E1187" s="1"/>
  <c r="E1186" s="1"/>
  <c r="E1173"/>
  <c r="E1172" s="1"/>
  <c r="E1171" s="1"/>
  <c r="E1170" s="1"/>
  <c r="E1161"/>
  <c r="E1160" s="1"/>
  <c r="E1159" s="1"/>
  <c r="E1158" s="1"/>
  <c r="E1140"/>
  <c r="E1139" s="1"/>
  <c r="E1138" s="1"/>
  <c r="E1137" s="1"/>
  <c r="E1128"/>
  <c r="E1127" s="1"/>
  <c r="E1124"/>
  <c r="E1123" s="1"/>
  <c r="E1117"/>
  <c r="E1116" s="1"/>
  <c r="E1115" s="1"/>
  <c r="E1113"/>
  <c r="E1112" s="1"/>
  <c r="E1111" s="1"/>
  <c r="E1109"/>
  <c r="E1108" s="1"/>
  <c r="E1107" s="1"/>
  <c r="E1105"/>
  <c r="E1104" s="1"/>
  <c r="E1103" s="1"/>
  <c r="E1034"/>
  <c r="E1033" s="1"/>
  <c r="E1002"/>
  <c r="E1001" s="1"/>
  <c r="E1000" s="1"/>
  <c r="E983"/>
  <c r="E982" s="1"/>
  <c r="E981" s="1"/>
  <c r="E964"/>
  <c r="E963" s="1"/>
  <c r="E962" s="1"/>
  <c r="E961" s="1"/>
  <c r="E952"/>
  <c r="E951" s="1"/>
  <c r="E950" s="1"/>
  <c r="E949" s="1"/>
  <c r="E946"/>
  <c r="E945" s="1"/>
  <c r="E942"/>
  <c r="E941" s="1"/>
  <c r="E937"/>
  <c r="E936" s="1"/>
  <c r="E925"/>
  <c r="E924" s="1"/>
  <c r="E923" s="1"/>
  <c r="E785"/>
  <c r="E784" s="1"/>
  <c r="E783" s="1"/>
  <c r="E781"/>
  <c r="E780" s="1"/>
  <c r="E778"/>
  <c r="E777" s="1"/>
  <c r="E774"/>
  <c r="E773" s="1"/>
  <c r="E772" s="1"/>
  <c r="E770"/>
  <c r="E768"/>
  <c r="E765"/>
  <c r="E764" s="1"/>
  <c r="E762"/>
  <c r="E761" s="1"/>
  <c r="E756"/>
  <c r="E755" s="1"/>
  <c r="E754" s="1"/>
  <c r="E752"/>
  <c r="E751" s="1"/>
  <c r="E750" s="1"/>
  <c r="E748"/>
  <c r="E746"/>
  <c r="E744"/>
  <c r="E741"/>
  <c r="E740" s="1"/>
  <c r="E737"/>
  <c r="E735"/>
  <c r="E732"/>
  <c r="E731" s="1"/>
  <c r="E728"/>
  <c r="E726"/>
  <c r="E724"/>
  <c r="E721"/>
  <c r="E720" s="1"/>
  <c r="E716"/>
  <c r="E714"/>
  <c r="E712"/>
  <c r="E709"/>
  <c r="E708" s="1"/>
  <c r="E620"/>
  <c r="E619" s="1"/>
  <c r="E618" s="1"/>
  <c r="E617" s="1"/>
  <c r="E615"/>
  <c r="E613"/>
  <c r="E610"/>
  <c r="E609" s="1"/>
  <c r="E600"/>
  <c r="E598"/>
  <c r="E581"/>
  <c r="E580" s="1"/>
  <c r="E578"/>
  <c r="E577" s="1"/>
  <c r="E573"/>
  <c r="E572" s="1"/>
  <c r="E571" s="1"/>
  <c r="E570" s="1"/>
  <c r="E568"/>
  <c r="E565" s="1"/>
  <c r="E563"/>
  <c r="E562" s="1"/>
  <c r="E544"/>
  <c r="E543" s="1"/>
  <c r="E541"/>
  <c r="E540" s="1"/>
  <c r="E537"/>
  <c r="E536"/>
  <c r="E534"/>
  <c r="E533" s="1"/>
  <c r="E530"/>
  <c r="E529" s="1"/>
  <c r="E528" s="1"/>
  <c r="E526"/>
  <c r="E525" s="1"/>
  <c r="E523"/>
  <c r="E522" s="1"/>
  <c r="E520"/>
  <c r="E519" s="1"/>
  <c r="E517"/>
  <c r="E514"/>
  <c r="E513" s="1"/>
  <c r="E510"/>
  <c r="E509" s="1"/>
  <c r="E507"/>
  <c r="E506" s="1"/>
  <c r="E502"/>
  <c r="E501" s="1"/>
  <c r="E499"/>
  <c r="E498" s="1"/>
  <c r="E495"/>
  <c r="E494" s="1"/>
  <c r="E492"/>
  <c r="E491" s="1"/>
  <c r="E488"/>
  <c r="E487" s="1"/>
  <c r="E485"/>
  <c r="E484" s="1"/>
  <c r="E296"/>
  <c r="E295" s="1"/>
  <c r="E292"/>
  <c r="E291" s="1"/>
  <c r="E287"/>
  <c r="E286" s="1"/>
  <c r="E283"/>
  <c r="E282" s="1"/>
  <c r="E280"/>
  <c r="E279" s="1"/>
  <c r="E274"/>
  <c r="E271"/>
  <c r="E270" s="1"/>
  <c r="E266"/>
  <c r="E265" s="1"/>
  <c r="E260"/>
  <c r="E259" s="1"/>
  <c r="E257"/>
  <c r="E256" s="1"/>
  <c r="E251"/>
  <c r="E250" s="1"/>
  <c r="E249" s="1"/>
  <c r="E247"/>
  <c r="E246" s="1"/>
  <c r="E245" s="1"/>
  <c r="E243"/>
  <c r="E242" s="1"/>
  <c r="E241" s="1"/>
  <c r="E238"/>
  <c r="E237" s="1"/>
  <c r="E236" s="1"/>
  <c r="E230"/>
  <c r="E229" s="1"/>
  <c r="E228" s="1"/>
  <c r="E226"/>
  <c r="E225" s="1"/>
  <c r="E223"/>
  <c r="E222" s="1"/>
  <c r="E219"/>
  <c r="E218" s="1"/>
  <c r="E217" s="1"/>
  <c r="E216" s="1"/>
  <c r="E212"/>
  <c r="E211" s="1"/>
  <c r="E210" s="1"/>
  <c r="E208"/>
  <c r="E207" s="1"/>
  <c r="E205"/>
  <c r="E204" s="1"/>
  <c r="E195"/>
  <c r="E194" s="1"/>
  <c r="E192"/>
  <c r="E191" s="1"/>
  <c r="E190" s="1"/>
  <c r="E184"/>
  <c r="E183" s="1"/>
  <c r="E181"/>
  <c r="E180" s="1"/>
  <c r="E176"/>
  <c r="E175" s="1"/>
  <c r="E168"/>
  <c r="E167" s="1"/>
  <c r="E166" s="1"/>
  <c r="E164"/>
  <c r="E162"/>
  <c r="E158"/>
  <c r="E157" s="1"/>
  <c r="E156" s="1"/>
  <c r="E154"/>
  <c r="E153"/>
  <c r="E152" s="1"/>
  <c r="E141"/>
  <c r="E140" s="1"/>
  <c r="E139" s="1"/>
  <c r="E137"/>
  <c r="E136" s="1"/>
  <c r="E135" s="1"/>
  <c r="E133"/>
  <c r="E132" s="1"/>
  <c r="E131" s="1"/>
  <c r="E129"/>
  <c r="E128" s="1"/>
  <c r="E127" s="1"/>
  <c r="E124"/>
  <c r="E123" s="1"/>
  <c r="E122"/>
  <c r="E121" s="1"/>
  <c r="E119"/>
  <c r="E118" s="1"/>
  <c r="E111"/>
  <c r="E110" s="1"/>
  <c r="E109" s="1"/>
  <c r="E107"/>
  <c r="E106" s="1"/>
  <c r="E105" s="1"/>
  <c r="E102"/>
  <c r="E101" s="1"/>
  <c r="E100" s="1"/>
  <c r="E71"/>
  <c r="E70" s="1"/>
  <c r="E68"/>
  <c r="E67" s="1"/>
  <c r="E63"/>
  <c r="E62" s="1"/>
  <c r="E60"/>
  <c r="E59" s="1"/>
  <c r="E58" s="1"/>
  <c r="E56"/>
  <c r="E55" s="1"/>
  <c r="E54" s="1"/>
  <c r="E52"/>
  <c r="E51" s="1"/>
  <c r="E49"/>
  <c r="E48" s="1"/>
  <c r="E45"/>
  <c r="E44" s="1"/>
  <c r="E41"/>
  <c r="E40" s="1"/>
  <c r="E39" s="1"/>
  <c r="E37"/>
  <c r="E36" s="1"/>
  <c r="E35" s="1"/>
  <c r="E33"/>
  <c r="E32" s="1"/>
  <c r="E31" s="1"/>
  <c r="E29"/>
  <c r="E28" s="1"/>
  <c r="E27" s="1"/>
  <c r="E25"/>
  <c r="E24" s="1"/>
  <c r="E23" s="1"/>
  <c r="E15"/>
  <c r="E14" s="1"/>
  <c r="E12"/>
  <c r="E11" s="1"/>
  <c r="D1443"/>
  <c r="D1437"/>
  <c r="D1436" s="1"/>
  <c r="D1435" s="1"/>
  <c r="D1433"/>
  <c r="D1432" s="1"/>
  <c r="D1431" s="1"/>
  <c r="D1429"/>
  <c r="D1428" s="1"/>
  <c r="D1423"/>
  <c r="D1422" s="1"/>
  <c r="D1421" s="1"/>
  <c r="D1417"/>
  <c r="D1416" s="1"/>
  <c r="D1404"/>
  <c r="D1403" s="1"/>
  <c r="D1402" s="1"/>
  <c r="D1400"/>
  <c r="D1399" s="1"/>
  <c r="D1398" s="1"/>
  <c r="D1298"/>
  <c r="D1297" s="1"/>
  <c r="D1296" s="1"/>
  <c r="D1295" s="1"/>
  <c r="D1294" s="1"/>
  <c r="D1288"/>
  <c r="D1287" s="1"/>
  <c r="D1286" s="1"/>
  <c r="D1285" s="1"/>
  <c r="D1284" s="1"/>
  <c r="D1261" s="1"/>
  <c r="D1224"/>
  <c r="D1222" s="1"/>
  <c r="D1221" s="1"/>
  <c r="D1219"/>
  <c r="D1218" s="1"/>
  <c r="D1217" s="1"/>
  <c r="D1207"/>
  <c r="D1206" s="1"/>
  <c r="D1205" s="1"/>
  <c r="D1203"/>
  <c r="D1202" s="1"/>
  <c r="D1201" s="1"/>
  <c r="D1199"/>
  <c r="D1198" s="1"/>
  <c r="D1197" s="1"/>
  <c r="D1195"/>
  <c r="D1194" s="1"/>
  <c r="D1193" s="1"/>
  <c r="D1189"/>
  <c r="D1188" s="1"/>
  <c r="D1187" s="1"/>
  <c r="D1186" s="1"/>
  <c r="D1173"/>
  <c r="D1172" s="1"/>
  <c r="D1171" s="1"/>
  <c r="D1170" s="1"/>
  <c r="D1161"/>
  <c r="D1160" s="1"/>
  <c r="D1159" s="1"/>
  <c r="D1158" s="1"/>
  <c r="D1140"/>
  <c r="D1139" s="1"/>
  <c r="D1138" s="1"/>
  <c r="D1137" s="1"/>
  <c r="D1128"/>
  <c r="D1127" s="1"/>
  <c r="D1124"/>
  <c r="D1123" s="1"/>
  <c r="D1117"/>
  <c r="D1116" s="1"/>
  <c r="D1115" s="1"/>
  <c r="D1113"/>
  <c r="D1112" s="1"/>
  <c r="D1111" s="1"/>
  <c r="D1109"/>
  <c r="D1108" s="1"/>
  <c r="D1107" s="1"/>
  <c r="D1105"/>
  <c r="D1104" s="1"/>
  <c r="D1103" s="1"/>
  <c r="D1034"/>
  <c r="D1033" s="1"/>
  <c r="D1002"/>
  <c r="D1001" s="1"/>
  <c r="D1000" s="1"/>
  <c r="D983"/>
  <c r="D982" s="1"/>
  <c r="D981" s="1"/>
  <c r="D964"/>
  <c r="D963" s="1"/>
  <c r="D962" s="1"/>
  <c r="D961" s="1"/>
  <c r="D952"/>
  <c r="D951" s="1"/>
  <c r="D950" s="1"/>
  <c r="D949" s="1"/>
  <c r="D946"/>
  <c r="D945" s="1"/>
  <c r="D942"/>
  <c r="D941" s="1"/>
  <c r="D937"/>
  <c r="D936" s="1"/>
  <c r="D925"/>
  <c r="D924" s="1"/>
  <c r="D923" s="1"/>
  <c r="D785"/>
  <c r="D784" s="1"/>
  <c r="D783" s="1"/>
  <c r="D781"/>
  <c r="D780" s="1"/>
  <c r="D778"/>
  <c r="D777" s="1"/>
  <c r="D774"/>
  <c r="D773" s="1"/>
  <c r="D772" s="1"/>
  <c r="D770"/>
  <c r="D768"/>
  <c r="D765"/>
  <c r="D764" s="1"/>
  <c r="D762"/>
  <c r="D761" s="1"/>
  <c r="D756"/>
  <c r="D755" s="1"/>
  <c r="D754" s="1"/>
  <c r="D752"/>
  <c r="D751" s="1"/>
  <c r="D750" s="1"/>
  <c r="D748"/>
  <c r="D746"/>
  <c r="D744"/>
  <c r="D741"/>
  <c r="D740" s="1"/>
  <c r="D737"/>
  <c r="D735"/>
  <c r="D732"/>
  <c r="D731" s="1"/>
  <c r="D728"/>
  <c r="D726"/>
  <c r="D724"/>
  <c r="D721"/>
  <c r="D720" s="1"/>
  <c r="D716"/>
  <c r="D714"/>
  <c r="D712"/>
  <c r="D709"/>
  <c r="D708" s="1"/>
  <c r="D620"/>
  <c r="D619" s="1"/>
  <c r="D618" s="1"/>
  <c r="D617" s="1"/>
  <c r="D615"/>
  <c r="D613"/>
  <c r="D610"/>
  <c r="D609" s="1"/>
  <c r="D600"/>
  <c r="D598"/>
  <c r="D581"/>
  <c r="D580" s="1"/>
  <c r="D578"/>
  <c r="D577" s="1"/>
  <c r="D573"/>
  <c r="D572" s="1"/>
  <c r="D571" s="1"/>
  <c r="D570" s="1"/>
  <c r="D568"/>
  <c r="D565" s="1"/>
  <c r="D563"/>
  <c r="D562" s="1"/>
  <c r="D544"/>
  <c r="D543" s="1"/>
  <c r="D541"/>
  <c r="D540" s="1"/>
  <c r="D537"/>
  <c r="D536"/>
  <c r="D534"/>
  <c r="D533" s="1"/>
  <c r="D530"/>
  <c r="D529" s="1"/>
  <c r="D528" s="1"/>
  <c r="D526"/>
  <c r="D525" s="1"/>
  <c r="D523"/>
  <c r="D522" s="1"/>
  <c r="D520"/>
  <c r="D519" s="1"/>
  <c r="D517"/>
  <c r="D514"/>
  <c r="D513" s="1"/>
  <c r="D510"/>
  <c r="D509" s="1"/>
  <c r="D507"/>
  <c r="D506" s="1"/>
  <c r="D502"/>
  <c r="D501" s="1"/>
  <c r="D499"/>
  <c r="D498" s="1"/>
  <c r="D495"/>
  <c r="D494" s="1"/>
  <c r="D492"/>
  <c r="D491" s="1"/>
  <c r="D488"/>
  <c r="D487" s="1"/>
  <c r="D485"/>
  <c r="D484" s="1"/>
  <c r="D383"/>
  <c r="D382" s="1"/>
  <c r="D381" s="1"/>
  <c r="D380" s="1"/>
  <c r="D375"/>
  <c r="D374" s="1"/>
  <c r="D373" s="1"/>
  <c r="D371"/>
  <c r="D370" s="1"/>
  <c r="D368"/>
  <c r="D366"/>
  <c r="D365" s="1"/>
  <c r="D360"/>
  <c r="D358"/>
  <c r="D316"/>
  <c r="D315" s="1"/>
  <c r="D314" s="1"/>
  <c r="D312" s="1"/>
  <c r="D311" s="1"/>
  <c r="D310" s="1"/>
  <c r="D308"/>
  <c r="D307" s="1"/>
  <c r="D306" s="1"/>
  <c r="D304"/>
  <c r="D303" s="1"/>
  <c r="D302" s="1"/>
  <c r="D296"/>
  <c r="D295" s="1"/>
  <c r="D292"/>
  <c r="D291" s="1"/>
  <c r="D287"/>
  <c r="D286" s="1"/>
  <c r="D283"/>
  <c r="D282" s="1"/>
  <c r="D280"/>
  <c r="D279" s="1"/>
  <c r="D274"/>
  <c r="D271"/>
  <c r="D270" s="1"/>
  <c r="D266"/>
  <c r="D265" s="1"/>
  <c r="D260"/>
  <c r="D259" s="1"/>
  <c r="D257"/>
  <c r="D256" s="1"/>
  <c r="D251"/>
  <c r="D250" s="1"/>
  <c r="D249" s="1"/>
  <c r="D247"/>
  <c r="D246" s="1"/>
  <c r="D245" s="1"/>
  <c r="D243"/>
  <c r="D242" s="1"/>
  <c r="D241" s="1"/>
  <c r="D238"/>
  <c r="D237" s="1"/>
  <c r="D236" s="1"/>
  <c r="D230"/>
  <c r="D229" s="1"/>
  <c r="D228" s="1"/>
  <c r="D226"/>
  <c r="D225" s="1"/>
  <c r="D223"/>
  <c r="D222" s="1"/>
  <c r="D219"/>
  <c r="D218" s="1"/>
  <c r="D217" s="1"/>
  <c r="D216" s="1"/>
  <c r="D212"/>
  <c r="D211" s="1"/>
  <c r="D210" s="1"/>
  <c r="D208"/>
  <c r="D207" s="1"/>
  <c r="D205"/>
  <c r="D204" s="1"/>
  <c r="D195"/>
  <c r="D194" s="1"/>
  <c r="D192"/>
  <c r="D191" s="1"/>
  <c r="D190" s="1"/>
  <c r="D184"/>
  <c r="D183" s="1"/>
  <c r="D181"/>
  <c r="D180" s="1"/>
  <c r="D176"/>
  <c r="D175" s="1"/>
  <c r="D168"/>
  <c r="D167" s="1"/>
  <c r="D166" s="1"/>
  <c r="D164"/>
  <c r="D162"/>
  <c r="D158"/>
  <c r="D157" s="1"/>
  <c r="D156" s="1"/>
  <c r="D154"/>
  <c r="D153"/>
  <c r="D152" s="1"/>
  <c r="D141"/>
  <c r="D140" s="1"/>
  <c r="D139" s="1"/>
  <c r="D137"/>
  <c r="D136" s="1"/>
  <c r="D135" s="1"/>
  <c r="D133"/>
  <c r="D132" s="1"/>
  <c r="D131" s="1"/>
  <c r="D129"/>
  <c r="D128" s="1"/>
  <c r="D127" s="1"/>
  <c r="D124"/>
  <c r="D123" s="1"/>
  <c r="D122"/>
  <c r="D121" s="1"/>
  <c r="D119"/>
  <c r="D118" s="1"/>
  <c r="D111"/>
  <c r="D110" s="1"/>
  <c r="D109" s="1"/>
  <c r="D107"/>
  <c r="D106" s="1"/>
  <c r="D105" s="1"/>
  <c r="D102"/>
  <c r="D101" s="1"/>
  <c r="D100" s="1"/>
  <c r="D71"/>
  <c r="D70" s="1"/>
  <c r="D68"/>
  <c r="D67" s="1"/>
  <c r="D63"/>
  <c r="D62" s="1"/>
  <c r="D60"/>
  <c r="D59" s="1"/>
  <c r="D58" s="1"/>
  <c r="D56"/>
  <c r="D55" s="1"/>
  <c r="D54" s="1"/>
  <c r="D52"/>
  <c r="D51" s="1"/>
  <c r="D49"/>
  <c r="D48" s="1"/>
  <c r="D45"/>
  <c r="D44" s="1"/>
  <c r="D41"/>
  <c r="D40" s="1"/>
  <c r="D39" s="1"/>
  <c r="D37"/>
  <c r="D36" s="1"/>
  <c r="D35" s="1"/>
  <c r="D33"/>
  <c r="D32" s="1"/>
  <c r="D31" s="1"/>
  <c r="D29"/>
  <c r="D28" s="1"/>
  <c r="D27" s="1"/>
  <c r="D25"/>
  <c r="D24" s="1"/>
  <c r="D23" s="1"/>
  <c r="D15"/>
  <c r="D14" s="1"/>
  <c r="D12"/>
  <c r="D11" s="1"/>
  <c r="D126" l="1"/>
  <c r="D1131"/>
  <c r="D1427"/>
  <c r="D1192"/>
  <c r="E1131"/>
  <c r="E1192"/>
  <c r="E126"/>
  <c r="E1427"/>
  <c r="E1426" s="1"/>
  <c r="D240"/>
  <c r="E240"/>
  <c r="D1293"/>
  <c r="D1292" s="1"/>
  <c r="D1291" s="1"/>
  <c r="D1290" s="1"/>
  <c r="E1293"/>
  <c r="E1292" s="1"/>
  <c r="E1291" s="1"/>
  <c r="E1290" s="1"/>
  <c r="D1426"/>
  <c r="D1169"/>
  <c r="E1169"/>
  <c r="D1191"/>
  <c r="D595"/>
  <c r="D591" s="1"/>
  <c r="D590" s="1"/>
  <c r="E595"/>
  <c r="E591" s="1"/>
  <c r="E590" s="1"/>
  <c r="D922"/>
  <c r="D921" s="1"/>
  <c r="E922"/>
  <c r="E921" s="1"/>
  <c r="E1397"/>
  <c r="D1397"/>
  <c r="D1102"/>
  <c r="D1101" s="1"/>
  <c r="E1102"/>
  <c r="E1101" s="1"/>
  <c r="D301"/>
  <c r="E203"/>
  <c r="E202" s="1"/>
  <c r="E201" s="1"/>
  <c r="D203"/>
  <c r="D202" s="1"/>
  <c r="D201" s="1"/>
  <c r="D357"/>
  <c r="D356" s="1"/>
  <c r="D364"/>
  <c r="D363" s="1"/>
  <c r="D1223"/>
  <c r="E734"/>
  <c r="E730" s="1"/>
  <c r="D734"/>
  <c r="D730" s="1"/>
  <c r="E278"/>
  <c r="E277" s="1"/>
  <c r="E612"/>
  <c r="E608" s="1"/>
  <c r="E607" s="1"/>
  <c r="E606" s="1"/>
  <c r="E1032"/>
  <c r="E966" s="1"/>
  <c r="E948" s="1"/>
  <c r="D505"/>
  <c r="D776"/>
  <c r="E767"/>
  <c r="E760" s="1"/>
  <c r="E43"/>
  <c r="E22" s="1"/>
  <c r="D1185"/>
  <c r="D521"/>
  <c r="D532"/>
  <c r="E66"/>
  <c r="E65" s="1"/>
  <c r="E1222"/>
  <c r="E1221" s="1"/>
  <c r="D743"/>
  <c r="D739" s="1"/>
  <c r="E490"/>
  <c r="D490"/>
  <c r="E255"/>
  <c r="E254" s="1"/>
  <c r="E253" s="1"/>
  <c r="E539"/>
  <c r="E723"/>
  <c r="E719" s="1"/>
  <c r="D264"/>
  <c r="D117"/>
  <c r="D104" s="1"/>
  <c r="D174"/>
  <c r="D66"/>
  <c r="D65" s="1"/>
  <c r="D612"/>
  <c r="D608" s="1"/>
  <c r="D607" s="1"/>
  <c r="D606" s="1"/>
  <c r="D10"/>
  <c r="D9" s="1"/>
  <c r="D8" s="1"/>
  <c r="D285"/>
  <c r="D161"/>
  <c r="D160" s="1"/>
  <c r="D221"/>
  <c r="D220" s="1"/>
  <c r="D255"/>
  <c r="D254" s="1"/>
  <c r="D253" s="1"/>
  <c r="D576"/>
  <c r="D575" s="1"/>
  <c r="E711"/>
  <c r="E707" s="1"/>
  <c r="E706" s="1"/>
  <c r="E776"/>
  <c r="D539"/>
  <c r="D497"/>
  <c r="D516"/>
  <c r="D512" s="1"/>
  <c r="D767"/>
  <c r="D760" s="1"/>
  <c r="D759" s="1"/>
  <c r="E497"/>
  <c r="E117"/>
  <c r="E104" s="1"/>
  <c r="E161"/>
  <c r="E160" s="1"/>
  <c r="E221"/>
  <c r="E220" s="1"/>
  <c r="E483"/>
  <c r="E516"/>
  <c r="E512" s="1"/>
  <c r="E532"/>
  <c r="E743"/>
  <c r="E739" s="1"/>
  <c r="E10"/>
  <c r="E9" s="1"/>
  <c r="E8" s="1"/>
  <c r="E174"/>
  <c r="E576"/>
  <c r="E575" s="1"/>
  <c r="E264"/>
  <c r="E285"/>
  <c r="E505"/>
  <c r="E521"/>
  <c r="E561"/>
  <c r="E560" s="1"/>
  <c r="E935"/>
  <c r="E933" s="1"/>
  <c r="E1185"/>
  <c r="D278"/>
  <c r="D277" s="1"/>
  <c r="D483"/>
  <c r="D43"/>
  <c r="D22" s="1"/>
  <c r="D723"/>
  <c r="D719" s="1"/>
  <c r="D935"/>
  <c r="D933" s="1"/>
  <c r="D561"/>
  <c r="D560" s="1"/>
  <c r="D1032"/>
  <c r="D966" s="1"/>
  <c r="D948" s="1"/>
  <c r="D711"/>
  <c r="D707" s="1"/>
  <c r="D706" s="1"/>
  <c r="E74" l="1"/>
  <c r="E73" s="1"/>
  <c r="D74"/>
  <c r="D300"/>
  <c r="E759"/>
  <c r="E758" s="1"/>
  <c r="D215"/>
  <c r="D214" s="1"/>
  <c r="E215"/>
  <c r="E214" s="1"/>
  <c r="D73"/>
  <c r="E1446"/>
  <c r="D1446"/>
  <c r="E589"/>
  <c r="D589"/>
  <c r="D758"/>
  <c r="E934"/>
  <c r="E1191"/>
  <c r="D1168"/>
  <c r="E1168"/>
  <c r="E504"/>
  <c r="D504"/>
  <c r="E482"/>
  <c r="D482"/>
  <c r="E1100"/>
  <c r="D362"/>
  <c r="E7"/>
  <c r="E263"/>
  <c r="E262"/>
  <c r="E718"/>
  <c r="E705" s="1"/>
  <c r="D7"/>
  <c r="D1100"/>
  <c r="D718"/>
  <c r="D705" s="1"/>
  <c r="D263"/>
  <c r="D262"/>
  <c r="D934"/>
  <c r="D916" l="1"/>
  <c r="E916"/>
  <c r="D299"/>
  <c r="D704"/>
  <c r="D481"/>
  <c r="E481"/>
  <c r="E704"/>
  <c r="E6"/>
  <c r="D6"/>
  <c r="D480" l="1"/>
  <c r="D1396" s="1"/>
  <c r="D1447" s="1"/>
  <c r="E480"/>
  <c r="E1396" s="1"/>
  <c r="E1447" s="1"/>
</calcChain>
</file>

<file path=xl/sharedStrings.xml><?xml version="1.0" encoding="utf-8"?>
<sst xmlns="http://schemas.openxmlformats.org/spreadsheetml/2006/main" count="3669" uniqueCount="864">
  <si>
    <t>630</t>
  </si>
  <si>
    <t>Центральный аппарат</t>
  </si>
  <si>
    <t>Резервные средства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</si>
  <si>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</si>
  <si>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Организация предоставления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</si>
  <si>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</si>
  <si>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Подпрограмма  "Дошкольное образование"</t>
  </si>
  <si>
    <t>310</t>
  </si>
  <si>
    <t>Расходы на выплаты персоналу государственных (муниципальных) органов</t>
  </si>
  <si>
    <t xml:space="preserve">Наименования </t>
  </si>
  <si>
    <t>ЦСР</t>
  </si>
  <si>
    <t>ВР</t>
  </si>
  <si>
    <t>810</t>
  </si>
  <si>
    <t>Иные бюджетные ассигнования</t>
  </si>
  <si>
    <t>800</t>
  </si>
  <si>
    <t>200</t>
  </si>
  <si>
    <t>240</t>
  </si>
  <si>
    <t>Иные закупки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</si>
  <si>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</si>
  <si>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 xml:space="preserve">Субсидии автономным учреждениям </t>
  </si>
  <si>
    <t>600</t>
  </si>
  <si>
    <t>620</t>
  </si>
  <si>
    <t>Социальное обеспечение и иные выплаты населению</t>
  </si>
  <si>
    <t>300</t>
  </si>
  <si>
    <t xml:space="preserve">Субсидии бюджетным учреждениям </t>
  </si>
  <si>
    <t>610</t>
  </si>
  <si>
    <t xml:space="preserve">Обеспечение деятельности библиотек </t>
  </si>
  <si>
    <t>Субсидии некоммерческим организациям (за исключением государственных (муниципальных) учреждений)</t>
  </si>
  <si>
    <t>Стипендии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</si>
  <si>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</si>
  <si>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</si>
  <si>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110</t>
  </si>
  <si>
    <t>Расходы на выплаты персоналу казенных учреждений</t>
  </si>
  <si>
    <t>850</t>
  </si>
  <si>
    <t>Уплата налогов, сборов и иных платежей</t>
  </si>
  <si>
    <t xml:space="preserve">Бюджетные инвестиции </t>
  </si>
  <si>
    <t>400</t>
  </si>
  <si>
    <t>340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</si>
  <si>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</si>
  <si>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Публичные нормативные социальные выплаты гражданам</t>
  </si>
  <si>
    <t xml:space="preserve">В С Е Г О   Р А С Х О Д О В </t>
  </si>
  <si>
    <t>Обеспечение деятельности дворцов и домов культуры</t>
  </si>
  <si>
    <t>Комплектование книжных фондов</t>
  </si>
  <si>
    <t>Совершенствование и развитие библиотечного дела</t>
  </si>
  <si>
    <t xml:space="preserve">Мероприятия в сфере культуры </t>
  </si>
  <si>
    <t>Оказание финансовой поддержки социально-ориентированным некоммерческим организациям</t>
  </si>
  <si>
    <t>Руководство и управление в сфере установленных функций органов местного самоуправления</t>
  </si>
  <si>
    <t>Глава муниципального образования</t>
  </si>
  <si>
    <t xml:space="preserve">Председатель Контрольно-счетной палаты </t>
  </si>
  <si>
    <t xml:space="preserve">Итого по муниципальным программам </t>
  </si>
  <si>
    <t>Мероприятия по мобилизационной подготовке</t>
  </si>
  <si>
    <t xml:space="preserve">Мероприятия в рамках реализации наказов избирателей </t>
  </si>
  <si>
    <t>Поддержка субъектов малого и среднего предпринимательства в области подготовки, переподготовки и повышения квалификации кадров</t>
  </si>
  <si>
    <t>Организация и проведение мероприятий в сфере культуры</t>
  </si>
  <si>
    <t>Обеспечение деятельности МКУ "Многофункциональный центр предоставления государственных и муниципальных услуг"</t>
  </si>
  <si>
    <t>Техническая инвентаризация и оценка рыночной стоимости объектов и права аренды нежилых помещений</t>
  </si>
  <si>
    <t>Организация безопасности детского и молодёжного отдыха</t>
  </si>
  <si>
    <t>Подпрограмма "Молодое поколение"</t>
  </si>
  <si>
    <t>Единовременное пособие при рождении ребёнка</t>
  </si>
  <si>
    <t>Бюджетные инвестиции</t>
  </si>
  <si>
    <t>Организация отдыха детей и молодежи</t>
  </si>
  <si>
    <t>Организация занятости детей и молодежи</t>
  </si>
  <si>
    <t xml:space="preserve">Другие непрограммные расходы  </t>
  </si>
  <si>
    <t>Субсидии некоммерческих организациям (за исключением государственных (муниципальных) учреждений)</t>
  </si>
  <si>
    <t>120</t>
  </si>
  <si>
    <t>Создание и обеспечение условий для деятельности организаций, образующих инфраструктуру поддержки субъектов малого и среднего предпринимательства</t>
  </si>
  <si>
    <t>Премии и гранты</t>
  </si>
  <si>
    <t>350</t>
  </si>
  <si>
    <t>Доплаты к пенсии неработающим гражданам, занимавшим высшие руководящие должности в исполкоме Красногорского горсовета более 5 лет, ушедшим на пенсию по старости до 01.09.1995г.</t>
  </si>
  <si>
    <t>Кадровое обеспечение учреждений,  организовывающих отдых, оздоровление, занятость детей и молодёжи, подготовка специалистов по организации отдыха, оздоровления, занятости детей и молодёжи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</si>
  <si>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</si>
  <si>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Начальник финансового управления</t>
  </si>
  <si>
    <t>Приобретение, формирование, постановка на государственный кадастровый учет земельных участков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</si>
  <si>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</si>
  <si>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</si>
  <si>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</si>
  <si>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</si>
  <si>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</si>
  <si>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</si>
  <si>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</si>
  <si>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</si>
  <si>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</si>
  <si>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Субсидии бюджетным учреждениям на иные цели</t>
  </si>
  <si>
    <t>612</t>
  </si>
  <si>
    <t>Субсидии автономным учреждениям на иные цели</t>
  </si>
  <si>
    <t>622</t>
  </si>
  <si>
    <t>Подпрограмма "Развитие архивного дела"</t>
  </si>
  <si>
    <t>111</t>
  </si>
  <si>
    <t>112</t>
  </si>
  <si>
    <t>Иные выплаты персоналу казенных учреждений, за исключением фонда оплаты труда</t>
  </si>
  <si>
    <t>870</t>
  </si>
  <si>
    <t>Подпрограмма "Управление муниципальным имуществом и земельными ресурсами"</t>
  </si>
  <si>
    <t>Содержание кладбищ</t>
  </si>
  <si>
    <t>Ремонт зданий, благоустройство территорий и укрепление материально-технической базы  муниципальных дошкольных образовательных учреждений</t>
  </si>
  <si>
    <t>Прочие мероприятия в области образования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</si>
  <si>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</si>
  <si>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</si>
  <si>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Финансовое обеспечение получения гражданами дошкольного образования в частных дошкольных образовательных организациях 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</si>
  <si>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Обеспечение деятельности дошкольных образовательных учреждений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</si>
  <si>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</si>
  <si>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</si>
  <si>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Итого внепрограммных расходов</t>
  </si>
  <si>
    <t xml:space="preserve">Прочая закупка товаров, работ и услуг для обеспечения государственных (муниципальных) нужд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</si>
  <si>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</si>
  <si>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</si>
  <si>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Уплата налогов на имущество организаций и земельного налога</t>
  </si>
  <si>
    <t>Иные выплаты персоналу государственных (муниципальных) органов за исключением фонда оплаты труда</t>
  </si>
  <si>
    <t xml:space="preserve">Фонд оплаты труда государственных (муниципальных) органов и взносы по обязательному социальному страхованию </t>
  </si>
  <si>
    <t>Обеспечение деятельности объектов культурного наследия</t>
  </si>
  <si>
    <t>Подпрограмма  "Общее образование"</t>
  </si>
  <si>
    <t>Мероприятия в области общего образования</t>
  </si>
  <si>
    <t>Ремонт зданий, благоустройство территорий и укрепление материально-технической базы  муниципальных образовательных учреждений</t>
  </si>
  <si>
    <t xml:space="preserve">Обеспечение учащихся питанием </t>
  </si>
  <si>
    <t>Прочие мероприятия в области общего образования</t>
  </si>
  <si>
    <t xml:space="preserve">Обеспечение деятельности школ-детских садов, школ начальных, неполных средних и средних     </t>
  </si>
  <si>
    <t>Подпрограмма "Дополнительное образование, воспитание и социализация детей в сфере образования"</t>
  </si>
  <si>
    <t>Мероприятия в области дополнительного образования</t>
  </si>
  <si>
    <t>Прочие мероприятия в области дополнительного образования</t>
  </si>
  <si>
    <t>Обеспечение деятельности учреждений по внешкольной работе с детьми, подведомственных Управлению образования</t>
  </si>
  <si>
    <t>Подпрограмма "Обеспечение реализации программы"</t>
  </si>
  <si>
    <t>Мероприятия в области образования</t>
  </si>
  <si>
    <t>Иные пенсии, социальные доплаты к пенсиям</t>
  </si>
  <si>
    <t>Оказание материальной помощи отдельным категориям граждан на возмещение расходов по зубопротезированию</t>
  </si>
  <si>
    <t>Социальные выплаты гражданам, кроме публичных нормативных социальных выплат</t>
  </si>
  <si>
    <t>313</t>
  </si>
  <si>
    <t>Размещение информации о деятельности органов местного самоуправления в СМИ</t>
  </si>
  <si>
    <t>Социальная реклама</t>
  </si>
  <si>
    <t>Обеспечение деятельности  МКУ "ЕДДС"</t>
  </si>
  <si>
    <t>Подпрограмма "Обеспечение жильём детей-сирот и детей, оставшихся без попечения родителей, а также лиц из их числа"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</si>
  <si>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</si>
  <si>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автономным учреждениям</t>
  </si>
  <si>
    <t>Мероприятия в рамках реализации наказов избирателей</t>
  </si>
  <si>
    <t>Пособия, компенсации и иные социальные выплаты гражданам, кроме публичных нормативных обязательств</t>
  </si>
  <si>
    <t>Подпрограмма "Профилактика преступлений и иных правонарушений"</t>
  </si>
  <si>
    <t>Содержание автомобильных дорог общего пользования</t>
  </si>
  <si>
    <t>Содержание внутриквартальных дорог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</si>
  <si>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</si>
  <si>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Пособия, компенсации, меры социальной поддержки по публичным нормативным обязательствам</t>
  </si>
  <si>
    <t>Использование и сохранение объектов культурного наследия</t>
  </si>
  <si>
    <t>Мероприятия по развитию информационно-коммуникационных технологий</t>
  </si>
  <si>
    <t>НДС с сумм оплаты права на установку и эксплуатацию рекламных конструкций и платы за установку и эксплуатацию рекламных конструкций</t>
  </si>
  <si>
    <t>Бюджетные инвестиции в строительство общеобразовательных учреждений муниципальной собственности</t>
  </si>
  <si>
    <t>Мероприятия по предупреждению чрезвычайных ситуаций</t>
  </si>
  <si>
    <t>320</t>
  </si>
  <si>
    <t>321</t>
  </si>
  <si>
    <t xml:space="preserve">Осуществление государственных полномочий в соответствии с Законом МО №107/2014-ОЗ </t>
  </si>
  <si>
    <t>410</t>
  </si>
  <si>
    <t>Социальная поддержка беременных женщин, кормящих матерей, детей в  возрасте до трех лет</t>
  </si>
  <si>
    <t>Подпрограмма "Содействие развитию предпринимательства и привлечению инвестиций"</t>
  </si>
  <si>
    <t>Нормативно-правовое и организационное обеспечение развития малого и среднего предпринимательства</t>
  </si>
  <si>
    <t>Обеспечение деятельности МКУ "Красногорский центр торгов"</t>
  </si>
  <si>
    <t>10 2 00 00000</t>
  </si>
  <si>
    <t>Транспортировка умерших в морг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</si>
  <si>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</si>
  <si>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</si>
  <si>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Основное мероприятие "Совершенствование профессионального развития сотрудников"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</si>
  <si>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</si>
  <si>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</si>
  <si>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11 0 00 00000</t>
  </si>
  <si>
    <t>11 0 01 00000</t>
  </si>
  <si>
    <t>11 0 01 00010</t>
  </si>
  <si>
    <t>11 0 02 00000</t>
  </si>
  <si>
    <t>11 0 02 00020</t>
  </si>
  <si>
    <t>11 0 02 00030</t>
  </si>
  <si>
    <t>11 0 02 00040</t>
  </si>
  <si>
    <t>11 0 03 00000</t>
  </si>
  <si>
    <t>11 0 03 00010</t>
  </si>
  <si>
    <t>Мероприятия по обеспечению безопасности дорожного движения</t>
  </si>
  <si>
    <t>11 0 03 00020</t>
  </si>
  <si>
    <t>Организация транспортного обслуживания по маршрутам регулярных перевозок</t>
  </si>
  <si>
    <t>11 0 01 00030</t>
  </si>
  <si>
    <t>Предоставление транспортных услуг по перевозке организованных групп населения для участия в общественных, праздничных мероприятиях</t>
  </si>
  <si>
    <t>10 0 00 00000</t>
  </si>
  <si>
    <t>95 0 00 00000</t>
  </si>
  <si>
    <t>95 0 00 04000</t>
  </si>
  <si>
    <t>95 0 00 05000</t>
  </si>
  <si>
    <t>95 0 00 10000</t>
  </si>
  <si>
    <t>99 0 00 00000</t>
  </si>
  <si>
    <t>99 0 00 02000</t>
  </si>
  <si>
    <t>99 0 00 20000</t>
  </si>
  <si>
    <t>08 0 00 00000</t>
  </si>
  <si>
    <t>08 0 01 00000</t>
  </si>
  <si>
    <t>08 0 01 00010</t>
  </si>
  <si>
    <t>08 0 02 00000</t>
  </si>
  <si>
    <t>08 0 02 00020</t>
  </si>
  <si>
    <t>08 0 02 00030</t>
  </si>
  <si>
    <t>13 0 00 00000</t>
  </si>
  <si>
    <t>Основное мероприятие "Мониторинг окружающей среды"</t>
  </si>
  <si>
    <t>Основное мероприятие "Экологическое образование, воспитание и информирование населения о состоянии окружающей среды"</t>
  </si>
  <si>
    <t>10 3 00 00000</t>
  </si>
  <si>
    <t>Основное мероприятие "Внедрение и использование информационно-коммуникационных технологий"</t>
  </si>
  <si>
    <t>Основное мероприятие "Повышение качества использования муниципального имущества и земельных ресурсов"</t>
  </si>
  <si>
    <t>14 0 00 00000</t>
  </si>
  <si>
    <t>Основное мероприятие "Предоставление жилых помещений детям-сиротам и детям, оставшимся без попечения родителей, а также лиц из их числа"</t>
  </si>
  <si>
    <t>14 4 01 00000</t>
  </si>
  <si>
    <t>14 4 00 00000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</si>
  <si>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</si>
  <si>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99 0 00 01000</t>
  </si>
  <si>
    <t xml:space="preserve">Финансово - имущественная поддержка субъектов малого и среднего предпринимательства </t>
  </si>
  <si>
    <t>04 0 00 00000</t>
  </si>
  <si>
    <t>02 0 00 00000</t>
  </si>
  <si>
    <t>06 0 00 00000</t>
  </si>
  <si>
    <t>06 1 00 00000</t>
  </si>
  <si>
    <t>06 2 00 00000</t>
  </si>
  <si>
    <t>06 2 01 00000</t>
  </si>
  <si>
    <t>06 1 01 00010</t>
  </si>
  <si>
    <t>Основное мероприятие "Поддержка молодёжных творческих инициатив "</t>
  </si>
  <si>
    <t>Мероприятия по поддержке молодёжных творческих инициатив</t>
  </si>
  <si>
    <t>06 2 01 00010</t>
  </si>
  <si>
    <t>06 2 01 00040</t>
  </si>
  <si>
    <t>Основное мероприятие "Организация свободного времени детей и молодёжи через различные формы отдыха и занятости"</t>
  </si>
  <si>
    <t>06 2 01 00030</t>
  </si>
  <si>
    <t>06 2 01 00020</t>
  </si>
  <si>
    <t>Основное мероприятие "Организация досуга и предоставление услуг в сфере культуры"</t>
  </si>
  <si>
    <t>02 0 01 01000</t>
  </si>
  <si>
    <t>02 0 01 01010</t>
  </si>
  <si>
    <t>02 0 01 01020</t>
  </si>
  <si>
    <t>02 0 01 01590</t>
  </si>
  <si>
    <t>02 0 01 02000</t>
  </si>
  <si>
    <t>02 0 01 02590</t>
  </si>
  <si>
    <t>Основное мероприятие "Сохранение и развитие народной культуры, использование и популяризация объектов культурного наследия"</t>
  </si>
  <si>
    <t>02 0 02 00000</t>
  </si>
  <si>
    <t>02 0 01 00000</t>
  </si>
  <si>
    <t>Создание условий для обеспечения населения услугами культуры и организация досуга</t>
  </si>
  <si>
    <t>Развитие библиотечного дела</t>
  </si>
  <si>
    <t>02 0 02 03000</t>
  </si>
  <si>
    <t>02 0 02 03010</t>
  </si>
  <si>
    <t>02 0 02 05000</t>
  </si>
  <si>
    <t>02 0 02 05010</t>
  </si>
  <si>
    <t>02 0 02 05890</t>
  </si>
  <si>
    <t>02 0 01 20000</t>
  </si>
  <si>
    <t>06 1 01 00000</t>
  </si>
  <si>
    <t>15 0 00 00000</t>
  </si>
  <si>
    <t>15 0 01 00000</t>
  </si>
  <si>
    <t>15 0 01 00010</t>
  </si>
  <si>
    <t>15 0 02 00000</t>
  </si>
  <si>
    <t>06 1 02 00000</t>
  </si>
  <si>
    <t>01 0 00 00000</t>
  </si>
  <si>
    <t>01 1 00 00000</t>
  </si>
  <si>
    <t>01 1 01 00000</t>
  </si>
  <si>
    <t>01 1 01 21020</t>
  </si>
  <si>
    <t>01 1 01 40000</t>
  </si>
  <si>
    <t xml:space="preserve"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</si>
  <si>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01 1 02 00000</t>
  </si>
  <si>
    <t>01 1 02 20000</t>
  </si>
  <si>
    <t>01 1 02 21010</t>
  </si>
  <si>
    <t>01 1 02 21020</t>
  </si>
  <si>
    <t>01 1 02 62110</t>
  </si>
  <si>
    <t>01 1 02 62120</t>
  </si>
  <si>
    <t>01 1 02 62330</t>
  </si>
  <si>
    <t>01 1 02 71590</t>
  </si>
  <si>
    <t>01 1 03 21110</t>
  </si>
  <si>
    <t>Основное мероприятие: "Развитие сети дошкольных образовательных учреждений и создание условий для реализации федерального государственного образовательного стандарта"</t>
  </si>
  <si>
    <t>Основное мероприятие: " Повышение эффективности деятельности дошкольных образовательных учреждений"</t>
  </si>
  <si>
    <t>01 1 02 62140</t>
  </si>
  <si>
    <t>Основное мероприятие "Ликвидация очередности в дошкольные образовательные учреждения и развитие инфраструктуры дошкольного образования"</t>
  </si>
  <si>
    <t>Фонд оплаты труда казенных учреждений</t>
  </si>
  <si>
    <t>Фонд оплаты труда государственных (муниципальных) органов</t>
  </si>
  <si>
    <t>Основное мероприятие "Обеспечение реализации федеральных государственных образовательных стандартов общего образования и повышение эффективности деятельности муниципальных образовательных учреждений"</t>
  </si>
  <si>
    <t>01 2 01 00000</t>
  </si>
  <si>
    <t>01 2 01 20000</t>
  </si>
  <si>
    <t>01 2 01 21000</t>
  </si>
  <si>
    <t>01 2 01 21010</t>
  </si>
  <si>
    <t>01 2 01 21020</t>
  </si>
  <si>
    <t>01 2 01 21110</t>
  </si>
  <si>
    <t>01 2 01 40010</t>
  </si>
  <si>
    <t>01 2 01 62200</t>
  </si>
  <si>
    <t>01 2 01 62210</t>
  </si>
  <si>
    <t>01 2 01 62220</t>
  </si>
  <si>
    <t>01 2 01 72590</t>
  </si>
  <si>
    <t>01 2 02 00000</t>
  </si>
  <si>
    <t>01 2 02 21000</t>
  </si>
  <si>
    <t>01 2 02 21110</t>
  </si>
  <si>
    <t>01 3 00 00000</t>
  </si>
  <si>
    <t>Основное мероприятие "Развитие инфраструктуры, кадрового потенциала учреждений дополнительного образования и повышение охвата детей услугами дополнительного образования "</t>
  </si>
  <si>
    <t>01 3 01 00000</t>
  </si>
  <si>
    <t>01 3 01 20000</t>
  </si>
  <si>
    <t>01 3 01 21000</t>
  </si>
  <si>
    <t>01 3 01 21110</t>
  </si>
  <si>
    <t xml:space="preserve">Фонд оплаты труда казенных учреждений </t>
  </si>
  <si>
    <t>01 3 01 73590</t>
  </si>
  <si>
    <t>Содержание учреждений по внешкольной работе с детьми в области культуры</t>
  </si>
  <si>
    <t>01 3 01 77000</t>
  </si>
  <si>
    <t>Мероприятия в учреждениях по внешкольной работе с детьми в области культуры</t>
  </si>
  <si>
    <t>01 3 01 77010</t>
  </si>
  <si>
    <t>Обеспечение деятельности учреждений по внешкольной работе с детьми в области культуры</t>
  </si>
  <si>
    <t>01 3 01 77590</t>
  </si>
  <si>
    <t>01 3 02 00000</t>
  </si>
  <si>
    <t xml:space="preserve">Фонд оплаты труда государственных (муниципальных) органов </t>
  </si>
  <si>
    <t>01 3 02 21000</t>
  </si>
  <si>
    <t>01 3 02 21110</t>
  </si>
  <si>
    <t>01 4 00 00000</t>
  </si>
  <si>
    <t>Основное мероприятие "Повышение качества и эффективности муниципальных услуг в системе образования"</t>
  </si>
  <si>
    <t>01 4 01 04000</t>
  </si>
  <si>
    <t>01 4 01 21100</t>
  </si>
  <si>
    <t>01 4 01 21110</t>
  </si>
  <si>
    <t>01 4 01 75590</t>
  </si>
  <si>
    <t>01 2 00 00000</t>
  </si>
  <si>
    <t>Основное мероприятие "Социальная поддержка беременных женщин, кормящих матерей, детей в возрасте до трех лет"</t>
  </si>
  <si>
    <t>05 0 00 00000</t>
  </si>
  <si>
    <t>Основное мероприятие "Укрепление материально-технической базы для занятий физической культурой и спортом"</t>
  </si>
  <si>
    <t>05 0 01 00000</t>
  </si>
  <si>
    <t>05 0 01 20000</t>
  </si>
  <si>
    <t>Основное мероприятие "Создание условий для привлечения жителей к занятиям физической культуры и спортом"</t>
  </si>
  <si>
    <t>05 0 02 00000</t>
  </si>
  <si>
    <t>05 0 02 00010</t>
  </si>
  <si>
    <t>05 0 02 00590</t>
  </si>
  <si>
    <t>Основное мероприятие "Создание условий для занятий физической культурой и спортом для граждан с ограниченными возможностями здоровья"</t>
  </si>
  <si>
    <t>05 0 03 00000</t>
  </si>
  <si>
    <t>Поддержка и обеспечение подготовки спортивных команд, проведение соревнований для граждан с ограниченными возможностями здоровья</t>
  </si>
  <si>
    <t>05 0 03 00010</t>
  </si>
  <si>
    <t>Основное мероприятие "Содействие развитию спорта высших достижений"</t>
  </si>
  <si>
    <t>05 0 05 00000</t>
  </si>
  <si>
    <t>Поддержка и обеспечение подготовки спортивных команд, поддержка спортсменов, участие в областных, российских, международных соревнованиях</t>
  </si>
  <si>
    <t>05 0 05 00010</t>
  </si>
  <si>
    <t>07 0 00 00000</t>
  </si>
  <si>
    <t xml:space="preserve">07 1 00 00000 </t>
  </si>
  <si>
    <t>Основное мероприятие "Профилактика преступлений и иных правонарушений"</t>
  </si>
  <si>
    <t>07 1 01 00000</t>
  </si>
  <si>
    <t>Внедрение современных средств наблюдения и оповещения, обеспечение оперативного принятия решения</t>
  </si>
  <si>
    <t>07 1 01 00010</t>
  </si>
  <si>
    <t>Основное мероприятие "Профилактика безнадзорности, наркомании, токсикомании, алкоголизма, правонарушений, преступлений среди несовершеннолетних"</t>
  </si>
  <si>
    <t>07 1 03 00000</t>
  </si>
  <si>
    <t>Обеспечение занятости и проведение профилактических мероприятий среди несовершеннолетних</t>
  </si>
  <si>
    <t>07 1 03 00010</t>
  </si>
  <si>
    <t>07 1 04 00000</t>
  </si>
  <si>
    <t>Обеспечение антитеррористической защищенности объектов с массовым пребыванием людей</t>
  </si>
  <si>
    <t>07 1 04 00010</t>
  </si>
  <si>
    <t>07 2 00 00000</t>
  </si>
  <si>
    <t>07 2 01 00000</t>
  </si>
  <si>
    <t>07 2 01 00010</t>
  </si>
  <si>
    <t>07 2 01 00020</t>
  </si>
  <si>
    <t>07 2 02 00000</t>
  </si>
  <si>
    <t>07 2 03 00000</t>
  </si>
  <si>
    <t>Развитие туризма</t>
  </si>
  <si>
    <t>02 0 02 03020</t>
  </si>
  <si>
    <t>01 4 01 00000</t>
  </si>
  <si>
    <t>Разработка проектов организации дорожного движения на дорогах общего пользования</t>
  </si>
  <si>
    <t>Выплата компенсации родителям в связи со снятием с очереди в дошкольные образовательные учреждения</t>
  </si>
  <si>
    <t>Обеспечение деятельности учреждений в области физической культуры и спорта</t>
  </si>
  <si>
    <t>Основное мероприятие "Гражданско-патриотическое и духовно-нравственное воспитание детей и молодёжи "</t>
  </si>
  <si>
    <t>Основное мероприятие "Профилактика терроризма и экстремизма"</t>
  </si>
  <si>
    <t>01 1 03 00000</t>
  </si>
  <si>
    <t>Ремонт внутриквартальных дорог</t>
  </si>
  <si>
    <t>11 0 02 00060</t>
  </si>
  <si>
    <t>Обеспечение деятельности МКУ "Красногорская похоронная служба"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</si>
  <si>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 (выполнение работ)</t>
  </si>
  <si>
    <t>07 2 02 00010</t>
  </si>
  <si>
    <t xml:space="preserve"> Капитальные вложения в объекты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</si>
  <si>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 производителям товаров, работ, услуг</t>
  </si>
  <si>
    <t>Капитальные вложения в объекты недвижимого имущества муниципальной собственности</t>
  </si>
  <si>
    <t>123</t>
  </si>
  <si>
    <t>Представительские расходы</t>
  </si>
  <si>
    <t>95 0 00 02000</t>
  </si>
  <si>
    <t>Обеспечение безопасности людей на водных объектах</t>
  </si>
  <si>
    <t>01 2 01 62230</t>
  </si>
  <si>
    <t>01 2 02 21200</t>
  </si>
  <si>
    <t xml:space="preserve">Пособия, компенсации и иные социальные выплаты гражданам, кроме публичных нормативных обязательств </t>
  </si>
  <si>
    <t>Компенсация части арендной платы за наем жилых помещений педагогическим работникам</t>
  </si>
  <si>
    <t>01 3 01 21200</t>
  </si>
  <si>
    <t>Бюджетные инвестиции в строительство и приобретение детских дошкольных учреждений муниципальной собственности</t>
  </si>
  <si>
    <t>853</t>
  </si>
  <si>
    <t>Уплата иных платежей</t>
  </si>
  <si>
    <t>Погребение по гарантированному перечню услуг</t>
  </si>
  <si>
    <t>Основное мероприятие "Оказание материальной помощи гражданам"</t>
  </si>
  <si>
    <t>04 1 00 00000</t>
  </si>
  <si>
    <t>04 1 01 00000</t>
  </si>
  <si>
    <t>04 1 01 00010</t>
  </si>
  <si>
    <t>04 1 01 00020</t>
  </si>
  <si>
    <t>04 1 01 00030</t>
  </si>
  <si>
    <t>04 1 02 00000</t>
  </si>
  <si>
    <t>Основное мероприятие "Предоставление мер социальной поддержки"</t>
  </si>
  <si>
    <t>04 1 02 00010</t>
  </si>
  <si>
    <t>04 1 02 00020</t>
  </si>
  <si>
    <t>04 1 02 00030</t>
  </si>
  <si>
    <t>04 1 02 00040</t>
  </si>
  <si>
    <t>04 1 02 00050</t>
  </si>
  <si>
    <t>04 1 02 00060</t>
  </si>
  <si>
    <t>04 1 03 00000</t>
  </si>
  <si>
    <t>Основное мероприятие "Поддержка общественных организаций, объединяющих граждан социально незащищенных категорий"</t>
  </si>
  <si>
    <t>04 1 04 00000</t>
  </si>
  <si>
    <t>04 1 05 00000</t>
  </si>
  <si>
    <t>Основное мероприятие "Предоставление субсидий по оплате жилого помещения и коммунальных услуг"</t>
  </si>
  <si>
    <t>04 1 05 61410</t>
  </si>
  <si>
    <t>04 1 05 61420</t>
  </si>
  <si>
    <t>Подпрограмма "Доступная среда"</t>
  </si>
  <si>
    <t>04 2 01 00000</t>
  </si>
  <si>
    <t>04 2 00 00000</t>
  </si>
  <si>
    <t>04 1 03 00010</t>
  </si>
  <si>
    <t>Основное мероприятие "Повышение уровня доступности и качества приоритетных объектов и услуг в приоритетных сферах жизнедеятельности инвалидов и других маломобильных групп населения"</t>
  </si>
  <si>
    <t>04 2 01 00010</t>
  </si>
  <si>
    <t>04 3 00 00000</t>
  </si>
  <si>
    <t>04 1 04 00010</t>
  </si>
  <si>
    <t>06 1 02 00010</t>
  </si>
  <si>
    <t>Мероприятия по вовлечению молодых граждан в работу молодёжных общественных организаций и добровольческую деятельность</t>
  </si>
  <si>
    <t>Обеспечение деятельности учреждения по работе с молодёжью</t>
  </si>
  <si>
    <t>Мероприятия по увеличению числа специалистов занятых в сфере работы с молодёжью</t>
  </si>
  <si>
    <t>16 0 00 00000</t>
  </si>
  <si>
    <t>17 0 00 00000</t>
  </si>
  <si>
    <t>18 0 00 00000</t>
  </si>
  <si>
    <t>Обеспечение деятельности архивного отдела</t>
  </si>
  <si>
    <t>10 2 01 00000</t>
  </si>
  <si>
    <t>10 2 01 00010</t>
  </si>
  <si>
    <t>10 2 01 60690</t>
  </si>
  <si>
    <t>10 3 05 00000</t>
  </si>
  <si>
    <t>10 3 05 00590</t>
  </si>
  <si>
    <t>Подпрограмма "Муниципальное управление"</t>
  </si>
  <si>
    <t>10 4 00 00000</t>
  </si>
  <si>
    <t>Основное мероприятие "Повышение мотивации муниципальных служащих"</t>
  </si>
  <si>
    <t>Организация работы по проведению диспансеризации муниципальных служащих,  специальной оценке условий труда и медицинских осмотров работников на работах с вредными и опасными производственными факторами</t>
  </si>
  <si>
    <t>10 4 04 00000</t>
  </si>
  <si>
    <t>10 4 03 00000</t>
  </si>
  <si>
    <t>10 4 03 00010</t>
  </si>
  <si>
    <t>Организация работы по повышению квалификации кадров</t>
  </si>
  <si>
    <t>10 4 03 00020</t>
  </si>
  <si>
    <t>10 4 04 00010</t>
  </si>
  <si>
    <t>10 4 06 00000</t>
  </si>
  <si>
    <t>10 4 06 01000</t>
  </si>
  <si>
    <t>10 4 06 04000</t>
  </si>
  <si>
    <t>10 4 06 60700</t>
  </si>
  <si>
    <t>10 4 06 70000</t>
  </si>
  <si>
    <t>Развитие социального партнерства</t>
  </si>
  <si>
    <t>Основное мероприятие "Обеспечение деятельности органов местного самоуправления"</t>
  </si>
  <si>
    <t>Центральный аппарат администрации</t>
  </si>
  <si>
    <t>06 1 02 00020</t>
  </si>
  <si>
    <t>06 1 02 00030</t>
  </si>
  <si>
    <t>06 1 02 01590</t>
  </si>
  <si>
    <t>06 1 02 20000</t>
  </si>
  <si>
    <t>Основное мероприятие "Развитие кадрового потенциала"</t>
  </si>
  <si>
    <t>Подпрограмма "Содействие развитию здравоохранения"</t>
  </si>
  <si>
    <t>Закупка товаров, работ и услуг в сфере информационно-коммуникационных технологий</t>
  </si>
  <si>
    <t>242</t>
  </si>
  <si>
    <t>13 1 00 00000</t>
  </si>
  <si>
    <t>13 1 01 00000</t>
  </si>
  <si>
    <t>13 1 01 00010</t>
  </si>
  <si>
    <t>Содержание жилых помещений, состоящих на учете в муниципальной казне</t>
  </si>
  <si>
    <t>Содержание нежилых помещений, состоящих на учете в муниципальной казне</t>
  </si>
  <si>
    <t>13 1 01 00020</t>
  </si>
  <si>
    <t>13 1 01 00040</t>
  </si>
  <si>
    <t>13 1 01 00050</t>
  </si>
  <si>
    <t>04 3 02 00000</t>
  </si>
  <si>
    <t>04 3 03 00000</t>
  </si>
  <si>
    <t>04 3 03 62080</t>
  </si>
  <si>
    <t>04 3 02 00010</t>
  </si>
  <si>
    <t>Основное мероприятие "Увеличение количества субъектов малого и среднего предпринимательства, осуществляющих деятельность в сфере обрабатывающих производств и технологических инноваций"</t>
  </si>
  <si>
    <t>08 0 01 00020</t>
  </si>
  <si>
    <t>Основное мероприятие "Увеличение доли оборота малых и средних предприятий в общем обороте по полному кругу предприятий"</t>
  </si>
  <si>
    <t>08 0 02 00010</t>
  </si>
  <si>
    <t>Информационно-консультационная поддержка субъектов малого и среднего предпринимательства</t>
  </si>
  <si>
    <t>Основное мероприятие "Хранение , комплектование учет  и использование документов архивного фонда Московской области и других архивных документов архивного отдела"</t>
  </si>
  <si>
    <t>13 1 01 00060</t>
  </si>
  <si>
    <t>13 1 01 00070</t>
  </si>
  <si>
    <t>13 2 00 00000</t>
  </si>
  <si>
    <t>13 2 01 00000</t>
  </si>
  <si>
    <t>13 2 01 00010</t>
  </si>
  <si>
    <t>Исследование воздуха, воды, почв</t>
  </si>
  <si>
    <t>13 2 02 00000</t>
  </si>
  <si>
    <t>13 2 02 00010</t>
  </si>
  <si>
    <t>Актуализация схем</t>
  </si>
  <si>
    <t>Основное мероприятие "Профилактика экстремизма и национализма"</t>
  </si>
  <si>
    <t>07 1 02 00000</t>
  </si>
  <si>
    <t>Профилактика и предупреждение проявлений экстремизма, расовой и национальной неприязни</t>
  </si>
  <si>
    <t>07 1 02 00010</t>
  </si>
  <si>
    <t>Подпрограмма "Снижение рисков и смягчение последствий чрезвычайных ситуаций природного и техногенного характера "</t>
  </si>
  <si>
    <t>Основное мероприятие "Повышение уровня готовности сил и средств муниципального звена системы предупреждения и ликвидации чрезвычайных ситуаций"</t>
  </si>
  <si>
    <t>Основное мероприятие "Создание комфортного и безопасного отдыха людей в местах массового отдыха на водных объектах"</t>
  </si>
  <si>
    <t>Обеспечение безаварийной эксплуатации гидротехнических сооружений</t>
  </si>
  <si>
    <t>07 2 02 00020</t>
  </si>
  <si>
    <t>Основное мероприятие "Совершенствование механизма реагирования экстренных оперативных служб на обращения населения"</t>
  </si>
  <si>
    <t>07 2 03 00590</t>
  </si>
  <si>
    <t>Закупка товаров, работ, услуг в сфере информационно-коммуникационных технологий</t>
  </si>
  <si>
    <t>Подпрограмма "Развитие и совершенствование систем оповещения и информирования населения"</t>
  </si>
  <si>
    <t>07 3 00 00000</t>
  </si>
  <si>
    <t>Основное мероприятие "Оповещения населения техническими средствами системы централизованного оповещения и информирования"</t>
  </si>
  <si>
    <t>07 3 01 00000</t>
  </si>
  <si>
    <t>Создание и поддержание в постоянной готовности системы оповещения и информирования</t>
  </si>
  <si>
    <t>07 3 01 00010</t>
  </si>
  <si>
    <t>Основное мероприятие "Создание и развитие аппаратно-программного комплекса "Безопасный город""</t>
  </si>
  <si>
    <t>07 3 02 00000</t>
  </si>
  <si>
    <t>Создание, содержание аппаратно-программного комплекса и мониторинг видеонаблюдения</t>
  </si>
  <si>
    <t>07 3 02 00010</t>
  </si>
  <si>
    <t>Подпрограмма "Обеспечение пожарной безопасности"</t>
  </si>
  <si>
    <t>07 4 00 00000</t>
  </si>
  <si>
    <t>Основное мероприятие "Профилактика и ликвидация пожаров"</t>
  </si>
  <si>
    <t>07 4 01 00000</t>
  </si>
  <si>
    <t>Обеспечение пожарной безопасности</t>
  </si>
  <si>
    <t>07 4 01 00010</t>
  </si>
  <si>
    <t>Развитие добровольной пожарной охраны</t>
  </si>
  <si>
    <t>07 4 01 00020</t>
  </si>
  <si>
    <t>Подпрограмма "Обеспечение мероприятий гражданской обороны"</t>
  </si>
  <si>
    <t>07 5 00 00000</t>
  </si>
  <si>
    <t>Основное мероприятие "Реализация задач гражданской обороны"</t>
  </si>
  <si>
    <t>07 5 01 00010</t>
  </si>
  <si>
    <t>Мероприятия в области  гражданской обороны</t>
  </si>
  <si>
    <t>Проведение массовых мероприятий в области физической культуры и спорта</t>
  </si>
  <si>
    <t>Основное мероприятие "Подготовка спортивного резерва"</t>
  </si>
  <si>
    <t>05 0 06 00000</t>
  </si>
  <si>
    <t>Обеспечение деятельности учреждений по спортивной подготовки</t>
  </si>
  <si>
    <t>05 0 06 00010</t>
  </si>
  <si>
    <t>Мероприятия в учреждениях по спортивной подготовки</t>
  </si>
  <si>
    <t>05 0 06 00020</t>
  </si>
  <si>
    <t>05 0 06 20000</t>
  </si>
  <si>
    <t>Основное мероприятие "Обеспечение деятельности по развитию культуры"</t>
  </si>
  <si>
    <t>02 0 03 00000</t>
  </si>
  <si>
    <t>Аппарат управления по культуре, делам молодежи, физической культуры и спорта</t>
  </si>
  <si>
    <t>02 0 03 04000</t>
  </si>
  <si>
    <t>17 2 00 00000</t>
  </si>
  <si>
    <t>17 2 01 00000</t>
  </si>
  <si>
    <t>17 2 01 00010</t>
  </si>
  <si>
    <t>18 0 04 00000</t>
  </si>
  <si>
    <t>17 1 00 00000</t>
  </si>
  <si>
    <t>17 1 02 00000</t>
  </si>
  <si>
    <t>17 1 02 00590</t>
  </si>
  <si>
    <t>Обеспечение деятельности АУП</t>
  </si>
  <si>
    <t>17 1 02 01590</t>
  </si>
  <si>
    <t>Обеспечение деятельности отделений и ТОСП(УРМ)</t>
  </si>
  <si>
    <t>17 1 02 02590</t>
  </si>
  <si>
    <t>Общехозяйственные расходы</t>
  </si>
  <si>
    <t>17 1 02 03590</t>
  </si>
  <si>
    <t>Закупка товаров, работ и услуг для обеспечения государственных (муниципальных) нужд</t>
  </si>
  <si>
    <t>Резерв на функционирование новой сети дошкольных образовательных учреждений</t>
  </si>
  <si>
    <t>Подпрограмма "Социальная поддержка "</t>
  </si>
  <si>
    <t>Ежемесячное вознаграждение лицам, имеющим почётные звания Российской Федерации и ушедшим на заслуженный отдых из учреждений бюджетной сферы</t>
  </si>
  <si>
    <t>Единовременная выплата учащимся и выпускникам общеобразовательных, начальных, средних и высших профессиональных учебных заведений, в отношении которых прекращена опека(попечительство) по возрасту; детям-сиротам, детям, оставшимся без попечения родителей, а также лицам из числа детей-сирот и детей оставшимся без попечения родителей, в возрасте от 18 до 23 лет, являющихся учащимися начальных, средних и высших  профессиональных учебных заведений и выпускниками государственных, учреждений (детских домов, интернатов, приютов, ГОУ НПО и СПО и т.д., прибывших на территорию Красногорского муниципального района для постоянного проживания на обустройство по месту жительства</t>
  </si>
  <si>
    <t>Создание безбарьерной среды на объектах социальной, инженерной и транспортной инфраструктур, повышение доступности и качества образовательных услуг для детей инвалидов и детей с ОВЗ, повышение социокультурной и спортивной реабилитации инвалидов</t>
  </si>
  <si>
    <t>Мероприятия по гражданско-патриотическому и духовно-нравственному воспитанию детей и молодёжи</t>
  </si>
  <si>
    <t xml:space="preserve">Выплата пенсии за выслугу лет </t>
  </si>
  <si>
    <t>Ежемесячный взнос на капитальный ремонт общего имущества в многоквартирных домах</t>
  </si>
  <si>
    <t>Подпрограмма "Охрана окружающей среды и совершенствование системы обращения с отходами производства и потребления"</t>
  </si>
  <si>
    <t>16 0 02 00000</t>
  </si>
  <si>
    <t>16 0 02 00010</t>
  </si>
  <si>
    <t>16 0 02 00020</t>
  </si>
  <si>
    <t>16 0 02 00040</t>
  </si>
  <si>
    <t>16 0 02 00590</t>
  </si>
  <si>
    <t>Подписка, доставка и распространение тиражей печатных изданий</t>
  </si>
  <si>
    <t>15 0 01 00020</t>
  </si>
  <si>
    <t>Аппарат управления образования</t>
  </si>
  <si>
    <t>01 1 02 79000</t>
  </si>
  <si>
    <t>360</t>
  </si>
  <si>
    <t>Иные выплаты населению</t>
  </si>
  <si>
    <t>18 0 04 00020</t>
  </si>
  <si>
    <t>Мероприятия в области дошкольного образования</t>
  </si>
  <si>
    <t>01 1 01 20000</t>
  </si>
  <si>
    <t>Муниципальные стипендии для учащихся дополнительного образования детей в области культуры</t>
  </si>
  <si>
    <t>01 3 01 77020</t>
  </si>
  <si>
    <t>01 2 01 64480</t>
  </si>
  <si>
    <t>99 0 00 01010</t>
  </si>
  <si>
    <t xml:space="preserve">11 0 02 00070 </t>
  </si>
  <si>
    <t>Другие мероприятия в области государственного и муниципального управления</t>
  </si>
  <si>
    <t>Оплата судебных исков</t>
  </si>
  <si>
    <t xml:space="preserve">Исполнение судебных актов </t>
  </si>
  <si>
    <t>830</t>
  </si>
  <si>
    <t>Исполнение судебных актов РФ и мировых соглашений</t>
  </si>
  <si>
    <t>831</t>
  </si>
  <si>
    <t>Подпрограмма "Комплексное освоение земельных участков в целях жилищного строительства и развития застроенных территорий"</t>
  </si>
  <si>
    <t>14 1 00 00000</t>
  </si>
  <si>
    <t>14 1 01 00000</t>
  </si>
  <si>
    <t>14 1 01 00010</t>
  </si>
  <si>
    <t>Основное мероприятие "Развитие застроенных территорий"</t>
  </si>
  <si>
    <t>Ремонт объектов муниципальной казны</t>
  </si>
  <si>
    <t>13 1 01 00030</t>
  </si>
  <si>
    <t>05 0 01 00060</t>
  </si>
  <si>
    <t>Реконструкция лыжного стадиона МАСОУ "Зоркий"</t>
  </si>
  <si>
    <t>15 0 01 01590</t>
  </si>
  <si>
    <t>Обеспечение деятельности телевидения</t>
  </si>
  <si>
    <t>14 4 01 60820</t>
  </si>
  <si>
    <t>99 0 00 01050</t>
  </si>
  <si>
    <t>Закупка электроэнергии для объектов наружного освещения</t>
  </si>
  <si>
    <t>Эксплуатация наружного освещения</t>
  </si>
  <si>
    <t>Техническое присоединение энергопринимающих устройств</t>
  </si>
  <si>
    <t>Обеспечение деятельности МКУ "ЕСЗ ГО Красногорск"</t>
  </si>
  <si>
    <t>Муниципальная программа городского округа Красногорск на 2017-2021 годы "Земельно-имущественные отношения и охрана окружающей среды"</t>
  </si>
  <si>
    <t>Муниципальная программа  городского округа Красногорск на 2017-2021 годы "Территориальное развитие"</t>
  </si>
  <si>
    <t>01 2 01 40000</t>
  </si>
  <si>
    <t>01 2 01 40020</t>
  </si>
  <si>
    <t>01 2 01 40030</t>
  </si>
  <si>
    <t>01 2 01 40050</t>
  </si>
  <si>
    <t>Муниципальная программа городского округа Красногорск на 2017-2021 годы "Образование"</t>
  </si>
  <si>
    <t xml:space="preserve">Обеспечение деятельности методических центров                                  </t>
  </si>
  <si>
    <t>01 2 01 00590</t>
  </si>
  <si>
    <t>01 2 01 62270</t>
  </si>
  <si>
    <t>15 0 01 00050</t>
  </si>
  <si>
    <t>15 0 01 00060</t>
  </si>
  <si>
    <t>Ремонтные работы МБУ "Красногорское телевидение"</t>
  </si>
  <si>
    <t xml:space="preserve">Муниципальная программа городского округа Красногорск на 2019-2021 годы "Развитие малого и среднего предпринимательства"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</si>
  <si>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</si>
  <si>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</si>
  <si>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631</t>
  </si>
  <si>
    <t>632</t>
  </si>
  <si>
    <t>812</t>
  </si>
  <si>
    <t>811</t>
  </si>
  <si>
    <t>тыс. рублей</t>
  </si>
  <si>
    <t>2019 год</t>
  </si>
  <si>
    <t>2020 год</t>
  </si>
  <si>
    <t>02 0 01 01040</t>
  </si>
  <si>
    <t>Повышение квалификации работников библиотек</t>
  </si>
  <si>
    <t>Повышение квалификации работников дворцов и домов культуры</t>
  </si>
  <si>
    <t>02 0 01 02040</t>
  </si>
  <si>
    <t>02 0 01 02030</t>
  </si>
  <si>
    <t>Основное мероприятие "Подготовка градостроительной документации для обеспечения территориального развития городского округа Красногорск"</t>
  </si>
  <si>
    <t>99 0 00 03000</t>
  </si>
  <si>
    <t>Оплата услуг специальной связи по приему, обработке, хранению, доставке и вручению отправлений специальной корреспонденции</t>
  </si>
  <si>
    <t>02 0 01 02010</t>
  </si>
  <si>
    <t>02 0 01 02050</t>
  </si>
  <si>
    <t>Муниципальная программа  городского округа Красногорск на 2017-2021 годы "Снижение административных барьеров и развитие информационно-коммуникационных технологий"</t>
  </si>
  <si>
    <t>Основное мероприятие "Развитие парковых территорий, парков культуры и отдыха"</t>
  </si>
  <si>
    <t>02 0 04 00000</t>
  </si>
  <si>
    <t>Обеспечение деятельности парковых территорий, парков культуры и отдыха</t>
  </si>
  <si>
    <t>02 0 04 06010</t>
  </si>
  <si>
    <t>Аренда помещения и переменная плата за коммунальные услуги для МБУ "Центр культуры и досуга"</t>
  </si>
  <si>
    <t>Повышение квалификации работников парковых территорий</t>
  </si>
  <si>
    <t>02 0 04 06040</t>
  </si>
  <si>
    <t>02 0 04 06050</t>
  </si>
  <si>
    <t>Организация и проведение культурно-досуговых мероприятий в сфере культуры</t>
  </si>
  <si>
    <t>Реконструкция площади МАУК "Красногорский культурно-досуговый комплекс "Подмосковье"</t>
  </si>
  <si>
    <t>Реставрация объекта культурного наследия федерального значения «Усадьба Знаменское - Губайлово», Главный дом и его приспособление для предоставления услуг МБУДО «Центр творчества»   по адресу: Московская область, городской округ Красногорск, г. Красногорск, ул. Райцентр, д.8</t>
  </si>
  <si>
    <t>Основное мероприятие "Снижение административных барьеров, повышение качества и доступности предоставления муниципальных услуг, в том числе  по принципу "одного окна""</t>
  </si>
  <si>
    <t>Капитальные вложения в объекты государственной (муниципальной) собственности</t>
  </si>
  <si>
    <t>Модернизация и укрепление материально-технической базы МАУК "Знаменское-Губайлово"</t>
  </si>
  <si>
    <t>02 0 02 05020</t>
  </si>
  <si>
    <t>02 0 02 05050</t>
  </si>
  <si>
    <t>Популяризация объектов культурного наследия и музейных ценностей</t>
  </si>
  <si>
    <t>02 0 04 06000</t>
  </si>
  <si>
    <t>Создание условий для развития парковых территорий</t>
  </si>
  <si>
    <t xml:space="preserve">Муниципальная программа городского округа Красногорск на 2017-2021 годы "Культура" </t>
  </si>
  <si>
    <t>Муниципальная программа городского округа Красногорск на 2017-2021 годы "Дети и молодёжь"</t>
  </si>
  <si>
    <t>Муниципальная программа  городского округа Красногорск на 2017-2021 годы "Информирование населения о деятельности органов местного самоуправления городского округа Красногорск  Московской области"</t>
  </si>
  <si>
    <t>13 2 03 00000</t>
  </si>
  <si>
    <t>Противоклещевая обработка зеленых насаждений</t>
  </si>
  <si>
    <t>Мероприятия по озеленению территории городского округа</t>
  </si>
  <si>
    <t>Устройство площадок для выгула собак</t>
  </si>
  <si>
    <t>Содержание береговых линий водоемов, организация пляжного отдыха</t>
  </si>
  <si>
    <t>13 2 03 00010</t>
  </si>
  <si>
    <t>Подпрограмма "Организация отдыха, оздоровления, занятости детей и молодёжи городского округа Красногорск в свободное от учёбы время в 2017-2021 годах"</t>
  </si>
  <si>
    <t>Исполнение муниципальных гарантий</t>
  </si>
  <si>
    <t>840</t>
  </si>
  <si>
    <t>843</t>
  </si>
  <si>
    <t>Капитальный ремонт общего имущества многоквартирных домов</t>
  </si>
  <si>
    <t>Покрытие убытков управляющих организаций по содержанию домов пониженной капитальности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</si>
  <si>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</si>
  <si>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Муниципальная программа городского округа Красногорск  на 2017-2021 годы "Физическая культура и спорт"</t>
  </si>
  <si>
    <t>05 0 01 00090</t>
  </si>
  <si>
    <t>05 0 01 00110</t>
  </si>
  <si>
    <t>Компенсация затрат по оказанию услуг льготным категориям граждан</t>
  </si>
  <si>
    <t>05 0 02 00020</t>
  </si>
  <si>
    <t>Основное мероприятие "Создание условий для обеспечения квалифицированными кадрами муниципальных спортивно-оздоровительных учреждений"</t>
  </si>
  <si>
    <t>05 0 04 00000</t>
  </si>
  <si>
    <t>Специальная оценка рабочих мест(аттестация)в муниципальных спортивно-оздоровительных учреждениях</t>
  </si>
  <si>
    <t>05 0 04 00010</t>
  </si>
  <si>
    <t>Проведение инспекционного обследования объектов спорта для продления сертификатов соответствия</t>
  </si>
  <si>
    <t>05 0 05 00020</t>
  </si>
  <si>
    <t xml:space="preserve">Муниципальная программа городского округа Красногорск на 2017-2021 годы "Безопасность населения" </t>
  </si>
  <si>
    <t>Обеспечение государственной поддержки негосударственных частных дошкольных образовательных организаций в городском округе  Красногорск с целью возмещения расходов на присмотр и уход, содержание имущества и арендную плату за использование помещений</t>
  </si>
  <si>
    <t>02 0 04 06590</t>
  </si>
  <si>
    <t xml:space="preserve"> Материальная помощь детям-инвалидам на частичное возмещение расходов по реабилитации</t>
  </si>
  <si>
    <t>04 1 02 00070</t>
  </si>
  <si>
    <t>Единовременные выплаты детям-инвалидам (до 18 лет) ко Дню защиты детей</t>
  </si>
  <si>
    <t>04 1 02 00080</t>
  </si>
  <si>
    <t>Проектирование муниципального многоэтажного жилого дома по адресу: Красногорск, мкр.№10 "Брусчатый поселок", корп.2</t>
  </si>
  <si>
    <t xml:space="preserve"> Технологическое присоединение к эл. сетям муниципального многоэтажного жилого дома</t>
  </si>
  <si>
    <t>14 1 01 00030</t>
  </si>
  <si>
    <t>Подпрограмма  «Обеспечение жильем молодых семей»</t>
  </si>
  <si>
    <t xml:space="preserve">14 3 00 00000 </t>
  </si>
  <si>
    <t>Основное мероприятие "Предоставление молодым семьям социальных выплат на приобретение жилья или строительство индивидуального жилого дома"</t>
  </si>
  <si>
    <t xml:space="preserve">14 3 01 00000 </t>
  </si>
  <si>
    <t>Мероприятия по обеспечению жильем молодых семей</t>
  </si>
  <si>
    <t xml:space="preserve">14 3 01 00010 </t>
  </si>
  <si>
    <t>Содержание детских игровых площадок, воркаутов</t>
  </si>
  <si>
    <t>Текущее содержание объектов благоустройства</t>
  </si>
  <si>
    <t>Муниципальная программа  городского округа Красногорск на 2017-2021 годы "Развитие транспортной системы"</t>
  </si>
  <si>
    <t>Основное мероприятие "Развитие пассажирского транспорта общего пользования"</t>
  </si>
  <si>
    <t>Основное мероприятие "Увеличение пропускной способности и улучшение функционирования сети автомобильных дорог местного значения"</t>
  </si>
  <si>
    <t>Устройство парковок общего пользования</t>
  </si>
  <si>
    <t>Проектирование, строительство и реконструкция сетей ливневой канализации</t>
  </si>
  <si>
    <t>11 0 02 00090</t>
  </si>
  <si>
    <t>Обеспечение деятельности (оказание услуг) МБУ "КГС" в области дорожного хозяйства</t>
  </si>
  <si>
    <t>11 0 02 00110</t>
  </si>
  <si>
    <t>Выполнение работ по перемещению и эвакуации транспортных средств</t>
  </si>
  <si>
    <t>11 0 02 00120</t>
  </si>
  <si>
    <t>Основное мероприятие "Обеспечение безопасности дорожного движения, снижение смертности от дорожно-транспортных происшествий"</t>
  </si>
  <si>
    <t>Муниципальная программа  городского округа Красногорск на 2017-2021 годы "Развитие потребительского рынка и услуг"</t>
  </si>
  <si>
    <t>Основное мероприятие "Развитие инфраструктуры потребительского рынка и услуг городского округа"</t>
  </si>
  <si>
    <t>16 0 01 00000</t>
  </si>
  <si>
    <t>16 0 01 00010</t>
  </si>
  <si>
    <t>Основное мероприятие "Развитие похоронного дела в городском округе"</t>
  </si>
  <si>
    <t>Основное мероприятие "Выявление и ликвидация несанкционированных свалок"</t>
  </si>
  <si>
    <t>Организация сбора и вывоза бытовых отходов и мусора</t>
  </si>
  <si>
    <t>Мероприятия в области охраны окружающей среды, информирование населения о мероприятиях экологической направленности</t>
  </si>
  <si>
    <t>13 2 02 00020</t>
  </si>
  <si>
    <t>13 2 02 00030</t>
  </si>
  <si>
    <t>13 2 02 00040</t>
  </si>
  <si>
    <t>13 2 02 00050</t>
  </si>
  <si>
    <t>Основное мероприятие "Охрана водных объектов"</t>
  </si>
  <si>
    <t>13 2 04 00000</t>
  </si>
  <si>
    <t>13 2 04 00060</t>
  </si>
  <si>
    <t>Подпрограмма "Управление муниципальными финансами"</t>
  </si>
  <si>
    <t>10 1 00 00000</t>
  </si>
  <si>
    <t>Основное мероприятие «Управление муниципальным долгом городского округа Красногорск"</t>
  </si>
  <si>
    <t>10 1 00 00010</t>
  </si>
  <si>
    <t>Обслуживание муниципального долга</t>
  </si>
  <si>
    <t>Обслуживание государственного (муниципального) долга</t>
  </si>
  <si>
    <t xml:space="preserve">ПИР и строительство общеобразовательной школы на 550 мест по адресу: Московская область, городской округ Красногорск, р.п. Нахабино, ул. Молодёжная, д.1 </t>
  </si>
  <si>
    <t>ПИР и строительство пристройки к МБОУ СОШ №15 на 300 мест по адресу: Московская область, городской округ Красногорск, г. Красногорск, ул. Успенская, д.20</t>
  </si>
  <si>
    <t xml:space="preserve">ПИР и строительство общеобразовательной школы на 825 мест по адресу: Московская область, городской округ Красногорск, р.п. Нахабино, ул. 11 Саперов, д.6      </t>
  </si>
  <si>
    <t>Расходы на обеспечение деятельности (оказание услуг) МКУ "ЦБ го Красногорск"</t>
  </si>
  <si>
    <t>10 4 06 00590</t>
  </si>
  <si>
    <t>10 4 08 00000</t>
  </si>
  <si>
    <t>Участие в социальных программах Московской области</t>
  </si>
  <si>
    <t>10 4 06 14000</t>
  </si>
  <si>
    <t>Расходы на содержание прилегающей территории к зданиям администрации</t>
  </si>
  <si>
    <t>10 4 06 24000</t>
  </si>
  <si>
    <t>Типографские расходы на нужды органов местного самоуправления администрации</t>
  </si>
  <si>
    <t>10 4 06 34000</t>
  </si>
  <si>
    <t>Подпрограмма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Красногорск"</t>
  </si>
  <si>
    <t>Подпрограмма "Снижение административных барьеров, повышение качества и доступности предоставления муниципальных услуг, в том числе организация работы МФЦ"</t>
  </si>
  <si>
    <t>Резерв на функционирование новой сети общеобразовательных учреждений</t>
  </si>
  <si>
    <t>01 2 01 79000</t>
  </si>
  <si>
    <t>05 0 02 00690</t>
  </si>
  <si>
    <t>Резерв на функционирование новой сети  учреждений в области физической культуры и спорта</t>
  </si>
  <si>
    <t>ПИР и строительство пристройки к МБОУ СОШ №15 на 300 мест по адресу: Московская область, городской округ Красногорск, г. Красногорск, ул. Успенская, д.20 за счет средств ОБ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</si>
  <si>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</si>
  <si>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Валка сухих и аварийных деревьев</t>
  </si>
  <si>
    <t>Муниципальная программа городского округа Красногорск на 2017-2021 годы "Эффективное управление"</t>
  </si>
  <si>
    <t>01 2 01 00591</t>
  </si>
  <si>
    <t>01 2 01 00592</t>
  </si>
  <si>
    <t>Муниципальная программа городского округа Красногорск на 2017-2021 годы "Социальная поддержка населения"</t>
  </si>
  <si>
    <t>Основное мероприятие "Социальная поддержка отдельных категорий работников государственных лечебных учреждений Московской области, расположенных на территории городского округа Красногорск"</t>
  </si>
  <si>
    <t>Оказание мер социальной поддержки отдельных категорий работников государственных лечебных учреждений Московской области, расположенных на территории городского округа Красногорск</t>
  </si>
  <si>
    <t>Основное мероприятие "Развитие сферы муниципальных закупок для обеспечения муниципальных нужд городского округа Красногорск"</t>
  </si>
  <si>
    <t>Муниципальная программа городского округа Красногорск на 2017-2021 годы "Жилище"</t>
  </si>
  <si>
    <t>Основное мероприятие "Информирование населения о деятельности органов местного самоуправления городского округа Красногорск, о мероприятиях социально-экономического развития о общественно-политической жизни"</t>
  </si>
  <si>
    <t>Заместитель председателя Совета депутатов городского округа</t>
  </si>
  <si>
    <t>Расходы на содержание помещений администрации</t>
  </si>
  <si>
    <t xml:space="preserve">Единовременная выплата участникам и инвалидам Великой Отечественной Войны;  лицам, награждённым знаком "Жителю блокадного Ленинграда" ;бывшим несовершеннолетним узникам концлагерей, гетто, других мест принудительного содержания, созданных фашистами и их союзниками в период Второй мировой войны; вдовам(вдовцам) участников Великой Отечественной войны, не вступившим в повторный брак, труженикам тыла в связи с празднованием годовщины Победы в Великой Отечественной войне 1941-1945гг. </t>
  </si>
  <si>
    <t xml:space="preserve"> Единовременные  денежные выплаты: лицам, награжденным медалью «За оборону Ленинграда»; лицам, награжденным медалью «За оборону Сталинграда»; ветеранам Великой Отечественной войны (участникам Курской битвы); лицам, награжденным медалью «За оборону Москвы» к Дням воинской славы России; членам семей военнослужащих и сотрудников органов внутренних дел, погибших при исполнении обязанностей военной службы (служебных обязанностей) в Афганистане или при участии в боевых действиях в мирное время на территории Российской Федерации,; членам семей военнослужащих, погибших на атомном подводном ракетном крейсере "Курск"</t>
  </si>
  <si>
    <t>Капитальный ремонт и приобретение оборудования для оснащения площадки для занятий силовой гимнастикой р.п. Нахабино ул. Стадионная д.1</t>
  </si>
  <si>
    <t xml:space="preserve"> Проектирование и реконструкция стадиона Нахабино р.п. Нахабино ул. Стадионная д.1</t>
  </si>
  <si>
    <t>Организация мероприятий, направленных на демонтаж нестационарных торговых объектов, размещение которых не соответствует схеме размещения нестационарных торговых объектов</t>
  </si>
  <si>
    <t>Мероприятия по развитию благоустроенных территорий</t>
  </si>
  <si>
    <t>Подготовка проектов планировки и межевания территорий при строительстве капитальных объектов и объектов ИЖС</t>
  </si>
  <si>
    <t>Прочая закупка товаров, работ и услуг</t>
  </si>
  <si>
    <t xml:space="preserve">Прочая закупка товаров, работ и услуг </t>
  </si>
  <si>
    <t xml:space="preserve">Оказание единовременной материальной помощи                                           -малообеспеченным: пенсионерам (старше 60 лет),  инвалидам,  многодетным семьям, неполным семьям, семьям, имеющим детей-инвалидов; -многодетным семьям , неполным семьям , семьям, имеющим детей-инвалидов,  инвалидам, пенсионерам, оказавшимся в трудной жизненной ситуации; </t>
  </si>
  <si>
    <t>Ежемесячные компенсационные выплаты лицам, удостоенным звания "Почетный гражданин городского округа  Красногорск". Пособие  на погребение лиц, удостоенных звания. Оплата  цветов, венков и ритуальных принадлежностей</t>
  </si>
  <si>
    <t>Основное мероприятие "Организация и проведение  мероприятий с участием  социально незащищенных категорий населения"</t>
  </si>
  <si>
    <t>Мероприятия с участием  социально незащищенных категорий населения"</t>
  </si>
  <si>
    <t>Обеспечение функционирования детского технопарка "Кванториум"</t>
  </si>
  <si>
    <t>01 3 01 21500</t>
  </si>
  <si>
    <t>10 4 06 01590</t>
  </si>
  <si>
    <t>Расходы на обеспечение деятельности (оказание услуг) МКУ "Центр обеспечения деятельности органов местного самоуправления го Красногорск"</t>
  </si>
  <si>
    <t>15 0 02 00010</t>
  </si>
  <si>
    <t>Основное мероприятие "Повышение уровня информированности населения городского округа Красногорск посредством наружной рекламы"</t>
  </si>
  <si>
    <t>Приведение в соответствие количества и фактического расположения рекламных конструкций на территории городского округа Красногорск</t>
  </si>
  <si>
    <t>15 0 01 00070</t>
  </si>
  <si>
    <t>15 0 01 00080</t>
  </si>
  <si>
    <t>Проведение мероприятий, к которым обеспечено праздничное, тематическое оформление территории городского округа Красногорск</t>
  </si>
  <si>
    <t>01 2 01 60680</t>
  </si>
  <si>
    <t>01 2 01 21040</t>
  </si>
  <si>
    <t>Софинансирование из МБ на приобретение автобусов для доставки обучающихся в общеобразовательные организации в МО, расположенные в сельских населенных пунктах</t>
  </si>
  <si>
    <t>01 2 01 62260</t>
  </si>
  <si>
    <t>Муниципальная программа городского округа Красногорск на 2018-2022 годы "Содержание и развитие инженерной инфраструктуры и энергоэффективности"</t>
  </si>
  <si>
    <t>03 0 00 00000</t>
  </si>
  <si>
    <t>Подпрограмма "Очистка сточных вод"</t>
  </si>
  <si>
    <t>03 2 00 00000</t>
  </si>
  <si>
    <t>03 2 01 00000</t>
  </si>
  <si>
    <t>Основное мероприятие " Проектирование, строительство, реконструкция, капитальный ремонт, приобретение, монтаж и ввод в эксплуатацию объектов очистки сточных вод"</t>
  </si>
  <si>
    <t>03 2 01 64030</t>
  </si>
  <si>
    <t>Подпрограмма "Создание условий для обеспечения качественными жилищно-коммунальными услугами"</t>
  </si>
  <si>
    <t>03 3 00 00000</t>
  </si>
  <si>
    <t>03 3 01 00000</t>
  </si>
  <si>
    <t>03 3 01 00010</t>
  </si>
  <si>
    <t>03 3 01 00020</t>
  </si>
  <si>
    <t>Основное мероприятие " Модернизация и развитие системы коммунальной инфраструктуры"</t>
  </si>
  <si>
    <t>Прием поверхностных сточных вод</t>
  </si>
  <si>
    <t>03 3 01 00030</t>
  </si>
  <si>
    <t>03 3 01 00040</t>
  </si>
  <si>
    <t>Софинансирование расходов на обеспечение подвоза обучающихся к месту обучения в муниципальные общеобразовательные организации, расположенные в сельской местности за счет средств МБ</t>
  </si>
  <si>
    <r>
      <t>О</t>
    </r>
    <r>
      <rPr>
        <b/>
        <sz val="10"/>
        <rFont val="Arial Cyr"/>
        <charset val="204"/>
      </rPr>
      <t>рганизация перевозок обучающихся  муниципальных общеобразовательных организаций</t>
    </r>
  </si>
  <si>
    <t>Организация проезда обучающихся муниципальных общеобразовательных организации</t>
  </si>
  <si>
    <t>ПИР и строительство пристройки к МБОУ Архангельская СОШ  им. А.Н.Косыгина на 400 мест по адресу: Московская область, городской округ Красногорск, п. Архангельское</t>
  </si>
  <si>
    <t>03 4 00 00000</t>
  </si>
  <si>
    <t>03 4 01 00000</t>
  </si>
  <si>
    <t>03 4 01 00010</t>
  </si>
  <si>
    <t>Приобретение установка, замена (модернизация) энергосберегающих светильников и энергосберегающих ламп</t>
  </si>
  <si>
    <t>03 4 01 00020</t>
  </si>
  <si>
    <t>Установка АУУ системами теплоснабжения и ИТП</t>
  </si>
  <si>
    <t>03 4 01 00030</t>
  </si>
  <si>
    <t>Приобретение, установка, замена (модернизация) приборов и узлов учета, выполнение поверки приборов учета, работ по диспетчеризации приборов и узлов учета</t>
  </si>
  <si>
    <t>Муниципальная программа  городского округа Красногорск на 2018-2022 годы "Формирование комфортной городской среды"</t>
  </si>
  <si>
    <t>19 0 00 00000</t>
  </si>
  <si>
    <t>19 0 01 00000</t>
  </si>
  <si>
    <t>19 0 05 00010</t>
  </si>
  <si>
    <t>Основное мероприятие "Создание благоприятных условий для проживания граждан"</t>
  </si>
  <si>
    <t>19 0 05 00000</t>
  </si>
  <si>
    <t>19 0 05 00020</t>
  </si>
  <si>
    <t>19 0 05 00030</t>
  </si>
  <si>
    <t>Предоставление субсидий организация, предоставляющим населению коммунальные услуги по тарифам, не обеспечивающим возмещение издержек в части вывоза ЖБО</t>
  </si>
  <si>
    <t>19 0 05 00040</t>
  </si>
  <si>
    <t>19 0 05 00050</t>
  </si>
  <si>
    <t>Основное мероприятие "Благоустройство общественных территорий"</t>
  </si>
  <si>
    <t>Комплексное благоустройство, разработка архитектурно-планировочных концепций(и рабочей документации)благоустройства дворовых территорий</t>
  </si>
  <si>
    <t>Основное мероприятие "Благоустройство дворовых территорий"</t>
  </si>
  <si>
    <t>19 0 02 00000</t>
  </si>
  <si>
    <t>19 0 03 00000</t>
  </si>
  <si>
    <t>19 0 02 00010</t>
  </si>
  <si>
    <t>19 0 03 00050</t>
  </si>
  <si>
    <t>19 0 03 00060</t>
  </si>
  <si>
    <t>19 0 03 00070</t>
  </si>
  <si>
    <t>19 0 03 00590</t>
  </si>
  <si>
    <t>Основное мероприятие "Формирование комфортной городской световой среды"</t>
  </si>
  <si>
    <t>19 0 04 00000</t>
  </si>
  <si>
    <t>19 0 04 00010</t>
  </si>
  <si>
    <t>19 0 04 00030</t>
  </si>
  <si>
    <t>19 0 04 00040</t>
  </si>
  <si>
    <t>19 0 04 00050</t>
  </si>
  <si>
    <t>Отлов безнадзорных животных, за счет средств областного бюджета</t>
  </si>
  <si>
    <t>Муниципальная гарантия ресурсоснабжающим организациям</t>
  </si>
  <si>
    <t>Резервный фонд администрации городского округа Красногорск на предупреждение и ликвидацию чрезвычайных ситуаций и стихийных бедствий</t>
  </si>
  <si>
    <t>Резервный фонд администрации городского округа Красногорск</t>
  </si>
  <si>
    <t>19 0 03 60870</t>
  </si>
  <si>
    <t>19 0 03 62670</t>
  </si>
  <si>
    <t>Осуществление государственных полномочий в соответствии с законом Московской области №244/2017-ОЗ</t>
  </si>
  <si>
    <t>Осуществление переданного государственного полномочия по созданию комиссий по делам несовершеннолетних и защите их прав городских округов и  муниципальных  районов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</si>
  <si>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</si>
  <si>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</si>
  <si>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</si>
  <si>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образовательных организаций в Московской области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</si>
  <si>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пунктах, за счет средств ОБ</t>
  </si>
  <si>
    <t>Обеспечение подвоза обучающихся к месту обучения в муниципальные общеобразовательные организации Московской области, расположенные в сельской местности, за счет средств ОБ</t>
  </si>
  <si>
    <t>Основное мероприятие "Создание условий для благоустройства"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</si>
  <si>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</si>
  <si>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Проектирование, строительство, реконструкция,  ремонт и  техническое обслуживание объектов коммунальной инфраструктуры</t>
  </si>
  <si>
    <t>Капитальный ремонт и приобретение оборудования для оснащения плоскостных спортивных сооружений</t>
  </si>
  <si>
    <t>05 0 01 62510</t>
  </si>
  <si>
    <t>Устройство объектов электросетевого хозяйства</t>
  </si>
  <si>
    <t>Ремонт подъездов многоквартирных домов</t>
  </si>
  <si>
    <t>Замена, обслуживание и ремонт внутриквартирного газового оборудования</t>
  </si>
  <si>
    <t>Модернизация, укрепление материально-технической базы, ремонт и переоснащение  парковых территорий</t>
  </si>
  <si>
    <t>Реконструкция канализационного коллектора с продолжением его от вантузной камеры по левому берегу р. Москвы до пешеходного моста с последующим прохождением дюкеров через реку до регулирующей камеры на правом берегу реки у пешеходного моста, г. Красногорск, мкр. Павшинская пойма, за счет средств областного бюджета</t>
  </si>
  <si>
    <t>Подпрограмма "Энергосбережение и повышение энергетической эффективности"</t>
  </si>
  <si>
    <t>Основное мероприятие " Создание условий для энергосбережения и повышения энергетической эффективности в бюджетной сфере"</t>
  </si>
  <si>
    <t>Субсидии на возмещение недополученных доходов и (или) возмещение фактически понесенных затрат</t>
  </si>
  <si>
    <t>04 2 01 L0272</t>
  </si>
  <si>
    <r>
      <t xml:space="preserve"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организациях, осуществляющих образовательную деятельность по адаптированным основным общеобразовательным программ) условий для получения детьми- инвалидами качественного образования в 2018г - </t>
    </r>
    <r>
      <rPr>
        <b/>
        <i/>
        <sz val="12"/>
        <rFont val="Times New Roman Cyr"/>
        <charset val="204"/>
      </rPr>
      <t>средства ОБ</t>
    </r>
  </si>
  <si>
    <t>Модернизация, укрепление материально-технической базы и ремонт учреждений культуры</t>
  </si>
  <si>
    <t>Закупка товаров, работ и услуг для государственных (муниципальных) нужд</t>
  </si>
  <si>
    <t>10 4 08 00020</t>
  </si>
  <si>
    <t>Обеспечение участия городского округа Красногорск в социальных программах Московской области</t>
  </si>
  <si>
    <t>ПИР и строительство общеобразовательной школы на 550 мест по адресу: Московская область, городской округ Красногорск, р.п. Нахабино, ул. Молодёжная, д.1 за счет средств ОБ</t>
  </si>
  <si>
    <t>01 2 01 64260</t>
  </si>
  <si>
    <t>Проектирование и строительство восточного флигеля, Усадьба Знаменское-Губайлово</t>
  </si>
  <si>
    <t>ПИР и строительство детского сада на 125 мест в мкр. Опалиха,  ул. Горького, 4</t>
  </si>
  <si>
    <t>01 1 01 40090</t>
  </si>
  <si>
    <t xml:space="preserve"> Проектирование, реконструкция канализационного коллектора с продолжением его от вантузной камеры по левому берегу р. Москвы до пешеходного моста с последующим прохождением дюкеров через реку до регулирующей камеры на правом берегу реки у пешеходного моста, г. Красногорск, мкр. Павшинская пойма</t>
  </si>
  <si>
    <t>03 2 01 00020</t>
  </si>
  <si>
    <t>Организация мониторинга печатных и электронных СМИ, блогосферы, проведение медиа-исследований аудитории СМИ и социологических исследований аудитории СМИ</t>
  </si>
  <si>
    <t>Ремонт автомобильных дорог общего пользования местного значения, в том числе замена и установка остановочных павильонов</t>
  </si>
  <si>
    <t>Предоставление доступа к электронным сервисам цифровой инфраструктуры в сфере жилищно-коммунального хозяйства, за счет средств ОБ</t>
  </si>
  <si>
    <t>17 2 01 60940</t>
  </si>
  <si>
    <t>Благоустройство набережной р. Москва в мкр. Павшинская пойма</t>
  </si>
  <si>
    <t>19 0 01 L5550</t>
  </si>
  <si>
    <t>Распределение бюджетных ассигнований по целевым статьям (муниципальным программам городского округа Красногорск и непрограммным направлениям деятельности), группам и подгруппам видов расходов классификации расходов бюджета городского округа Красногорск на плановый период 2019 и 2020 годов</t>
  </si>
  <si>
    <t xml:space="preserve"> Н.А.Гереш </t>
  </si>
  <si>
    <t>Приложение 2</t>
  </si>
</sst>
</file>

<file path=xl/styles.xml><?xml version="1.0" encoding="utf-8"?>
<styleSheet xmlns="http://schemas.openxmlformats.org/spreadsheetml/2006/main">
  <numFmts count="10">
    <numFmt numFmtId="164" formatCode="_-* #,##0.00_р_._-;\-* #,##0.00_р_._-;_-* &quot;-&quot;??_р_._-;_-@_-"/>
    <numFmt numFmtId="165" formatCode="_-* #,##0.0_р_._-;\-* #,##0.0_р_._-;_-* &quot;-&quot;??_р_._-;_-@_-"/>
    <numFmt numFmtId="166" formatCode="#,##0.0_ ;[Red]\-#,##0.0\ "/>
    <numFmt numFmtId="167" formatCode="#,##0.00_ ;[Red]\-#,##0.00\ "/>
    <numFmt numFmtId="168" formatCode="#,##0.00000_ ;[Red]\-#,##0.00000\ "/>
    <numFmt numFmtId="169" formatCode="#,##0.000_ ;[Red]\-#,##0.000\ "/>
    <numFmt numFmtId="170" formatCode="#,##0.0000_ ;[Red]\-#,##0.0000\ "/>
    <numFmt numFmtId="171" formatCode="#,##0.000000_ ;[Red]\-#,##0.000000\ "/>
    <numFmt numFmtId="172" formatCode="_-* #,##0.00000_р_._-;\-* #,##0.00000_р_._-;_-* &quot;-&quot;??_р_._-;_-@_-"/>
    <numFmt numFmtId="173" formatCode="#,##0.00000"/>
  </numFmts>
  <fonts count="51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3"/>
      <name val="Times New Roman Cyr"/>
      <family val="1"/>
      <charset val="204"/>
    </font>
    <font>
      <sz val="10"/>
      <name val="Times New Roman Cyr"/>
      <family val="1"/>
      <charset val="204"/>
    </font>
    <font>
      <sz val="10.5"/>
      <name val="Times New Roman Cyr"/>
      <family val="1"/>
      <charset val="204"/>
    </font>
    <font>
      <sz val="10.5"/>
      <color indexed="8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color indexed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color indexed="8"/>
      <name val="Times New Roman Cyr"/>
      <charset val="204"/>
    </font>
    <font>
      <b/>
      <i/>
      <sz val="12"/>
      <name val="Times New Roman Cyr"/>
      <charset val="204"/>
    </font>
    <font>
      <i/>
      <sz val="12"/>
      <color indexed="8"/>
      <name val="Times New Roman Cyr"/>
      <charset val="204"/>
    </font>
    <font>
      <i/>
      <sz val="12"/>
      <name val="Times New Roman Cyr"/>
      <charset val="204"/>
    </font>
    <font>
      <sz val="12"/>
      <color indexed="8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indexed="8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8"/>
      <name val="Times New Roman Cyr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 Cyr"/>
      <family val="1"/>
      <charset val="204"/>
    </font>
    <font>
      <sz val="12"/>
      <color rgb="FFFF0000"/>
      <name val="Times New Roman Cyr"/>
      <charset val="204"/>
    </font>
    <font>
      <sz val="10"/>
      <name val="Times New Roman CYR"/>
      <charset val="204"/>
    </font>
    <font>
      <b/>
      <sz val="14"/>
      <name val="Times New Roman Cyr"/>
      <charset val="204"/>
    </font>
    <font>
      <i/>
      <sz val="10"/>
      <name val="Times New Roman Cyr"/>
      <charset val="204"/>
    </font>
    <font>
      <b/>
      <sz val="14"/>
      <color indexed="8"/>
      <name val="Times New Roman CYR"/>
      <charset val="204"/>
    </font>
    <font>
      <i/>
      <sz val="14"/>
      <color indexed="8"/>
      <name val="Times New Roman Cyr"/>
      <charset val="204"/>
    </font>
    <font>
      <sz val="14"/>
      <color indexed="8"/>
      <name val="Times New Roman Cyr"/>
      <charset val="204"/>
    </font>
    <font>
      <i/>
      <sz val="11"/>
      <name val="Times New Roman Cyr"/>
      <charset val="204"/>
    </font>
    <font>
      <b/>
      <sz val="10"/>
      <name val="Times New Roman Cyr"/>
      <charset val="204"/>
    </font>
    <font>
      <b/>
      <i/>
      <sz val="10"/>
      <name val="Times New Roman Cyr"/>
      <charset val="204"/>
    </font>
    <font>
      <sz val="14"/>
      <name val="Times New Roman CYR"/>
      <charset val="204"/>
    </font>
    <font>
      <b/>
      <sz val="14"/>
      <color rgb="FFFF0000"/>
      <name val="Times New Roman CYR"/>
      <charset val="204"/>
    </font>
    <font>
      <sz val="14"/>
      <color rgb="FFFF0000"/>
      <name val="Times New Roman Cyr"/>
      <charset val="204"/>
    </font>
    <font>
      <sz val="10"/>
      <color indexed="8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rgb="FFFF0000"/>
      <name val="Times New Roman Cyr"/>
      <charset val="204"/>
    </font>
    <font>
      <sz val="12"/>
      <name val="Times New Roman"/>
      <family val="1"/>
      <charset val="204"/>
    </font>
    <font>
      <b/>
      <sz val="12"/>
      <color rgb="FFFF0000"/>
      <name val="Times New Roman Cyr"/>
      <charset val="204"/>
    </font>
    <font>
      <sz val="9"/>
      <name val="Arial"/>
      <family val="2"/>
      <charset val="204"/>
    </font>
    <font>
      <b/>
      <i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0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47" fillId="0" borderId="0"/>
    <xf numFmtId="164" fontId="47" fillId="0" borderId="0" applyFont="0" applyFill="0" applyBorder="0" applyAlignment="0" applyProtection="0"/>
    <xf numFmtId="0" fontId="2" fillId="0" borderId="0"/>
  </cellStyleXfs>
  <cellXfs count="372">
    <xf numFmtId="0" fontId="0" fillId="0" borderId="0" xfId="0"/>
    <xf numFmtId="0" fontId="5" fillId="0" borderId="0" xfId="0" applyFont="1" applyFill="1"/>
    <xf numFmtId="0" fontId="6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12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wrapText="1"/>
    </xf>
    <xf numFmtId="0" fontId="16" fillId="0" borderId="1" xfId="0" applyNumberFormat="1" applyFont="1" applyFill="1" applyBorder="1" applyAlignment="1">
      <alignment horizontal="left" wrapTex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vertical="center" wrapText="1"/>
    </xf>
    <xf numFmtId="0" fontId="20" fillId="0" borderId="1" xfId="0" applyNumberFormat="1" applyFont="1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vertical="top" wrapText="1"/>
    </xf>
    <xf numFmtId="0" fontId="17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wrapText="1"/>
    </xf>
    <xf numFmtId="0" fontId="14" fillId="0" borderId="1" xfId="0" applyNumberFormat="1" applyFont="1" applyFill="1" applyBorder="1" applyAlignment="1">
      <alignment wrapText="1"/>
    </xf>
    <xf numFmtId="0" fontId="16" fillId="0" borderId="1" xfId="0" applyNumberFormat="1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/>
    <xf numFmtId="0" fontId="9" fillId="0" borderId="1" xfId="0" applyFont="1" applyFill="1" applyBorder="1" applyAlignment="1">
      <alignment wrapText="1"/>
    </xf>
    <xf numFmtId="0" fontId="28" fillId="0" borderId="0" xfId="0" applyFont="1" applyFill="1"/>
    <xf numFmtId="0" fontId="15" fillId="0" borderId="1" xfId="0" applyFont="1" applyFill="1" applyBorder="1" applyAlignment="1">
      <alignment vertical="top" wrapText="1"/>
    </xf>
    <xf numFmtId="0" fontId="30" fillId="0" borderId="0" xfId="0" applyFont="1" applyFill="1"/>
    <xf numFmtId="0" fontId="15" fillId="0" borderId="1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49" fontId="31" fillId="0" borderId="1" xfId="0" applyNumberFormat="1" applyFont="1" applyFill="1" applyBorder="1" applyAlignment="1">
      <alignment horizontal="center" wrapText="1"/>
    </xf>
    <xf numFmtId="49" fontId="33" fillId="0" borderId="1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/>
    <xf numFmtId="0" fontId="31" fillId="0" borderId="1" xfId="0" applyFont="1" applyFill="1" applyBorder="1" applyAlignment="1">
      <alignment wrapText="1"/>
    </xf>
    <xf numFmtId="0" fontId="29" fillId="0" borderId="1" xfId="0" applyFont="1" applyFill="1" applyBorder="1" applyAlignment="1">
      <alignment wrapText="1"/>
    </xf>
    <xf numFmtId="49" fontId="29" fillId="0" borderId="1" xfId="0" applyNumberFormat="1" applyFont="1" applyFill="1" applyBorder="1" applyAlignment="1">
      <alignment horizontal="center" wrapText="1"/>
    </xf>
    <xf numFmtId="4" fontId="29" fillId="0" borderId="1" xfId="0" applyNumberFormat="1" applyFont="1" applyFill="1" applyBorder="1" applyAlignment="1">
      <alignment horizontal="center" wrapText="1"/>
    </xf>
    <xf numFmtId="0" fontId="19" fillId="0" borderId="1" xfId="0" applyNumberFormat="1" applyFont="1" applyFill="1" applyBorder="1" applyAlignment="1">
      <alignment wrapText="1"/>
    </xf>
    <xf numFmtId="4" fontId="31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vertical="top" wrapText="1"/>
    </xf>
    <xf numFmtId="0" fontId="35" fillId="0" borderId="0" xfId="0" applyFont="1" applyFill="1" applyAlignment="1"/>
    <xf numFmtId="0" fontId="11" fillId="0" borderId="0" xfId="0" applyFont="1" applyFill="1" applyAlignment="1"/>
    <xf numFmtId="0" fontId="35" fillId="0" borderId="0" xfId="0" applyFont="1" applyFill="1"/>
    <xf numFmtId="0" fontId="13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Fill="1" applyBorder="1" applyAlignment="1">
      <alignment horizontal="left" wrapText="1"/>
    </xf>
    <xf numFmtId="0" fontId="36" fillId="0" borderId="0" xfId="0" applyFont="1" applyFill="1"/>
    <xf numFmtId="49" fontId="37" fillId="0" borderId="1" xfId="0" applyNumberFormat="1" applyFont="1" applyFill="1" applyBorder="1" applyAlignment="1">
      <alignment horizontal="center" wrapText="1"/>
    </xf>
    <xf numFmtId="0" fontId="18" fillId="0" borderId="1" xfId="0" applyNumberFormat="1" applyFont="1" applyFill="1" applyBorder="1" applyAlignment="1">
      <alignment wrapText="1"/>
    </xf>
    <xf numFmtId="0" fontId="24" fillId="0" borderId="1" xfId="0" applyFont="1" applyFill="1" applyBorder="1" applyAlignment="1">
      <alignment vertical="top" wrapText="1"/>
    </xf>
    <xf numFmtId="0" fontId="18" fillId="0" borderId="1" xfId="0" applyNumberFormat="1" applyFont="1" applyFill="1" applyBorder="1" applyAlignment="1">
      <alignment horizontal="left" vertical="top" wrapText="1"/>
    </xf>
    <xf numFmtId="0" fontId="16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37" fillId="0" borderId="0" xfId="0" applyFont="1" applyFill="1" applyAlignment="1"/>
    <xf numFmtId="0" fontId="5" fillId="0" borderId="0" xfId="0" applyFont="1" applyFill="1" applyAlignment="1">
      <alignment horizontal="left" vertical="top"/>
    </xf>
    <xf numFmtId="0" fontId="18" fillId="0" borderId="0" xfId="0" applyFont="1" applyFill="1"/>
    <xf numFmtId="4" fontId="8" fillId="0" borderId="0" xfId="0" applyNumberFormat="1" applyFont="1" applyFill="1" applyBorder="1" applyAlignment="1">
      <alignment horizontal="right" vertical="center" wrapText="1"/>
    </xf>
    <xf numFmtId="4" fontId="31" fillId="0" borderId="0" xfId="0" applyNumberFormat="1" applyFont="1" applyFill="1" applyBorder="1" applyAlignment="1">
      <alignment horizontal="right" vertical="center" wrapText="1"/>
    </xf>
    <xf numFmtId="165" fontId="29" fillId="0" borderId="0" xfId="0" applyNumberFormat="1" applyFont="1" applyFill="1" applyBorder="1" applyAlignment="1">
      <alignment horizontal="right" vertical="center" wrapText="1"/>
    </xf>
    <xf numFmtId="4" fontId="38" fillId="0" borderId="0" xfId="0" applyNumberFormat="1" applyFont="1" applyFill="1" applyBorder="1" applyAlignment="1">
      <alignment horizontal="right" vertical="center" wrapText="1"/>
    </xf>
    <xf numFmtId="0" fontId="4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quotePrefix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0" fillId="0" borderId="1" xfId="0" quotePrefix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quotePrefix="1" applyNumberFormat="1" applyFont="1" applyFill="1" applyBorder="1" applyAlignment="1">
      <alignment horizontal="center" vertical="center"/>
    </xf>
    <xf numFmtId="49" fontId="20" fillId="0" borderId="1" xfId="0" quotePrefix="1" applyNumberFormat="1" applyFont="1" applyFill="1" applyBorder="1" applyAlignment="1">
      <alignment horizontal="center" vertical="center"/>
    </xf>
    <xf numFmtId="49" fontId="15" fillId="0" borderId="1" xfId="0" quotePrefix="1" applyNumberFormat="1" applyFont="1" applyFill="1" applyBorder="1" applyAlignment="1">
      <alignment horizontal="center" vertical="center"/>
    </xf>
    <xf numFmtId="49" fontId="18" fillId="0" borderId="1" xfId="0" quotePrefix="1" applyNumberFormat="1" applyFont="1" applyFill="1" applyBorder="1" applyAlignment="1">
      <alignment horizontal="center" vertical="center"/>
    </xf>
    <xf numFmtId="49" fontId="17" fillId="0" borderId="1" xfId="0" quotePrefix="1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4" fontId="34" fillId="0" borderId="1" xfId="0" applyNumberFormat="1" applyFont="1" applyFill="1" applyBorder="1" applyAlignment="1">
      <alignment vertical="center"/>
    </xf>
    <xf numFmtId="3" fontId="1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Alignment="1">
      <alignment vertical="center"/>
    </xf>
    <xf numFmtId="49" fontId="33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40" fillId="0" borderId="0" xfId="0" applyNumberFormat="1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justify"/>
    </xf>
    <xf numFmtId="0" fontId="16" fillId="0" borderId="1" xfId="0" applyFont="1" applyFill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center" wrapText="1"/>
    </xf>
    <xf numFmtId="49" fontId="19" fillId="0" borderId="1" xfId="0" applyNumberFormat="1" applyFont="1" applyFill="1" applyBorder="1" applyAlignment="1">
      <alignment horizont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9" fillId="0" borderId="0" xfId="4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4" fontId="19" fillId="0" borderId="0" xfId="0" applyNumberFormat="1" applyFont="1" applyFill="1" applyBorder="1" applyAlignment="1">
      <alignment horizontal="right" vertical="center" wrapText="1"/>
    </xf>
    <xf numFmtId="4" fontId="18" fillId="0" borderId="0" xfId="0" applyNumberFormat="1" applyFont="1" applyFill="1" applyBorder="1" applyAlignment="1">
      <alignment horizontal="right" vertical="center" wrapText="1"/>
    </xf>
    <xf numFmtId="4" fontId="18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 vertical="center" wrapText="1"/>
    </xf>
    <xf numFmtId="4" fontId="22" fillId="0" borderId="0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 wrapText="1"/>
    </xf>
    <xf numFmtId="3" fontId="19" fillId="0" borderId="0" xfId="0" applyNumberFormat="1" applyFont="1" applyFill="1" applyBorder="1" applyAlignment="1">
      <alignment horizontal="right" vertical="center" wrapText="1"/>
    </xf>
    <xf numFmtId="164" fontId="18" fillId="0" borderId="0" xfId="4" applyNumberFormat="1" applyFont="1" applyFill="1" applyBorder="1" applyAlignment="1">
      <alignment horizontal="right" vertical="center" wrapText="1"/>
    </xf>
    <xf numFmtId="2" fontId="18" fillId="0" borderId="0" xfId="4" applyNumberFormat="1" applyFont="1" applyFill="1" applyBorder="1" applyAlignment="1">
      <alignment horizontal="right" vertical="center" wrapText="1"/>
    </xf>
    <xf numFmtId="4" fontId="15" fillId="0" borderId="0" xfId="0" applyNumberFormat="1" applyFont="1" applyFill="1" applyBorder="1" applyAlignment="1">
      <alignment horizontal="right" vertical="center" wrapText="1"/>
    </xf>
    <xf numFmtId="4" fontId="17" fillId="0" borderId="0" xfId="0" applyNumberFormat="1" applyFont="1" applyFill="1" applyBorder="1" applyAlignment="1">
      <alignment horizontal="right" vertical="center" wrapText="1"/>
    </xf>
    <xf numFmtId="2" fontId="16" fillId="0" borderId="0" xfId="4" applyNumberFormat="1" applyFont="1" applyFill="1" applyBorder="1" applyAlignment="1">
      <alignment horizontal="right" vertical="center" wrapText="1"/>
    </xf>
    <xf numFmtId="2" fontId="19" fillId="0" borderId="0" xfId="4" applyNumberFormat="1" applyFont="1" applyFill="1" applyBorder="1" applyAlignment="1">
      <alignment horizontal="right" vertical="center" wrapText="1"/>
    </xf>
    <xf numFmtId="4" fontId="26" fillId="0" borderId="0" xfId="0" applyNumberFormat="1" applyFont="1" applyFill="1" applyBorder="1" applyAlignment="1">
      <alignment horizontal="right" vertical="center" wrapText="1"/>
    </xf>
    <xf numFmtId="4" fontId="27" fillId="0" borderId="0" xfId="0" applyNumberFormat="1" applyFont="1" applyFill="1" applyBorder="1" applyAlignment="1">
      <alignment horizontal="right" vertical="center" wrapText="1"/>
    </xf>
    <xf numFmtId="4" fontId="19" fillId="0" borderId="0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 wrapText="1"/>
    </xf>
    <xf numFmtId="4" fontId="20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29" fillId="0" borderId="0" xfId="0" applyNumberFormat="1" applyFont="1" applyFill="1" applyBorder="1" applyAlignment="1">
      <alignment horizontal="right" vertical="center" wrapText="1"/>
    </xf>
    <xf numFmtId="164" fontId="19" fillId="0" borderId="0" xfId="4" applyNumberFormat="1" applyFont="1" applyFill="1" applyBorder="1" applyAlignment="1">
      <alignment horizontal="right" vertical="center" wrapText="1"/>
    </xf>
    <xf numFmtId="4" fontId="19" fillId="0" borderId="0" xfId="0" applyNumberFormat="1" applyFont="1" applyFill="1" applyBorder="1" applyAlignment="1">
      <alignment horizontal="right" wrapText="1"/>
    </xf>
    <xf numFmtId="164" fontId="17" fillId="0" borderId="0" xfId="4" applyNumberFormat="1" applyFont="1" applyFill="1" applyBorder="1" applyAlignment="1">
      <alignment horizontal="right" vertical="center" wrapText="1"/>
    </xf>
    <xf numFmtId="4" fontId="31" fillId="0" borderId="0" xfId="4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 wrapText="1"/>
    </xf>
    <xf numFmtId="4" fontId="44" fillId="0" borderId="0" xfId="0" applyNumberFormat="1" applyFont="1" applyFill="1" applyBorder="1" applyAlignment="1">
      <alignment horizontal="right" vertical="center" wrapText="1"/>
    </xf>
    <xf numFmtId="0" fontId="45" fillId="0" borderId="1" xfId="0" applyNumberFormat="1" applyFont="1" applyFill="1" applyBorder="1" applyAlignment="1">
      <alignment horizontal="left" wrapText="1"/>
    </xf>
    <xf numFmtId="49" fontId="46" fillId="0" borderId="1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164" fontId="28" fillId="0" borderId="0" xfId="4" applyFont="1" applyFill="1" applyBorder="1" applyAlignment="1">
      <alignment vertical="center"/>
    </xf>
    <xf numFmtId="0" fontId="19" fillId="0" borderId="1" xfId="0" applyFont="1" applyFill="1" applyBorder="1" applyAlignment="1">
      <alignment horizontal="left" wrapText="1"/>
    </xf>
    <xf numFmtId="169" fontId="11" fillId="0" borderId="0" xfId="4" applyNumberFormat="1" applyFont="1" applyFill="1" applyBorder="1"/>
    <xf numFmtId="0" fontId="48" fillId="0" borderId="0" xfId="0" applyFont="1" applyFill="1"/>
    <xf numFmtId="167" fontId="28" fillId="0" borderId="0" xfId="4" applyNumberFormat="1" applyFont="1" applyFill="1" applyBorder="1"/>
    <xf numFmtId="166" fontId="28" fillId="0" borderId="0" xfId="4" applyNumberFormat="1" applyFont="1" applyFill="1" applyBorder="1"/>
    <xf numFmtId="169" fontId="28" fillId="0" borderId="0" xfId="4" applyNumberFormat="1" applyFont="1" applyFill="1" applyBorder="1"/>
    <xf numFmtId="0" fontId="43" fillId="0" borderId="1" xfId="0" applyFont="1" applyFill="1" applyBorder="1" applyAlignment="1">
      <alignment wrapText="1"/>
    </xf>
    <xf numFmtId="172" fontId="16" fillId="0" borderId="1" xfId="4" applyNumberFormat="1" applyFont="1" applyFill="1" applyBorder="1" applyAlignment="1">
      <alignment vertical="center" wrapText="1"/>
    </xf>
    <xf numFmtId="172" fontId="14" fillId="0" borderId="1" xfId="4" applyNumberFormat="1" applyFont="1" applyFill="1" applyBorder="1" applyAlignment="1">
      <alignment vertical="center" wrapText="1"/>
    </xf>
    <xf numFmtId="172" fontId="12" fillId="0" borderId="1" xfId="4" applyNumberFormat="1" applyFont="1" applyFill="1" applyBorder="1" applyAlignment="1">
      <alignment vertical="center" wrapText="1"/>
    </xf>
    <xf numFmtId="172" fontId="22" fillId="0" borderId="1" xfId="4" applyNumberFormat="1" applyFont="1" applyFill="1" applyBorder="1" applyAlignment="1">
      <alignment vertical="center" wrapText="1"/>
    </xf>
    <xf numFmtId="172" fontId="13" fillId="0" borderId="1" xfId="4" applyNumberFormat="1" applyFont="1" applyFill="1" applyBorder="1" applyAlignment="1">
      <alignment vertical="center" wrapText="1"/>
    </xf>
    <xf numFmtId="164" fontId="8" fillId="0" borderId="1" xfId="4" applyNumberFormat="1" applyFont="1" applyFill="1" applyBorder="1" applyAlignment="1">
      <alignment vertical="center" wrapText="1"/>
    </xf>
    <xf numFmtId="164" fontId="9" fillId="0" borderId="1" xfId="4" applyNumberFormat="1" applyFont="1" applyFill="1" applyBorder="1" applyAlignment="1">
      <alignment vertical="center" wrapText="1"/>
    </xf>
    <xf numFmtId="164" fontId="12" fillId="0" borderId="1" xfId="4" applyNumberFormat="1" applyFont="1" applyFill="1" applyBorder="1" applyAlignment="1">
      <alignment vertical="center" wrapText="1"/>
    </xf>
    <xf numFmtId="164" fontId="14" fillId="0" borderId="1" xfId="4" applyNumberFormat="1" applyFont="1" applyFill="1" applyBorder="1" applyAlignment="1">
      <alignment vertical="center" wrapText="1"/>
    </xf>
    <xf numFmtId="164" fontId="16" fillId="0" borderId="1" xfId="4" applyNumberFormat="1" applyFont="1" applyFill="1" applyBorder="1" applyAlignment="1">
      <alignment vertical="center" wrapText="1"/>
    </xf>
    <xf numFmtId="164" fontId="19" fillId="0" borderId="1" xfId="4" applyNumberFormat="1" applyFont="1" applyFill="1" applyBorder="1" applyAlignment="1">
      <alignment vertical="center" wrapText="1"/>
    </xf>
    <xf numFmtId="164" fontId="18" fillId="0" borderId="1" xfId="4" applyNumberFormat="1" applyFont="1" applyFill="1" applyBorder="1" applyAlignment="1">
      <alignment vertical="center" wrapText="1"/>
    </xf>
    <xf numFmtId="164" fontId="18" fillId="0" borderId="1" xfId="4" applyNumberFormat="1" applyFont="1" applyFill="1" applyBorder="1" applyAlignment="1">
      <alignment vertical="center"/>
    </xf>
    <xf numFmtId="164" fontId="22" fillId="0" borderId="1" xfId="4" applyNumberFormat="1" applyFont="1" applyFill="1" applyBorder="1" applyAlignment="1">
      <alignment vertical="center" wrapText="1"/>
    </xf>
    <xf numFmtId="164" fontId="21" fillId="0" borderId="1" xfId="4" applyNumberFormat="1" applyFont="1" applyFill="1" applyBorder="1" applyAlignment="1">
      <alignment vertical="center" wrapText="1"/>
    </xf>
    <xf numFmtId="164" fontId="19" fillId="0" borderId="1" xfId="4" applyNumberFormat="1" applyFont="1" applyFill="1" applyBorder="1" applyAlignment="1">
      <alignment vertical="center"/>
    </xf>
    <xf numFmtId="164" fontId="21" fillId="0" borderId="1" xfId="4" applyNumberFormat="1" applyFont="1" applyFill="1" applyBorder="1" applyAlignment="1">
      <alignment vertical="center"/>
    </xf>
    <xf numFmtId="164" fontId="16" fillId="0" borderId="2" xfId="4" applyNumberFormat="1" applyFont="1" applyFill="1" applyBorder="1" applyAlignment="1">
      <alignment wrapText="1"/>
    </xf>
    <xf numFmtId="164" fontId="19" fillId="0" borderId="2" xfId="4" applyNumberFormat="1" applyFont="1" applyFill="1" applyBorder="1" applyAlignment="1">
      <alignment wrapText="1"/>
    </xf>
    <xf numFmtId="164" fontId="15" fillId="0" borderId="1" xfId="4" applyNumberFormat="1" applyFont="1" applyFill="1" applyBorder="1" applyAlignment="1">
      <alignment vertical="center" wrapText="1"/>
    </xf>
    <xf numFmtId="164" fontId="17" fillId="0" borderId="1" xfId="4" applyNumberFormat="1" applyFont="1" applyFill="1" applyBorder="1" applyAlignment="1">
      <alignment vertical="center" wrapText="1"/>
    </xf>
    <xf numFmtId="164" fontId="16" fillId="0" borderId="1" xfId="4" applyNumberFormat="1" applyFont="1" applyFill="1" applyBorder="1" applyAlignment="1">
      <alignment wrapText="1"/>
    </xf>
    <xf numFmtId="164" fontId="17" fillId="0" borderId="1" xfId="4" applyNumberFormat="1" applyFont="1" applyFill="1" applyBorder="1" applyAlignment="1">
      <alignment wrapText="1"/>
    </xf>
    <xf numFmtId="164" fontId="19" fillId="0" borderId="1" xfId="4" applyNumberFormat="1" applyFont="1" applyFill="1" applyBorder="1" applyAlignment="1">
      <alignment wrapText="1"/>
    </xf>
    <xf numFmtId="164" fontId="13" fillId="0" borderId="1" xfId="4" applyNumberFormat="1" applyFont="1" applyFill="1" applyBorder="1" applyAlignment="1">
      <alignment vertical="center" wrapText="1"/>
    </xf>
    <xf numFmtId="164" fontId="19" fillId="0" borderId="2" xfId="4" applyNumberFormat="1" applyFont="1" applyFill="1" applyBorder="1" applyAlignment="1">
      <alignment vertical="center" wrapText="1"/>
    </xf>
    <xf numFmtId="164" fontId="17" fillId="0" borderId="1" xfId="4" applyNumberFormat="1" applyFont="1" applyFill="1" applyBorder="1" applyAlignment="1">
      <alignment vertical="center"/>
    </xf>
    <xf numFmtId="164" fontId="15" fillId="0" borderId="2" xfId="4" applyNumberFormat="1" applyFont="1" applyFill="1" applyBorder="1" applyAlignment="1">
      <alignment vertical="center" wrapText="1"/>
    </xf>
    <xf numFmtId="164" fontId="17" fillId="0" borderId="2" xfId="4" applyNumberFormat="1" applyFont="1" applyFill="1" applyBorder="1" applyAlignment="1">
      <alignment vertical="center"/>
    </xf>
    <xf numFmtId="164" fontId="16" fillId="0" borderId="1" xfId="4" applyNumberFormat="1" applyFont="1" applyFill="1" applyBorder="1" applyAlignment="1">
      <alignment vertical="center"/>
    </xf>
    <xf numFmtId="164" fontId="12" fillId="0" borderId="1" xfId="4" applyNumberFormat="1" applyFont="1" applyFill="1" applyBorder="1" applyAlignment="1">
      <alignment vertical="center"/>
    </xf>
    <xf numFmtId="164" fontId="19" fillId="0" borderId="2" xfId="4" applyNumberFormat="1" applyFont="1" applyFill="1" applyBorder="1" applyAlignment="1">
      <alignment vertical="center"/>
    </xf>
    <xf numFmtId="164" fontId="20" fillId="0" borderId="1" xfId="4" applyNumberFormat="1" applyFont="1" applyFill="1" applyBorder="1" applyAlignment="1">
      <alignment vertical="center" wrapText="1"/>
    </xf>
    <xf numFmtId="164" fontId="4" fillId="0" borderId="1" xfId="4" applyNumberFormat="1" applyFont="1" applyFill="1" applyBorder="1" applyAlignment="1">
      <alignment vertical="center" wrapText="1"/>
    </xf>
    <xf numFmtId="164" fontId="20" fillId="0" borderId="2" xfId="4" applyNumberFormat="1" applyFont="1" applyFill="1" applyBorder="1" applyAlignment="1">
      <alignment vertical="center" wrapText="1"/>
    </xf>
    <xf numFmtId="164" fontId="31" fillId="0" borderId="1" xfId="4" applyNumberFormat="1" applyFont="1" applyFill="1" applyBorder="1" applyAlignment="1">
      <alignment vertical="center" wrapText="1"/>
    </xf>
    <xf numFmtId="164" fontId="29" fillId="0" borderId="1" xfId="4" applyNumberFormat="1" applyFont="1" applyFill="1" applyBorder="1" applyAlignment="1">
      <alignment vertical="center" wrapText="1"/>
    </xf>
    <xf numFmtId="164" fontId="18" fillId="0" borderId="2" xfId="4" applyNumberFormat="1" applyFont="1" applyFill="1" applyBorder="1" applyAlignment="1">
      <alignment vertical="center" wrapText="1"/>
    </xf>
    <xf numFmtId="164" fontId="26" fillId="0" borderId="1" xfId="4" applyNumberFormat="1" applyFont="1" applyFill="1" applyBorder="1" applyAlignment="1">
      <alignment vertical="center" wrapText="1"/>
    </xf>
    <xf numFmtId="164" fontId="29" fillId="0" borderId="0" xfId="4" applyNumberFormat="1" applyFont="1" applyFill="1" applyBorder="1" applyAlignment="1">
      <alignment vertical="center" wrapText="1"/>
    </xf>
    <xf numFmtId="164" fontId="39" fillId="0" borderId="0" xfId="4" applyNumberFormat="1" applyFont="1" applyFill="1" applyAlignment="1">
      <alignment vertical="center" wrapText="1"/>
    </xf>
    <xf numFmtId="164" fontId="38" fillId="0" borderId="0" xfId="4" applyNumberFormat="1" applyFont="1" applyFill="1" applyBorder="1" applyAlignment="1">
      <alignment vertical="center" wrapText="1"/>
    </xf>
    <xf numFmtId="164" fontId="41" fillId="0" borderId="0" xfId="4" applyNumberFormat="1" applyFont="1" applyFill="1" applyAlignment="1">
      <alignment vertical="center" wrapText="1"/>
    </xf>
    <xf numFmtId="173" fontId="21" fillId="0" borderId="1" xfId="4" applyNumberFormat="1" applyFont="1" applyFill="1" applyBorder="1" applyAlignment="1">
      <alignment vertical="center" wrapText="1"/>
    </xf>
    <xf numFmtId="173" fontId="18" fillId="0" borderId="1" xfId="4" applyNumberFormat="1" applyFont="1" applyFill="1" applyBorder="1" applyAlignment="1">
      <alignment vertical="center" wrapText="1"/>
    </xf>
    <xf numFmtId="164" fontId="19" fillId="0" borderId="1" xfId="4" applyFont="1" applyFill="1" applyBorder="1" applyAlignment="1">
      <alignment vertical="center" wrapText="1"/>
    </xf>
    <xf numFmtId="49" fontId="16" fillId="0" borderId="1" xfId="0" quotePrefix="1" applyNumberFormat="1" applyFont="1" applyFill="1" applyBorder="1" applyAlignment="1">
      <alignment horizontal="center"/>
    </xf>
    <xf numFmtId="49" fontId="18" fillId="0" borderId="1" xfId="0" quotePrefix="1" applyNumberFormat="1" applyFont="1" applyFill="1" applyBorder="1" applyAlignment="1">
      <alignment horizontal="center"/>
    </xf>
    <xf numFmtId="164" fontId="8" fillId="0" borderId="2" xfId="4" applyNumberFormat="1" applyFont="1" applyFill="1" applyBorder="1" applyAlignment="1">
      <alignment vertical="center" wrapText="1"/>
    </xf>
    <xf numFmtId="164" fontId="9" fillId="0" borderId="2" xfId="4" applyNumberFormat="1" applyFont="1" applyFill="1" applyBorder="1" applyAlignment="1">
      <alignment vertical="center" wrapText="1"/>
    </xf>
    <xf numFmtId="164" fontId="12" fillId="0" borderId="2" xfId="4" applyNumberFormat="1" applyFont="1" applyFill="1" applyBorder="1" applyAlignment="1">
      <alignment vertical="center" wrapText="1"/>
    </xf>
    <xf numFmtId="164" fontId="14" fillId="0" borderId="2" xfId="4" applyNumberFormat="1" applyFont="1" applyFill="1" applyBorder="1" applyAlignment="1">
      <alignment vertical="center" wrapText="1"/>
    </xf>
    <xf numFmtId="164" fontId="16" fillId="0" borderId="2" xfId="4" applyNumberFormat="1" applyFont="1" applyFill="1" applyBorder="1" applyAlignment="1">
      <alignment vertical="center" wrapText="1"/>
    </xf>
    <xf numFmtId="164" fontId="18" fillId="0" borderId="2" xfId="4" applyNumberFormat="1" applyFont="1" applyFill="1" applyBorder="1" applyAlignment="1">
      <alignment vertical="center"/>
    </xf>
    <xf numFmtId="164" fontId="22" fillId="0" borderId="2" xfId="4" applyNumberFormat="1" applyFont="1" applyFill="1" applyBorder="1" applyAlignment="1">
      <alignment vertical="center" wrapText="1"/>
    </xf>
    <xf numFmtId="164" fontId="21" fillId="0" borderId="2" xfId="4" applyNumberFormat="1" applyFont="1" applyFill="1" applyBorder="1" applyAlignment="1">
      <alignment vertical="center" wrapText="1"/>
    </xf>
    <xf numFmtId="164" fontId="21" fillId="0" borderId="2" xfId="4" applyNumberFormat="1" applyFont="1" applyFill="1" applyBorder="1" applyAlignment="1">
      <alignment vertical="center"/>
    </xf>
    <xf numFmtId="164" fontId="17" fillId="0" borderId="2" xfId="4" applyNumberFormat="1" applyFont="1" applyFill="1" applyBorder="1" applyAlignment="1">
      <alignment vertical="center" wrapText="1"/>
    </xf>
    <xf numFmtId="172" fontId="14" fillId="0" borderId="2" xfId="4" applyNumberFormat="1" applyFont="1" applyFill="1" applyBorder="1" applyAlignment="1">
      <alignment vertical="center" wrapText="1"/>
    </xf>
    <xf numFmtId="164" fontId="17" fillId="0" borderId="2" xfId="4" applyNumberFormat="1" applyFont="1" applyFill="1" applyBorder="1" applyAlignment="1">
      <alignment wrapText="1"/>
    </xf>
    <xf numFmtId="164" fontId="13" fillId="0" borderId="2" xfId="4" applyNumberFormat="1" applyFont="1" applyFill="1" applyBorder="1" applyAlignment="1">
      <alignment vertical="center" wrapText="1"/>
    </xf>
    <xf numFmtId="172" fontId="13" fillId="0" borderId="2" xfId="4" applyNumberFormat="1" applyFont="1" applyFill="1" applyBorder="1" applyAlignment="1">
      <alignment vertical="center" wrapText="1"/>
    </xf>
    <xf numFmtId="164" fontId="16" fillId="0" borderId="2" xfId="4" applyNumberFormat="1" applyFont="1" applyFill="1" applyBorder="1" applyAlignment="1">
      <alignment vertical="center"/>
    </xf>
    <xf numFmtId="164" fontId="12" fillId="0" borderId="2" xfId="4" applyNumberFormat="1" applyFont="1" applyFill="1" applyBorder="1" applyAlignment="1">
      <alignment vertical="center"/>
    </xf>
    <xf numFmtId="164" fontId="4" fillId="0" borderId="2" xfId="4" applyNumberFormat="1" applyFont="1" applyFill="1" applyBorder="1" applyAlignment="1">
      <alignment vertical="center" wrapText="1"/>
    </xf>
    <xf numFmtId="164" fontId="31" fillId="0" borderId="2" xfId="4" applyNumberFormat="1" applyFont="1" applyFill="1" applyBorder="1" applyAlignment="1">
      <alignment vertical="center" wrapText="1"/>
    </xf>
    <xf numFmtId="172" fontId="12" fillId="0" borderId="2" xfId="4" applyNumberFormat="1" applyFont="1" applyFill="1" applyBorder="1" applyAlignment="1">
      <alignment vertical="center" wrapText="1"/>
    </xf>
    <xf numFmtId="164" fontId="29" fillId="0" borderId="2" xfId="4" applyNumberFormat="1" applyFont="1" applyFill="1" applyBorder="1" applyAlignment="1">
      <alignment vertical="center" wrapText="1"/>
    </xf>
    <xf numFmtId="172" fontId="16" fillId="0" borderId="2" xfId="4" applyNumberFormat="1" applyFont="1" applyFill="1" applyBorder="1" applyAlignment="1">
      <alignment vertical="center" wrapText="1"/>
    </xf>
    <xf numFmtId="172" fontId="22" fillId="0" borderId="2" xfId="4" applyNumberFormat="1" applyFont="1" applyFill="1" applyBorder="1" applyAlignment="1">
      <alignment vertical="center" wrapText="1"/>
    </xf>
    <xf numFmtId="164" fontId="26" fillId="0" borderId="2" xfId="4" applyNumberFormat="1" applyFont="1" applyFill="1" applyBorder="1" applyAlignment="1">
      <alignment vertical="center" wrapText="1"/>
    </xf>
    <xf numFmtId="164" fontId="19" fillId="0" borderId="2" xfId="4" applyFont="1" applyFill="1" applyBorder="1" applyAlignment="1">
      <alignment vertical="center" wrapText="1"/>
    </xf>
    <xf numFmtId="0" fontId="5" fillId="0" borderId="0" xfId="0" applyFont="1" applyFill="1" applyBorder="1"/>
    <xf numFmtId="167" fontId="5" fillId="0" borderId="0" xfId="4" applyNumberFormat="1" applyFont="1" applyFill="1" applyBorder="1"/>
    <xf numFmtId="0" fontId="5" fillId="0" borderId="0" xfId="0" applyFont="1" applyFill="1" applyBorder="1" applyAlignment="1">
      <alignment horizontal="center"/>
    </xf>
    <xf numFmtId="169" fontId="5" fillId="0" borderId="0" xfId="4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vertical="center"/>
    </xf>
    <xf numFmtId="166" fontId="5" fillId="0" borderId="0" xfId="4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67" fontId="11" fillId="0" borderId="0" xfId="4" applyNumberFormat="1" applyFont="1" applyFill="1" applyBorder="1"/>
    <xf numFmtId="166" fontId="11" fillId="0" borderId="0" xfId="4" applyNumberFormat="1" applyFont="1" applyFill="1" applyBorder="1"/>
    <xf numFmtId="0" fontId="11" fillId="0" borderId="0" xfId="0" applyFont="1" applyFill="1" applyBorder="1"/>
    <xf numFmtId="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Fill="1" applyBorder="1"/>
    <xf numFmtId="172" fontId="11" fillId="0" borderId="0" xfId="0" applyNumberFormat="1" applyFont="1" applyFill="1" applyBorder="1" applyAlignment="1">
      <alignment horizontal="center"/>
    </xf>
    <xf numFmtId="4" fontId="11" fillId="0" borderId="0" xfId="4" applyNumberFormat="1" applyFont="1" applyFill="1" applyBorder="1"/>
    <xf numFmtId="4" fontId="11" fillId="0" borderId="0" xfId="0" applyNumberFormat="1" applyFont="1" applyFill="1" applyBorder="1"/>
    <xf numFmtId="167" fontId="48" fillId="0" borderId="0" xfId="4" applyNumberFormat="1" applyFont="1" applyFill="1" applyBorder="1"/>
    <xf numFmtId="166" fontId="48" fillId="0" borderId="0" xfId="4" applyNumberFormat="1" applyFont="1" applyFill="1" applyBorder="1"/>
    <xf numFmtId="169" fontId="48" fillId="0" borderId="0" xfId="4" applyNumberFormat="1" applyFont="1" applyFill="1" applyBorder="1"/>
    <xf numFmtId="0" fontId="48" fillId="0" borderId="0" xfId="0" applyFont="1" applyFill="1" applyBorder="1"/>
    <xf numFmtId="0" fontId="48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166" fontId="5" fillId="0" borderId="0" xfId="4" applyNumberFormat="1" applyFont="1" applyFill="1" applyBorder="1"/>
    <xf numFmtId="169" fontId="5" fillId="0" borderId="0" xfId="4" applyNumberFormat="1" applyFont="1" applyFill="1" applyBorder="1"/>
    <xf numFmtId="167" fontId="30" fillId="0" borderId="0" xfId="4" applyNumberFormat="1" applyFont="1" applyFill="1" applyBorder="1"/>
    <xf numFmtId="166" fontId="30" fillId="0" borderId="0" xfId="4" applyNumberFormat="1" applyFont="1" applyFill="1" applyBorder="1"/>
    <xf numFmtId="169" fontId="30" fillId="0" borderId="0" xfId="4" applyNumberFormat="1" applyFont="1" applyFill="1" applyBorder="1"/>
    <xf numFmtId="167" fontId="49" fillId="0" borderId="0" xfId="4" applyNumberFormat="1" applyFont="1" applyFill="1" applyBorder="1"/>
    <xf numFmtId="0" fontId="49" fillId="0" borderId="0" xfId="0" applyFont="1" applyFill="1" applyBorder="1"/>
    <xf numFmtId="0" fontId="30" fillId="0" borderId="0" xfId="0" applyFont="1" applyFill="1" applyBorder="1"/>
    <xf numFmtId="0" fontId="30" fillId="0" borderId="0" xfId="0" applyFont="1" applyFill="1" applyBorder="1" applyAlignment="1">
      <alignment horizontal="center"/>
    </xf>
    <xf numFmtId="3" fontId="28" fillId="0" borderId="0" xfId="0" applyNumberFormat="1" applyFont="1" applyFill="1" applyBorder="1"/>
    <xf numFmtId="4" fontId="28" fillId="0" borderId="0" xfId="0" applyNumberFormat="1" applyFont="1" applyFill="1" applyBorder="1"/>
    <xf numFmtId="169" fontId="11" fillId="0" borderId="0" xfId="0" applyNumberFormat="1" applyFont="1" applyFill="1" applyBorder="1"/>
    <xf numFmtId="167" fontId="5" fillId="0" borderId="0" xfId="4" applyNumberFormat="1" applyFont="1" applyFill="1" applyBorder="1" applyAlignment="1">
      <alignment horizontal="center"/>
    </xf>
    <xf numFmtId="167" fontId="5" fillId="0" borderId="0" xfId="4" applyNumberFormat="1" applyFont="1" applyFill="1" applyBorder="1" applyAlignment="1">
      <alignment horizontal="center" vertical="center"/>
    </xf>
    <xf numFmtId="168" fontId="5" fillId="0" borderId="0" xfId="4" applyNumberFormat="1" applyFont="1" applyFill="1" applyBorder="1"/>
    <xf numFmtId="171" fontId="5" fillId="0" borderId="0" xfId="4" applyNumberFormat="1" applyFont="1" applyFill="1" applyBorder="1"/>
    <xf numFmtId="166" fontId="35" fillId="0" borderId="0" xfId="4" applyNumberFormat="1" applyFont="1" applyFill="1" applyBorder="1"/>
    <xf numFmtId="0" fontId="35" fillId="0" borderId="0" xfId="0" applyFont="1" applyFill="1" applyBorder="1"/>
    <xf numFmtId="0" fontId="35" fillId="0" borderId="0" xfId="0" applyFont="1" applyFill="1" applyBorder="1" applyAlignment="1">
      <alignment horizontal="center"/>
    </xf>
    <xf numFmtId="166" fontId="35" fillId="0" borderId="0" xfId="4" applyNumberFormat="1" applyFont="1" applyFill="1" applyBorder="1" applyAlignment="1"/>
    <xf numFmtId="167" fontId="11" fillId="0" borderId="0" xfId="4" applyNumberFormat="1" applyFont="1" applyFill="1" applyBorder="1" applyAlignment="1"/>
    <xf numFmtId="0" fontId="11" fillId="0" borderId="0" xfId="0" applyFont="1" applyFill="1" applyBorder="1" applyAlignment="1"/>
    <xf numFmtId="0" fontId="35" fillId="0" borderId="0" xfId="0" applyFont="1" applyFill="1" applyBorder="1" applyAlignment="1"/>
    <xf numFmtId="167" fontId="28" fillId="0" borderId="0" xfId="4" applyNumberFormat="1" applyFont="1" applyFill="1" applyBorder="1" applyAlignment="1">
      <alignment vertical="center"/>
    </xf>
    <xf numFmtId="166" fontId="35" fillId="0" borderId="0" xfId="4" applyNumberFormat="1" applyFont="1" applyFill="1" applyBorder="1" applyAlignment="1">
      <alignment vertical="center"/>
    </xf>
    <xf numFmtId="169" fontId="28" fillId="0" borderId="0" xfId="4" applyNumberFormat="1" applyFont="1" applyFill="1" applyBorder="1" applyAlignment="1">
      <alignment vertical="center"/>
    </xf>
    <xf numFmtId="166" fontId="28" fillId="0" borderId="0" xfId="4" applyNumberFormat="1" applyFont="1" applyFill="1" applyBorder="1" applyAlignment="1">
      <alignment vertical="center"/>
    </xf>
    <xf numFmtId="166" fontId="28" fillId="0" borderId="0" xfId="0" applyNumberFormat="1" applyFont="1" applyFill="1" applyBorder="1" applyAlignment="1">
      <alignment vertical="center"/>
    </xf>
    <xf numFmtId="167" fontId="28" fillId="0" borderId="0" xfId="0" applyNumberFormat="1" applyFont="1" applyFill="1" applyBorder="1"/>
    <xf numFmtId="169" fontId="28" fillId="0" borderId="0" xfId="0" applyNumberFormat="1" applyFont="1" applyFill="1" applyBorder="1"/>
    <xf numFmtId="167" fontId="28" fillId="0" borderId="0" xfId="0" applyNumberFormat="1" applyFont="1" applyFill="1" applyBorder="1" applyAlignment="1">
      <alignment vertical="center"/>
    </xf>
    <xf numFmtId="170" fontId="28" fillId="0" borderId="0" xfId="4" applyNumberFormat="1" applyFont="1" applyFill="1" applyBorder="1" applyAlignment="1">
      <alignment vertical="center"/>
    </xf>
    <xf numFmtId="170" fontId="28" fillId="0" borderId="0" xfId="4" applyNumberFormat="1" applyFont="1" applyFill="1" applyBorder="1"/>
    <xf numFmtId="166" fontId="11" fillId="0" borderId="0" xfId="4" applyNumberFormat="1" applyFont="1" applyFill="1" applyBorder="1" applyAlignment="1"/>
    <xf numFmtId="4" fontId="41" fillId="0" borderId="0" xfId="0" applyNumberFormat="1" applyFont="1" applyFill="1" applyBorder="1" applyAlignment="1">
      <alignment horizontal="right" vertical="center" wrapText="1"/>
    </xf>
    <xf numFmtId="172" fontId="13" fillId="0" borderId="0" xfId="4" applyNumberFormat="1" applyFont="1" applyFill="1" applyBorder="1" applyAlignment="1">
      <alignment vertical="center" wrapText="1"/>
    </xf>
    <xf numFmtId="167" fontId="11" fillId="0" borderId="0" xfId="4" applyNumberFormat="1" applyFont="1" applyFill="1" applyBorder="1" applyAlignment="1">
      <alignment horizontal="center" vertical="center"/>
    </xf>
    <xf numFmtId="167" fontId="35" fillId="0" borderId="0" xfId="4" applyNumberFormat="1" applyFont="1" applyFill="1" applyBorder="1"/>
    <xf numFmtId="169" fontId="35" fillId="0" borderId="0" xfId="4" applyNumberFormat="1" applyFont="1" applyFill="1" applyBorder="1"/>
    <xf numFmtId="166" fontId="36" fillId="0" borderId="0" xfId="4" applyNumberFormat="1" applyFont="1" applyFill="1" applyBorder="1"/>
    <xf numFmtId="0" fontId="36" fillId="0" borderId="0" xfId="0" applyFont="1" applyFill="1" applyBorder="1"/>
    <xf numFmtId="0" fontId="36" fillId="0" borderId="0" xfId="0" applyFont="1" applyFill="1" applyBorder="1" applyAlignment="1">
      <alignment horizontal="center"/>
    </xf>
    <xf numFmtId="167" fontId="36" fillId="0" borderId="0" xfId="4" applyNumberFormat="1" applyFont="1" applyFill="1" applyBorder="1"/>
    <xf numFmtId="169" fontId="36" fillId="0" borderId="0" xfId="4" applyNumberFormat="1" applyFont="1" applyFill="1" applyBorder="1"/>
    <xf numFmtId="0" fontId="50" fillId="0" borderId="0" xfId="0" applyFont="1" applyFill="1" applyBorder="1"/>
    <xf numFmtId="4" fontId="39" fillId="0" borderId="0" xfId="0" applyNumberFormat="1" applyFont="1" applyFill="1" applyBorder="1" applyAlignment="1">
      <alignment horizontal="right" vertical="center" wrapText="1"/>
    </xf>
    <xf numFmtId="4" fontId="40" fillId="0" borderId="0" xfId="0" applyNumberFormat="1" applyFont="1" applyFill="1" applyBorder="1" applyAlignment="1">
      <alignment horizontal="right" vertical="center" wrapText="1"/>
    </xf>
    <xf numFmtId="4" fontId="42" fillId="0" borderId="0" xfId="0" applyNumberFormat="1" applyFont="1" applyFill="1" applyBorder="1" applyAlignment="1">
      <alignment horizontal="right" vertical="center" wrapText="1"/>
    </xf>
    <xf numFmtId="167" fontId="18" fillId="0" borderId="0" xfId="4" applyNumberFormat="1" applyFont="1" applyFill="1" applyBorder="1" applyAlignment="1">
      <alignment vertical="center"/>
    </xf>
    <xf numFmtId="166" fontId="18" fillId="0" borderId="0" xfId="4" applyNumberFormat="1" applyFont="1" applyFill="1" applyBorder="1" applyAlignment="1">
      <alignment vertical="center"/>
    </xf>
    <xf numFmtId="169" fontId="18" fillId="0" borderId="0" xfId="0" applyNumberFormat="1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169" fontId="5" fillId="0" borderId="0" xfId="0" applyNumberFormat="1" applyFont="1" applyFill="1" applyBorder="1"/>
    <xf numFmtId="49" fontId="29" fillId="0" borderId="0" xfId="0" applyNumberFormat="1" applyFont="1" applyFill="1" applyBorder="1" applyAlignment="1">
      <alignment horizontal="center" vertical="center"/>
    </xf>
    <xf numFmtId="172" fontId="12" fillId="0" borderId="0" xfId="4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/>
    </xf>
    <xf numFmtId="49" fontId="40" fillId="0" borderId="0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164" fontId="42" fillId="0" borderId="0" xfId="4" applyNumberFormat="1" applyFont="1" applyFill="1" applyBorder="1" applyAlignment="1">
      <alignment vertical="center" wrapText="1"/>
    </xf>
    <xf numFmtId="164" fontId="41" fillId="0" borderId="0" xfId="4" applyNumberFormat="1" applyFont="1" applyFill="1" applyBorder="1" applyAlignment="1">
      <alignment vertical="center" wrapText="1"/>
    </xf>
    <xf numFmtId="167" fontId="5" fillId="0" borderId="0" xfId="4" applyNumberFormat="1" applyFont="1" applyFill="1" applyAlignment="1"/>
    <xf numFmtId="167" fontId="40" fillId="0" borderId="0" xfId="4" applyNumberFormat="1" applyFont="1" applyFill="1" applyAlignment="1">
      <alignment horizontal="right" vertical="center" wrapText="1"/>
    </xf>
    <xf numFmtId="167" fontId="6" fillId="0" borderId="0" xfId="4" applyNumberFormat="1" applyFont="1" applyFill="1" applyBorder="1" applyAlignment="1">
      <alignment vertical="center" wrapText="1"/>
    </xf>
    <xf numFmtId="167" fontId="8" fillId="0" borderId="0" xfId="4" applyNumberFormat="1" applyFont="1" applyFill="1" applyBorder="1" applyAlignment="1">
      <alignment vertical="center" wrapText="1"/>
    </xf>
    <xf numFmtId="164" fontId="37" fillId="0" borderId="0" xfId="4" applyNumberFormat="1" applyFont="1" applyFill="1" applyAlignment="1">
      <alignment vertical="center" wrapText="1"/>
    </xf>
    <xf numFmtId="166" fontId="5" fillId="0" borderId="0" xfId="4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7" fontId="5" fillId="0" borderId="0" xfId="4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8">
    <cellStyle name="Обычный" xfId="0" builtinId="0"/>
    <cellStyle name="Обычный 2" xfId="1"/>
    <cellStyle name="Обычный 3" xfId="2"/>
    <cellStyle name="Обычный 3 2" xfId="7"/>
    <cellStyle name="Обычный 4" xfId="5"/>
    <cellStyle name="Обычный 5" xfId="3"/>
    <cellStyle name="Финансовый" xfId="4" builtin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B1463"/>
  <sheetViews>
    <sheetView tabSelected="1" view="pageBreakPreview" zoomScale="85" zoomScaleNormal="90" zoomScaleSheetLayoutView="85" workbookViewId="0">
      <pane ySplit="5" topLeftCell="A1439" activePane="bottomLeft" state="frozen"/>
      <selection pane="bottomLeft" activeCell="A1421" sqref="A1421"/>
    </sheetView>
  </sheetViews>
  <sheetFormatPr defaultColWidth="8.88671875" defaultRowHeight="13.2"/>
  <cols>
    <col min="1" max="1" width="79" style="68" customWidth="1"/>
    <col min="2" max="2" width="21.44140625" style="133" customWidth="1"/>
    <col min="3" max="3" width="5.5546875" style="134" customWidth="1"/>
    <col min="4" max="4" width="21.44140625" style="244" bestFit="1" customWidth="1"/>
    <col min="5" max="5" width="21.44140625" style="244" customWidth="1"/>
    <col min="6" max="6" width="255.6640625" style="333" bestFit="1" customWidth="1"/>
    <col min="7" max="7" width="17.33203125" style="278" bestFit="1" customWidth="1"/>
    <col min="8" max="8" width="255.6640625" style="279" bestFit="1" customWidth="1"/>
    <col min="9" max="9" width="11.33203125" style="279" bestFit="1" customWidth="1"/>
    <col min="10" max="10" width="12.5546875" style="352" bestFit="1" customWidth="1"/>
    <col min="11" max="11" width="11.6640625" style="275" bestFit="1" customWidth="1"/>
    <col min="12" max="13" width="10.88671875" style="274" bestFit="1" customWidth="1"/>
    <col min="14" max="14" width="14.33203125" style="274" bestFit="1" customWidth="1"/>
    <col min="15" max="15" width="10.33203125" style="276" bestFit="1" customWidth="1"/>
    <col min="16" max="16" width="9.88671875" style="274" bestFit="1" customWidth="1"/>
    <col min="17" max="17" width="8.33203125" style="274" customWidth="1"/>
    <col min="18" max="18" width="255.6640625" style="274" bestFit="1" customWidth="1"/>
    <col min="19" max="19" width="12.88671875" style="274" customWidth="1"/>
    <col min="20" max="24" width="8.88671875" style="274"/>
    <col min="25" max="16384" width="8.88671875" style="1"/>
  </cols>
  <sheetData>
    <row r="1" spans="1:24">
      <c r="D1" s="361"/>
      <c r="E1" s="362" t="s">
        <v>863</v>
      </c>
      <c r="F1" s="274"/>
      <c r="G1" s="274"/>
      <c r="H1" s="274"/>
      <c r="I1" s="274"/>
      <c r="J1" s="274"/>
    </row>
    <row r="2" spans="1:24" ht="66.75" customHeight="1">
      <c r="A2" s="367" t="s">
        <v>861</v>
      </c>
      <c r="B2" s="368"/>
      <c r="C2" s="368"/>
      <c r="D2" s="361"/>
      <c r="E2" s="361"/>
      <c r="F2" s="274"/>
      <c r="G2" s="274"/>
      <c r="H2" s="274"/>
      <c r="I2" s="274"/>
      <c r="J2" s="274"/>
    </row>
    <row r="3" spans="1:24" ht="13.8">
      <c r="A3" s="2"/>
      <c r="B3" s="78"/>
      <c r="C3" s="79"/>
      <c r="D3" s="361"/>
      <c r="E3" s="361"/>
      <c r="F3" s="274"/>
      <c r="G3" s="274"/>
      <c r="H3" s="274"/>
      <c r="I3" s="274"/>
      <c r="J3" s="274"/>
    </row>
    <row r="4" spans="1:24" ht="13.8">
      <c r="A4" s="2"/>
      <c r="B4" s="78"/>
      <c r="C4" s="79"/>
      <c r="D4" s="363"/>
      <c r="E4" s="364" t="s">
        <v>591</v>
      </c>
      <c r="F4" s="70"/>
      <c r="G4" s="366"/>
      <c r="H4" s="366"/>
      <c r="I4" s="366"/>
      <c r="J4" s="277"/>
      <c r="K4" s="369"/>
      <c r="L4" s="369"/>
      <c r="M4" s="369"/>
      <c r="O4" s="371"/>
      <c r="P4" s="371"/>
      <c r="Q4" s="371"/>
    </row>
    <row r="5" spans="1:24" ht="13.8">
      <c r="A5" s="3" t="s">
        <v>9</v>
      </c>
      <c r="B5" s="80" t="s">
        <v>10</v>
      </c>
      <c r="C5" s="80" t="s">
        <v>11</v>
      </c>
      <c r="D5" s="207" t="s">
        <v>592</v>
      </c>
      <c r="E5" s="250" t="s">
        <v>593</v>
      </c>
      <c r="F5" s="143"/>
      <c r="J5" s="277"/>
      <c r="N5" s="280"/>
      <c r="O5" s="370"/>
      <c r="P5" s="370"/>
      <c r="Q5" s="370"/>
      <c r="R5" s="281"/>
    </row>
    <row r="6" spans="1:24" s="5" customFormat="1" ht="34.799999999999997">
      <c r="A6" s="4" t="s">
        <v>577</v>
      </c>
      <c r="B6" s="81" t="s">
        <v>237</v>
      </c>
      <c r="C6" s="82"/>
      <c r="D6" s="208">
        <f>D7+D73+D214+D262</f>
        <v>5714226.1999999993</v>
      </c>
      <c r="E6" s="251">
        <f>E7+E73+E214+E262</f>
        <v>5945499.8799999999</v>
      </c>
      <c r="F6" s="144"/>
      <c r="G6" s="282"/>
      <c r="H6" s="283"/>
      <c r="I6" s="283"/>
      <c r="J6" s="196"/>
      <c r="K6" s="282"/>
      <c r="L6" s="284"/>
      <c r="M6" s="284"/>
      <c r="N6" s="284"/>
      <c r="O6" s="285"/>
      <c r="P6" s="284"/>
      <c r="Q6" s="284"/>
      <c r="R6" s="284"/>
      <c r="S6" s="284"/>
      <c r="T6" s="284"/>
      <c r="U6" s="284"/>
      <c r="V6" s="284"/>
      <c r="W6" s="284"/>
      <c r="X6" s="284"/>
    </row>
    <row r="7" spans="1:24" s="5" customFormat="1" ht="15.6">
      <c r="A7" s="6" t="s">
        <v>6</v>
      </c>
      <c r="B7" s="83" t="s">
        <v>238</v>
      </c>
      <c r="C7" s="84"/>
      <c r="D7" s="209">
        <f>D8+D22+D65</f>
        <v>2120990.5099999998</v>
      </c>
      <c r="E7" s="252">
        <f>E8+E22+E65</f>
        <v>1997225</v>
      </c>
      <c r="F7" s="145"/>
      <c r="G7" s="282"/>
      <c r="H7" s="283"/>
      <c r="I7" s="283"/>
      <c r="J7" s="196"/>
      <c r="K7" s="282"/>
      <c r="L7" s="284"/>
      <c r="M7" s="284"/>
      <c r="N7" s="284"/>
      <c r="O7" s="286"/>
      <c r="P7" s="284"/>
      <c r="Q7" s="284"/>
      <c r="R7" s="284"/>
      <c r="S7" s="284"/>
      <c r="T7" s="284"/>
      <c r="U7" s="284"/>
      <c r="V7" s="284"/>
      <c r="W7" s="284"/>
      <c r="X7" s="284"/>
    </row>
    <row r="8" spans="1:24" s="5" customFormat="1" ht="46.8">
      <c r="A8" s="6" t="s">
        <v>255</v>
      </c>
      <c r="B8" s="83" t="s">
        <v>239</v>
      </c>
      <c r="C8" s="84"/>
      <c r="D8" s="209">
        <f>D9+D17</f>
        <v>203062.51</v>
      </c>
      <c r="E8" s="252">
        <f>E9+E17</f>
        <v>21121</v>
      </c>
      <c r="F8" s="145"/>
      <c r="G8" s="282"/>
      <c r="H8" s="283"/>
      <c r="I8" s="283"/>
      <c r="J8" s="196"/>
      <c r="K8" s="282"/>
      <c r="L8" s="284"/>
      <c r="M8" s="284"/>
      <c r="N8" s="284"/>
      <c r="O8" s="286"/>
      <c r="P8" s="284"/>
      <c r="Q8" s="284"/>
      <c r="R8" s="284"/>
      <c r="S8" s="284"/>
      <c r="T8" s="284"/>
      <c r="U8" s="284"/>
      <c r="V8" s="284"/>
      <c r="W8" s="284"/>
      <c r="X8" s="284"/>
    </row>
    <row r="9" spans="1:24" s="5" customFormat="1" ht="16.2">
      <c r="A9" s="7" t="s">
        <v>541</v>
      </c>
      <c r="B9" s="85" t="s">
        <v>542</v>
      </c>
      <c r="C9" s="86"/>
      <c r="D9" s="210">
        <f>D10</f>
        <v>18346</v>
      </c>
      <c r="E9" s="253">
        <f>E10</f>
        <v>21121</v>
      </c>
      <c r="F9" s="146"/>
      <c r="G9" s="282"/>
      <c r="H9" s="283"/>
      <c r="I9" s="283"/>
      <c r="J9" s="196"/>
      <c r="K9" s="282"/>
      <c r="L9" s="284"/>
      <c r="M9" s="284"/>
      <c r="N9" s="284"/>
      <c r="O9" s="286"/>
      <c r="P9" s="284"/>
      <c r="Q9" s="284"/>
      <c r="R9" s="284"/>
      <c r="S9" s="284"/>
      <c r="T9" s="284"/>
      <c r="U9" s="284"/>
      <c r="V9" s="284"/>
      <c r="W9" s="284"/>
      <c r="X9" s="284"/>
    </row>
    <row r="10" spans="1:24" s="5" customFormat="1" ht="31.2">
      <c r="A10" s="8" t="s">
        <v>338</v>
      </c>
      <c r="B10" s="87" t="s">
        <v>240</v>
      </c>
      <c r="C10" s="88"/>
      <c r="D10" s="211">
        <f>D11+D14</f>
        <v>18346</v>
      </c>
      <c r="E10" s="254">
        <f>E11+E14</f>
        <v>21121</v>
      </c>
      <c r="F10" s="147"/>
      <c r="G10" s="282"/>
      <c r="H10" s="283"/>
      <c r="I10" s="283"/>
      <c r="J10" s="196"/>
      <c r="K10" s="282"/>
      <c r="L10" s="284"/>
      <c r="M10" s="284"/>
      <c r="N10" s="284"/>
      <c r="O10" s="286"/>
      <c r="P10" s="284"/>
      <c r="Q10" s="284"/>
      <c r="R10" s="284"/>
      <c r="S10" s="284"/>
      <c r="T10" s="284"/>
      <c r="U10" s="284"/>
      <c r="V10" s="284"/>
      <c r="W10" s="284"/>
      <c r="X10" s="284"/>
    </row>
    <row r="11" spans="1:24" s="5" customFormat="1" ht="31.2">
      <c r="A11" s="177" t="s">
        <v>519</v>
      </c>
      <c r="B11" s="89" t="s">
        <v>240</v>
      </c>
      <c r="C11" s="90" t="s">
        <v>15</v>
      </c>
      <c r="D11" s="212">
        <f t="shared" ref="D11:E12" si="0">D12</f>
        <v>184</v>
      </c>
      <c r="E11" s="227">
        <f t="shared" si="0"/>
        <v>212</v>
      </c>
      <c r="F11" s="148"/>
      <c r="G11" s="282"/>
      <c r="H11" s="283"/>
      <c r="I11" s="283"/>
      <c r="J11" s="196"/>
      <c r="K11" s="282"/>
      <c r="L11" s="284"/>
      <c r="M11" s="284"/>
      <c r="N11" s="284"/>
      <c r="O11" s="286"/>
      <c r="P11" s="284"/>
      <c r="Q11" s="284"/>
      <c r="R11" s="284"/>
      <c r="S11" s="284"/>
      <c r="T11" s="284"/>
      <c r="U11" s="284"/>
      <c r="V11" s="284"/>
      <c r="W11" s="284"/>
      <c r="X11" s="284"/>
    </row>
    <row r="12" spans="1:24" s="5" customFormat="1" ht="31.2">
      <c r="A12" s="9" t="s">
        <v>17</v>
      </c>
      <c r="B12" s="89" t="s">
        <v>240</v>
      </c>
      <c r="C12" s="90" t="s">
        <v>16</v>
      </c>
      <c r="D12" s="213">
        <f t="shared" si="0"/>
        <v>184</v>
      </c>
      <c r="E12" s="239">
        <f t="shared" si="0"/>
        <v>212</v>
      </c>
      <c r="F12" s="149"/>
      <c r="G12" s="282"/>
      <c r="H12" s="283"/>
      <c r="I12" s="283"/>
      <c r="J12" s="196"/>
      <c r="K12" s="282"/>
      <c r="L12" s="284"/>
      <c r="M12" s="284"/>
      <c r="N12" s="284"/>
      <c r="O12" s="286"/>
      <c r="P12" s="284"/>
      <c r="Q12" s="284"/>
      <c r="R12" s="284"/>
      <c r="S12" s="284"/>
      <c r="T12" s="284"/>
      <c r="U12" s="284"/>
      <c r="V12" s="284"/>
      <c r="W12" s="284"/>
      <c r="X12" s="284"/>
    </row>
    <row r="13" spans="1:24" s="5" customFormat="1" ht="15.6">
      <c r="A13" s="195" t="s">
        <v>740</v>
      </c>
      <c r="B13" s="89" t="s">
        <v>240</v>
      </c>
      <c r="C13" s="88" t="s">
        <v>77</v>
      </c>
      <c r="D13" s="213">
        <f>200-16</f>
        <v>184</v>
      </c>
      <c r="E13" s="239">
        <f>228-16</f>
        <v>212</v>
      </c>
      <c r="F13" s="149"/>
      <c r="G13" s="282"/>
      <c r="H13" s="283"/>
      <c r="I13" s="283"/>
      <c r="J13" s="196"/>
      <c r="K13" s="282"/>
      <c r="L13" s="284"/>
      <c r="M13" s="284"/>
      <c r="N13" s="284"/>
      <c r="O13" s="286"/>
      <c r="P13" s="284"/>
      <c r="Q13" s="284"/>
      <c r="R13" s="284"/>
      <c r="S13" s="284"/>
      <c r="T13" s="284"/>
      <c r="U13" s="284"/>
      <c r="V13" s="284"/>
      <c r="W13" s="284"/>
      <c r="X13" s="284"/>
    </row>
    <row r="14" spans="1:24" s="5" customFormat="1" ht="15.6">
      <c r="A14" s="195" t="s">
        <v>22</v>
      </c>
      <c r="B14" s="89" t="s">
        <v>240</v>
      </c>
      <c r="C14" s="91">
        <v>300</v>
      </c>
      <c r="D14" s="214">
        <f t="shared" ref="D14:E15" si="1">D15</f>
        <v>18162</v>
      </c>
      <c r="E14" s="255">
        <f t="shared" si="1"/>
        <v>20909</v>
      </c>
      <c r="F14" s="150"/>
      <c r="G14" s="282"/>
      <c r="H14" s="283"/>
      <c r="I14" s="283"/>
      <c r="J14" s="196"/>
      <c r="K14" s="282"/>
      <c r="L14" s="284"/>
      <c r="M14" s="284"/>
      <c r="N14" s="284"/>
      <c r="O14" s="286"/>
      <c r="P14" s="284"/>
      <c r="Q14" s="284"/>
      <c r="R14" s="284"/>
      <c r="S14" s="284"/>
      <c r="T14" s="284"/>
      <c r="U14" s="284"/>
      <c r="V14" s="284"/>
      <c r="W14" s="284"/>
      <c r="X14" s="284"/>
    </row>
    <row r="15" spans="1:24" s="5" customFormat="1" ht="15.6">
      <c r="A15" s="10" t="s">
        <v>39</v>
      </c>
      <c r="B15" s="89" t="s">
        <v>240</v>
      </c>
      <c r="C15" s="91">
        <v>310</v>
      </c>
      <c r="D15" s="214">
        <f t="shared" si="1"/>
        <v>18162</v>
      </c>
      <c r="E15" s="255">
        <f t="shared" si="1"/>
        <v>20909</v>
      </c>
      <c r="F15" s="150"/>
      <c r="G15" s="282"/>
      <c r="H15" s="283"/>
      <c r="I15" s="283"/>
      <c r="J15" s="196"/>
      <c r="K15" s="282"/>
      <c r="L15" s="284"/>
      <c r="M15" s="284"/>
      <c r="N15" s="284"/>
      <c r="O15" s="286"/>
      <c r="P15" s="284"/>
      <c r="Q15" s="284"/>
      <c r="R15" s="284"/>
      <c r="S15" s="284"/>
      <c r="T15" s="284"/>
      <c r="U15" s="284"/>
      <c r="V15" s="284"/>
      <c r="W15" s="284"/>
      <c r="X15" s="284"/>
    </row>
    <row r="16" spans="1:24" s="5" customFormat="1" ht="31.2">
      <c r="A16" s="10" t="s">
        <v>137</v>
      </c>
      <c r="B16" s="89" t="s">
        <v>240</v>
      </c>
      <c r="C16" s="91">
        <v>313</v>
      </c>
      <c r="D16" s="214">
        <f>19800-1638</f>
        <v>18162</v>
      </c>
      <c r="E16" s="255">
        <f>22547-1638</f>
        <v>20909</v>
      </c>
      <c r="F16" s="150"/>
      <c r="G16" s="282"/>
      <c r="H16" s="283"/>
      <c r="I16" s="283"/>
      <c r="J16" s="196"/>
      <c r="K16" s="282"/>
      <c r="L16" s="284"/>
      <c r="M16" s="284"/>
      <c r="N16" s="284"/>
      <c r="O16" s="286"/>
      <c r="P16" s="284"/>
      <c r="Q16" s="284"/>
      <c r="R16" s="284"/>
      <c r="S16" s="284"/>
      <c r="T16" s="284"/>
      <c r="U16" s="284"/>
      <c r="V16" s="284"/>
      <c r="W16" s="284"/>
      <c r="X16" s="284"/>
    </row>
    <row r="17" spans="1:24" s="5" customFormat="1" ht="31.2">
      <c r="A17" s="11" t="s">
        <v>360</v>
      </c>
      <c r="B17" s="92" t="s">
        <v>241</v>
      </c>
      <c r="C17" s="88"/>
      <c r="D17" s="211">
        <f>D18</f>
        <v>184716.51</v>
      </c>
      <c r="E17" s="254">
        <f>E18</f>
        <v>0</v>
      </c>
      <c r="F17" s="151"/>
      <c r="G17" s="282"/>
      <c r="H17" s="283"/>
      <c r="I17" s="283"/>
      <c r="J17" s="196"/>
      <c r="K17" s="282"/>
      <c r="L17" s="284"/>
      <c r="M17" s="284"/>
      <c r="N17" s="284"/>
      <c r="O17" s="286"/>
      <c r="P17" s="284"/>
      <c r="Q17" s="284"/>
      <c r="R17" s="284"/>
      <c r="S17" s="284"/>
      <c r="T17" s="284"/>
      <c r="U17" s="284"/>
      <c r="V17" s="284"/>
      <c r="W17" s="284"/>
      <c r="X17" s="284"/>
    </row>
    <row r="18" spans="1:24" s="5" customFormat="1" ht="31.2">
      <c r="A18" s="11" t="s">
        <v>851</v>
      </c>
      <c r="B18" s="178" t="s">
        <v>852</v>
      </c>
      <c r="C18" s="141"/>
      <c r="D18" s="211">
        <f t="shared" ref="D18:E20" si="2">D19</f>
        <v>184716.51</v>
      </c>
      <c r="E18" s="254">
        <f t="shared" si="2"/>
        <v>0</v>
      </c>
      <c r="F18" s="149"/>
      <c r="G18" s="198"/>
      <c r="H18" s="283"/>
      <c r="I18" s="283"/>
      <c r="J18" s="200"/>
      <c r="K18" s="282"/>
      <c r="L18" s="284"/>
      <c r="M18" s="284"/>
      <c r="N18" s="284"/>
      <c r="O18" s="286"/>
      <c r="P18" s="284"/>
      <c r="Q18" s="284"/>
      <c r="R18" s="284"/>
      <c r="S18" s="284"/>
      <c r="T18" s="284"/>
      <c r="U18" s="284"/>
      <c r="V18" s="284"/>
      <c r="W18" s="284"/>
      <c r="X18" s="284"/>
    </row>
    <row r="19" spans="1:24" s="5" customFormat="1" ht="31.2">
      <c r="A19" s="56" t="s">
        <v>350</v>
      </c>
      <c r="B19" s="136" t="s">
        <v>852</v>
      </c>
      <c r="C19" s="179" t="s">
        <v>36</v>
      </c>
      <c r="D19" s="212">
        <f t="shared" si="2"/>
        <v>184716.51</v>
      </c>
      <c r="E19" s="227">
        <f t="shared" si="2"/>
        <v>0</v>
      </c>
      <c r="F19" s="149"/>
      <c r="G19" s="198"/>
      <c r="H19" s="283"/>
      <c r="I19" s="283"/>
      <c r="J19" s="200"/>
      <c r="K19" s="282"/>
      <c r="L19" s="284"/>
      <c r="M19" s="284"/>
      <c r="N19" s="284"/>
      <c r="O19" s="286"/>
      <c r="P19" s="284"/>
      <c r="Q19" s="284"/>
      <c r="R19" s="284"/>
      <c r="S19" s="284"/>
      <c r="T19" s="284"/>
      <c r="U19" s="284"/>
      <c r="V19" s="284"/>
      <c r="W19" s="284"/>
      <c r="X19" s="284"/>
    </row>
    <row r="20" spans="1:24" s="5" customFormat="1" ht="15.6">
      <c r="A20" s="9" t="s">
        <v>35</v>
      </c>
      <c r="B20" s="136" t="s">
        <v>852</v>
      </c>
      <c r="C20" s="179">
        <v>410</v>
      </c>
      <c r="D20" s="212">
        <f t="shared" si="2"/>
        <v>184716.51</v>
      </c>
      <c r="E20" s="227">
        <f t="shared" si="2"/>
        <v>0</v>
      </c>
      <c r="F20" s="149"/>
      <c r="G20" s="198"/>
      <c r="H20" s="283"/>
      <c r="I20" s="283"/>
      <c r="J20" s="200"/>
      <c r="K20" s="282"/>
      <c r="L20" s="284"/>
      <c r="M20" s="284"/>
      <c r="N20" s="284"/>
      <c r="O20" s="286"/>
      <c r="P20" s="284"/>
      <c r="Q20" s="284"/>
      <c r="R20" s="284"/>
      <c r="S20" s="284"/>
      <c r="T20" s="284"/>
      <c r="U20" s="284"/>
      <c r="V20" s="284"/>
      <c r="W20" s="284"/>
      <c r="X20" s="284"/>
    </row>
    <row r="21" spans="1:24" s="5" customFormat="1" ht="31.2">
      <c r="A21" s="9" t="s">
        <v>95</v>
      </c>
      <c r="B21" s="136" t="s">
        <v>852</v>
      </c>
      <c r="C21" s="179" t="s">
        <v>96</v>
      </c>
      <c r="D21" s="212">
        <f>67175.53+78858.23+38682.75</f>
        <v>184716.51</v>
      </c>
      <c r="E21" s="227">
        <v>0</v>
      </c>
      <c r="F21" s="149"/>
      <c r="G21" s="198"/>
      <c r="H21" s="283"/>
      <c r="I21" s="283"/>
      <c r="J21" s="200"/>
      <c r="K21" s="282"/>
      <c r="L21" s="284"/>
      <c r="M21" s="284"/>
      <c r="N21" s="284"/>
      <c r="O21" s="286"/>
      <c r="P21" s="284"/>
      <c r="Q21" s="284"/>
      <c r="R21" s="284"/>
      <c r="S21" s="284"/>
      <c r="T21" s="284"/>
      <c r="U21" s="284"/>
      <c r="V21" s="284"/>
      <c r="W21" s="284"/>
      <c r="X21" s="284"/>
    </row>
    <row r="22" spans="1:24" s="5" customFormat="1" ht="48.75" customHeight="1">
      <c r="A22" s="6" t="s">
        <v>252</v>
      </c>
      <c r="B22" s="83" t="s">
        <v>243</v>
      </c>
      <c r="C22" s="84"/>
      <c r="D22" s="215">
        <f>D23+D27+D31+D35+D39+D43+D54+D58+D62</f>
        <v>1917148</v>
      </c>
      <c r="E22" s="256">
        <f>E23+E27+E31+E35+E39+E43+E54+E58+E62</f>
        <v>1975324</v>
      </c>
      <c r="F22" s="152"/>
      <c r="G22" s="282"/>
      <c r="H22" s="283"/>
      <c r="I22" s="283"/>
      <c r="J22" s="196"/>
      <c r="K22" s="282"/>
      <c r="L22" s="284"/>
      <c r="M22" s="284"/>
      <c r="N22" s="284"/>
      <c r="O22" s="286"/>
      <c r="P22" s="284"/>
      <c r="Q22" s="284"/>
      <c r="R22" s="284"/>
      <c r="S22" s="284"/>
      <c r="T22" s="284"/>
      <c r="U22" s="284"/>
      <c r="V22" s="284"/>
      <c r="W22" s="284"/>
      <c r="X22" s="284"/>
    </row>
    <row r="23" spans="1:24" s="5" customFormat="1" ht="15.6">
      <c r="A23" s="140" t="s">
        <v>51</v>
      </c>
      <c r="B23" s="87" t="s">
        <v>244</v>
      </c>
      <c r="C23" s="95"/>
      <c r="D23" s="216">
        <f t="shared" ref="D23:E25" si="3">D24</f>
        <v>4960</v>
      </c>
      <c r="E23" s="257">
        <f t="shared" si="3"/>
        <v>4960</v>
      </c>
      <c r="F23" s="151"/>
      <c r="G23" s="282"/>
      <c r="H23" s="283"/>
      <c r="I23" s="283"/>
      <c r="J23" s="196"/>
      <c r="K23" s="282"/>
      <c r="L23" s="284"/>
      <c r="M23" s="284"/>
      <c r="N23" s="284"/>
      <c r="O23" s="286"/>
      <c r="P23" s="284"/>
      <c r="Q23" s="284"/>
      <c r="R23" s="284"/>
      <c r="S23" s="284"/>
      <c r="T23" s="284"/>
      <c r="U23" s="284"/>
      <c r="V23" s="284"/>
      <c r="W23" s="284"/>
      <c r="X23" s="284"/>
    </row>
    <row r="24" spans="1:24" s="5" customFormat="1" ht="31.2">
      <c r="A24" s="10" t="s">
        <v>18</v>
      </c>
      <c r="B24" s="89" t="s">
        <v>244</v>
      </c>
      <c r="C24" s="90" t="s">
        <v>20</v>
      </c>
      <c r="D24" s="213">
        <f t="shared" si="3"/>
        <v>4960</v>
      </c>
      <c r="E24" s="239">
        <f t="shared" si="3"/>
        <v>4960</v>
      </c>
      <c r="F24" s="149"/>
      <c r="G24" s="282"/>
      <c r="H24" s="283"/>
      <c r="I24" s="283"/>
      <c r="J24" s="196"/>
      <c r="K24" s="282"/>
      <c r="L24" s="284"/>
      <c r="M24" s="284"/>
      <c r="N24" s="284"/>
      <c r="O24" s="286"/>
      <c r="P24" s="284"/>
      <c r="Q24" s="284"/>
      <c r="R24" s="284"/>
      <c r="S24" s="284"/>
      <c r="T24" s="284"/>
      <c r="U24" s="284"/>
      <c r="V24" s="284"/>
      <c r="W24" s="284"/>
      <c r="X24" s="284"/>
    </row>
    <row r="25" spans="1:24" s="5" customFormat="1" ht="15.6">
      <c r="A25" s="9" t="s">
        <v>24</v>
      </c>
      <c r="B25" s="89" t="s">
        <v>244</v>
      </c>
      <c r="C25" s="90" t="s">
        <v>25</v>
      </c>
      <c r="D25" s="213">
        <f t="shared" si="3"/>
        <v>4960</v>
      </c>
      <c r="E25" s="239">
        <f t="shared" si="3"/>
        <v>4960</v>
      </c>
      <c r="F25" s="149"/>
      <c r="G25" s="282"/>
      <c r="H25" s="283"/>
      <c r="I25" s="283"/>
      <c r="J25" s="196"/>
      <c r="K25" s="282"/>
      <c r="L25" s="284"/>
      <c r="M25" s="284"/>
      <c r="N25" s="284"/>
      <c r="O25" s="286"/>
      <c r="P25" s="284"/>
      <c r="Q25" s="284"/>
      <c r="R25" s="284"/>
      <c r="S25" s="284"/>
      <c r="T25" s="284"/>
      <c r="U25" s="284"/>
      <c r="V25" s="284"/>
      <c r="W25" s="284"/>
      <c r="X25" s="284"/>
    </row>
    <row r="26" spans="1:24" s="5" customFormat="1" ht="15.6">
      <c r="A26" s="9" t="s">
        <v>82</v>
      </c>
      <c r="B26" s="89" t="s">
        <v>244</v>
      </c>
      <c r="C26" s="90" t="s">
        <v>83</v>
      </c>
      <c r="D26" s="213">
        <v>4960</v>
      </c>
      <c r="E26" s="239">
        <v>4960</v>
      </c>
      <c r="F26" s="149"/>
      <c r="G26" s="282"/>
      <c r="H26" s="283"/>
      <c r="I26" s="283"/>
      <c r="J26" s="196"/>
      <c r="K26" s="282"/>
      <c r="L26" s="284"/>
      <c r="M26" s="284"/>
      <c r="N26" s="284"/>
      <c r="O26" s="286"/>
      <c r="P26" s="284"/>
      <c r="Q26" s="284"/>
      <c r="R26" s="284"/>
      <c r="S26" s="284"/>
      <c r="T26" s="284"/>
      <c r="U26" s="284"/>
      <c r="V26" s="284"/>
      <c r="W26" s="284"/>
      <c r="X26" s="284"/>
    </row>
    <row r="27" spans="1:24" s="5" customFormat="1" ht="31.2">
      <c r="A27" s="8" t="s">
        <v>93</v>
      </c>
      <c r="B27" s="87" t="s">
        <v>245</v>
      </c>
      <c r="C27" s="93"/>
      <c r="D27" s="216">
        <f t="shared" ref="D27:E29" si="4">D28</f>
        <v>0</v>
      </c>
      <c r="E27" s="257">
        <f t="shared" si="4"/>
        <v>10000</v>
      </c>
      <c r="F27" s="151"/>
      <c r="G27" s="282"/>
      <c r="H27" s="283"/>
      <c r="I27" s="283"/>
      <c r="J27" s="196"/>
      <c r="K27" s="282"/>
      <c r="L27" s="284"/>
      <c r="M27" s="284"/>
      <c r="N27" s="284"/>
      <c r="O27" s="286"/>
      <c r="P27" s="284"/>
      <c r="Q27" s="284"/>
      <c r="R27" s="284"/>
      <c r="S27" s="284"/>
      <c r="T27" s="284"/>
      <c r="U27" s="284"/>
      <c r="V27" s="284"/>
      <c r="W27" s="284"/>
      <c r="X27" s="284"/>
    </row>
    <row r="28" spans="1:24" s="5" customFormat="1" ht="31.2">
      <c r="A28" s="10" t="s">
        <v>18</v>
      </c>
      <c r="B28" s="89" t="s">
        <v>245</v>
      </c>
      <c r="C28" s="90" t="s">
        <v>20</v>
      </c>
      <c r="D28" s="213">
        <f t="shared" si="4"/>
        <v>0</v>
      </c>
      <c r="E28" s="239">
        <f t="shared" si="4"/>
        <v>10000</v>
      </c>
      <c r="F28" s="149"/>
      <c r="G28" s="282"/>
      <c r="H28" s="283"/>
      <c r="I28" s="283"/>
      <c r="J28" s="196"/>
      <c r="K28" s="282"/>
      <c r="L28" s="284"/>
      <c r="M28" s="284"/>
      <c r="N28" s="284"/>
      <c r="O28" s="286"/>
      <c r="P28" s="284"/>
      <c r="Q28" s="284"/>
      <c r="R28" s="284"/>
      <c r="S28" s="284"/>
      <c r="T28" s="284"/>
      <c r="U28" s="284"/>
      <c r="V28" s="284"/>
      <c r="W28" s="284"/>
      <c r="X28" s="284"/>
    </row>
    <row r="29" spans="1:24" s="5" customFormat="1" ht="15.6">
      <c r="A29" s="9" t="s">
        <v>24</v>
      </c>
      <c r="B29" s="89" t="s">
        <v>245</v>
      </c>
      <c r="C29" s="90" t="s">
        <v>25</v>
      </c>
      <c r="D29" s="213">
        <f t="shared" si="4"/>
        <v>0</v>
      </c>
      <c r="E29" s="239">
        <f t="shared" si="4"/>
        <v>10000</v>
      </c>
      <c r="F29" s="149"/>
      <c r="G29" s="282"/>
      <c r="H29" s="283"/>
      <c r="I29" s="283"/>
      <c r="J29" s="196"/>
      <c r="K29" s="282"/>
      <c r="L29" s="284"/>
      <c r="M29" s="284"/>
      <c r="N29" s="284"/>
      <c r="O29" s="286"/>
      <c r="P29" s="284"/>
      <c r="Q29" s="284"/>
      <c r="R29" s="284"/>
      <c r="S29" s="284"/>
      <c r="T29" s="284"/>
      <c r="U29" s="284"/>
      <c r="V29" s="284"/>
      <c r="W29" s="284"/>
      <c r="X29" s="284"/>
    </row>
    <row r="30" spans="1:24" s="5" customFormat="1" ht="15.6">
      <c r="A30" s="9" t="s">
        <v>82</v>
      </c>
      <c r="B30" s="89" t="s">
        <v>245</v>
      </c>
      <c r="C30" s="90" t="s">
        <v>83</v>
      </c>
      <c r="D30" s="213">
        <v>0</v>
      </c>
      <c r="E30" s="239">
        <v>10000</v>
      </c>
      <c r="F30" s="149"/>
      <c r="G30" s="282"/>
      <c r="H30" s="283"/>
      <c r="I30" s="283"/>
      <c r="J30" s="196"/>
      <c r="K30" s="282"/>
      <c r="L30" s="284"/>
      <c r="M30" s="284"/>
      <c r="N30" s="284"/>
      <c r="O30" s="286"/>
      <c r="P30" s="284"/>
      <c r="Q30" s="284"/>
      <c r="R30" s="284"/>
      <c r="S30" s="284"/>
      <c r="T30" s="284"/>
      <c r="U30" s="284"/>
      <c r="V30" s="284"/>
      <c r="W30" s="284"/>
      <c r="X30" s="284"/>
    </row>
    <row r="31" spans="1:24" s="5" customFormat="1" ht="62.4">
      <c r="A31" s="8" t="s">
        <v>652</v>
      </c>
      <c r="B31" s="87" t="s">
        <v>246</v>
      </c>
      <c r="C31" s="93"/>
      <c r="D31" s="216">
        <f t="shared" ref="D31:E33" si="5">D32</f>
        <v>7050</v>
      </c>
      <c r="E31" s="257">
        <f t="shared" si="5"/>
        <v>7050</v>
      </c>
      <c r="F31" s="151"/>
      <c r="G31" s="282"/>
      <c r="H31" s="283"/>
      <c r="I31" s="283"/>
      <c r="J31" s="196"/>
      <c r="K31" s="282"/>
      <c r="L31" s="284"/>
      <c r="M31" s="284"/>
      <c r="N31" s="284"/>
      <c r="O31" s="286"/>
      <c r="P31" s="284"/>
      <c r="Q31" s="284"/>
      <c r="R31" s="284"/>
      <c r="S31" s="284"/>
      <c r="T31" s="284"/>
      <c r="U31" s="284"/>
      <c r="V31" s="284"/>
      <c r="W31" s="284"/>
      <c r="X31" s="284"/>
    </row>
    <row r="32" spans="1:24" s="5" customFormat="1" ht="31.2">
      <c r="A32" s="10" t="s">
        <v>18</v>
      </c>
      <c r="B32" s="89" t="s">
        <v>246</v>
      </c>
      <c r="C32" s="91">
        <v>600</v>
      </c>
      <c r="D32" s="214">
        <f t="shared" si="5"/>
        <v>7050</v>
      </c>
      <c r="E32" s="255">
        <f t="shared" si="5"/>
        <v>7050</v>
      </c>
      <c r="F32" s="150"/>
      <c r="G32" s="282"/>
      <c r="H32" s="283"/>
      <c r="I32" s="283"/>
      <c r="J32" s="196"/>
      <c r="K32" s="282"/>
      <c r="L32" s="284"/>
      <c r="M32" s="284"/>
      <c r="N32" s="284"/>
      <c r="O32" s="286"/>
      <c r="P32" s="284"/>
      <c r="Q32" s="284"/>
      <c r="R32" s="284"/>
      <c r="S32" s="284"/>
      <c r="T32" s="284"/>
      <c r="U32" s="284"/>
      <c r="V32" s="284"/>
      <c r="W32" s="284"/>
      <c r="X32" s="284"/>
    </row>
    <row r="33" spans="1:24" s="5" customFormat="1" ht="31.2">
      <c r="A33" s="10" t="s">
        <v>27</v>
      </c>
      <c r="B33" s="89" t="s">
        <v>246</v>
      </c>
      <c r="C33" s="91">
        <v>630</v>
      </c>
      <c r="D33" s="214">
        <f t="shared" si="5"/>
        <v>7050</v>
      </c>
      <c r="E33" s="255">
        <f t="shared" si="5"/>
        <v>7050</v>
      </c>
      <c r="F33" s="150"/>
      <c r="G33" s="282"/>
      <c r="H33" s="283"/>
      <c r="I33" s="283"/>
      <c r="J33" s="196"/>
      <c r="K33" s="282"/>
      <c r="L33" s="284"/>
      <c r="M33" s="284"/>
      <c r="N33" s="284"/>
      <c r="O33" s="286"/>
      <c r="P33" s="284"/>
      <c r="Q33" s="284"/>
      <c r="R33" s="284"/>
      <c r="S33" s="284"/>
      <c r="T33" s="284"/>
      <c r="U33" s="284"/>
      <c r="V33" s="284"/>
      <c r="W33" s="284"/>
      <c r="X33" s="284"/>
    </row>
    <row r="34" spans="1:24" s="5" customFormat="1" ht="32.25" customHeight="1">
      <c r="A34" s="12" t="s">
        <v>841</v>
      </c>
      <c r="B34" s="89" t="s">
        <v>246</v>
      </c>
      <c r="C34" s="91">
        <v>631</v>
      </c>
      <c r="D34" s="217">
        <f>5396+1654</f>
        <v>7050</v>
      </c>
      <c r="E34" s="233">
        <f>5396+1654</f>
        <v>7050</v>
      </c>
      <c r="F34" s="164"/>
      <c r="G34" s="282"/>
      <c r="H34" s="283"/>
      <c r="I34" s="283"/>
      <c r="J34" s="196"/>
      <c r="K34" s="282"/>
      <c r="L34" s="284"/>
      <c r="M34" s="284"/>
      <c r="N34" s="284"/>
      <c r="O34" s="286"/>
      <c r="P34" s="284"/>
      <c r="Q34" s="284"/>
      <c r="R34" s="284"/>
      <c r="S34" s="284"/>
      <c r="T34" s="284"/>
      <c r="U34" s="284"/>
      <c r="V34" s="284"/>
      <c r="W34" s="284"/>
      <c r="X34" s="284"/>
    </row>
    <row r="35" spans="1:24" s="5" customFormat="1" ht="93.6">
      <c r="A35" s="140" t="s">
        <v>242</v>
      </c>
      <c r="B35" s="87" t="s">
        <v>247</v>
      </c>
      <c r="C35" s="96"/>
      <c r="D35" s="218">
        <f t="shared" ref="D35:E37" si="6">D36</f>
        <v>1209175</v>
      </c>
      <c r="E35" s="258">
        <f t="shared" si="6"/>
        <v>1209175</v>
      </c>
      <c r="F35" s="153"/>
      <c r="G35" s="282"/>
      <c r="H35" s="283"/>
      <c r="I35" s="283"/>
      <c r="J35" s="196"/>
      <c r="K35" s="282"/>
      <c r="L35" s="284"/>
      <c r="M35" s="284"/>
      <c r="N35" s="284"/>
      <c r="O35" s="286"/>
      <c r="P35" s="284"/>
      <c r="Q35" s="284"/>
      <c r="R35" s="284"/>
      <c r="S35" s="284"/>
      <c r="T35" s="284"/>
      <c r="U35" s="284"/>
      <c r="V35" s="284"/>
      <c r="W35" s="284"/>
      <c r="X35" s="284"/>
    </row>
    <row r="36" spans="1:24" s="5" customFormat="1" ht="31.2">
      <c r="A36" s="10" t="s">
        <v>18</v>
      </c>
      <c r="B36" s="89" t="s">
        <v>247</v>
      </c>
      <c r="C36" s="91">
        <v>600</v>
      </c>
      <c r="D36" s="214">
        <f t="shared" si="6"/>
        <v>1209175</v>
      </c>
      <c r="E36" s="255">
        <f t="shared" si="6"/>
        <v>1209175</v>
      </c>
      <c r="F36" s="150"/>
      <c r="G36" s="282"/>
      <c r="H36" s="283"/>
      <c r="I36" s="283"/>
      <c r="J36" s="196"/>
      <c r="K36" s="282"/>
      <c r="L36" s="284"/>
      <c r="M36" s="284"/>
      <c r="N36" s="284"/>
      <c r="O36" s="286"/>
      <c r="P36" s="284"/>
      <c r="Q36" s="284"/>
      <c r="R36" s="284"/>
      <c r="S36" s="284"/>
      <c r="T36" s="284"/>
      <c r="U36" s="284"/>
      <c r="V36" s="284"/>
      <c r="W36" s="284"/>
      <c r="X36" s="284"/>
    </row>
    <row r="37" spans="1:24" s="5" customFormat="1" ht="15.6">
      <c r="A37" s="195" t="s">
        <v>24</v>
      </c>
      <c r="B37" s="89" t="s">
        <v>247</v>
      </c>
      <c r="C37" s="91">
        <v>610</v>
      </c>
      <c r="D37" s="214">
        <f t="shared" si="6"/>
        <v>1209175</v>
      </c>
      <c r="E37" s="255">
        <f t="shared" si="6"/>
        <v>1209175</v>
      </c>
      <c r="F37" s="150"/>
      <c r="G37" s="282"/>
      <c r="H37" s="283"/>
      <c r="I37" s="283"/>
      <c r="J37" s="196"/>
      <c r="K37" s="282"/>
      <c r="L37" s="284"/>
      <c r="M37" s="284"/>
      <c r="N37" s="284"/>
      <c r="O37" s="286"/>
      <c r="P37" s="284"/>
      <c r="Q37" s="284"/>
      <c r="R37" s="284"/>
      <c r="S37" s="284"/>
      <c r="T37" s="284"/>
      <c r="U37" s="284"/>
      <c r="V37" s="284"/>
      <c r="W37" s="284"/>
      <c r="X37" s="284"/>
    </row>
    <row r="38" spans="1:24" s="5" customFormat="1" ht="46.8">
      <c r="A38" s="13" t="s">
        <v>99</v>
      </c>
      <c r="B38" s="89" t="s">
        <v>247</v>
      </c>
      <c r="C38" s="91">
        <v>611</v>
      </c>
      <c r="D38" s="217">
        <f>908527+300648</f>
        <v>1209175</v>
      </c>
      <c r="E38" s="233">
        <f>908527+300648</f>
        <v>1209175</v>
      </c>
      <c r="F38" s="164"/>
      <c r="G38" s="282"/>
      <c r="H38" s="283"/>
      <c r="I38" s="283"/>
      <c r="J38" s="196"/>
      <c r="K38" s="282"/>
      <c r="L38" s="284"/>
      <c r="M38" s="284"/>
      <c r="N38" s="284"/>
      <c r="O38" s="286"/>
      <c r="P38" s="284"/>
      <c r="Q38" s="284"/>
      <c r="R38" s="284"/>
      <c r="S38" s="284"/>
      <c r="T38" s="284"/>
      <c r="U38" s="284"/>
      <c r="V38" s="284"/>
      <c r="W38" s="284"/>
      <c r="X38" s="284"/>
    </row>
    <row r="39" spans="1:24" s="5" customFormat="1" ht="78">
      <c r="A39" s="140" t="s">
        <v>97</v>
      </c>
      <c r="B39" s="87" t="s">
        <v>248</v>
      </c>
      <c r="C39" s="96"/>
      <c r="D39" s="218">
        <f t="shared" ref="D39:E41" si="7">D40</f>
        <v>36869</v>
      </c>
      <c r="E39" s="258">
        <f t="shared" si="7"/>
        <v>36869</v>
      </c>
      <c r="F39" s="153"/>
      <c r="G39" s="282"/>
      <c r="H39" s="283"/>
      <c r="I39" s="283"/>
      <c r="J39" s="196"/>
      <c r="K39" s="282"/>
      <c r="L39" s="284"/>
      <c r="M39" s="284"/>
      <c r="N39" s="284"/>
      <c r="O39" s="286"/>
      <c r="P39" s="284"/>
      <c r="Q39" s="284"/>
      <c r="R39" s="284"/>
      <c r="S39" s="284"/>
      <c r="T39" s="284"/>
      <c r="U39" s="284"/>
      <c r="V39" s="284"/>
      <c r="W39" s="284"/>
      <c r="X39" s="284"/>
    </row>
    <row r="40" spans="1:24" s="5" customFormat="1" ht="31.2">
      <c r="A40" s="10" t="s">
        <v>18</v>
      </c>
      <c r="B40" s="89" t="s">
        <v>248</v>
      </c>
      <c r="C40" s="91">
        <v>600</v>
      </c>
      <c r="D40" s="214">
        <f t="shared" si="7"/>
        <v>36869</v>
      </c>
      <c r="E40" s="255">
        <f t="shared" si="7"/>
        <v>36869</v>
      </c>
      <c r="F40" s="150"/>
      <c r="G40" s="282"/>
      <c r="H40" s="283"/>
      <c r="I40" s="283"/>
      <c r="J40" s="196"/>
      <c r="K40" s="282"/>
      <c r="L40" s="284"/>
      <c r="M40" s="284"/>
      <c r="N40" s="284"/>
      <c r="O40" s="286"/>
      <c r="P40" s="284"/>
      <c r="Q40" s="284"/>
      <c r="R40" s="284"/>
      <c r="S40" s="284"/>
      <c r="T40" s="284"/>
      <c r="U40" s="284"/>
      <c r="V40" s="284"/>
      <c r="W40" s="284"/>
      <c r="X40" s="284"/>
    </row>
    <row r="41" spans="1:24" s="5" customFormat="1" ht="31.2">
      <c r="A41" s="10" t="s">
        <v>27</v>
      </c>
      <c r="B41" s="89" t="s">
        <v>248</v>
      </c>
      <c r="C41" s="91">
        <v>630</v>
      </c>
      <c r="D41" s="214">
        <f t="shared" si="7"/>
        <v>36869</v>
      </c>
      <c r="E41" s="255">
        <f t="shared" si="7"/>
        <v>36869</v>
      </c>
      <c r="F41" s="150"/>
      <c r="G41" s="282"/>
      <c r="H41" s="283"/>
      <c r="I41" s="283"/>
      <c r="J41" s="196"/>
      <c r="K41" s="282"/>
      <c r="L41" s="284"/>
      <c r="M41" s="284"/>
      <c r="N41" s="284"/>
      <c r="O41" s="286"/>
      <c r="P41" s="284"/>
      <c r="Q41" s="284"/>
      <c r="R41" s="284"/>
      <c r="S41" s="284"/>
      <c r="T41" s="284"/>
      <c r="U41" s="284"/>
      <c r="V41" s="284"/>
      <c r="W41" s="284"/>
      <c r="X41" s="284"/>
    </row>
    <row r="42" spans="1:24" s="5" customFormat="1" ht="31.2">
      <c r="A42" s="12" t="s">
        <v>841</v>
      </c>
      <c r="B42" s="89" t="s">
        <v>248</v>
      </c>
      <c r="C42" s="91">
        <v>631</v>
      </c>
      <c r="D42" s="217">
        <f>64174-27305</f>
        <v>36869</v>
      </c>
      <c r="E42" s="233">
        <f>64174-27305</f>
        <v>36869</v>
      </c>
      <c r="F42" s="164"/>
      <c r="G42" s="282"/>
      <c r="H42" s="283"/>
      <c r="I42" s="283"/>
      <c r="J42" s="196"/>
      <c r="K42" s="282"/>
      <c r="L42" s="284"/>
      <c r="M42" s="284"/>
      <c r="N42" s="284"/>
      <c r="O42" s="286"/>
      <c r="P42" s="284"/>
      <c r="Q42" s="284"/>
      <c r="R42" s="284"/>
      <c r="S42" s="284"/>
      <c r="T42" s="284"/>
      <c r="U42" s="284"/>
      <c r="V42" s="284"/>
      <c r="W42" s="284"/>
      <c r="X42" s="284"/>
    </row>
    <row r="43" spans="1:24" s="5" customFormat="1" ht="62.4">
      <c r="A43" s="8" t="s">
        <v>136</v>
      </c>
      <c r="B43" s="87" t="s">
        <v>254</v>
      </c>
      <c r="C43" s="96"/>
      <c r="D43" s="218">
        <f>D44+D48+D51</f>
        <v>104046</v>
      </c>
      <c r="E43" s="258">
        <f>E44+E48+E51</f>
        <v>104046</v>
      </c>
      <c r="F43" s="153"/>
      <c r="G43" s="282"/>
      <c r="H43" s="283"/>
      <c r="I43" s="283"/>
      <c r="J43" s="196"/>
      <c r="K43" s="282"/>
      <c r="L43" s="284"/>
      <c r="M43" s="284"/>
      <c r="N43" s="284"/>
      <c r="O43" s="286"/>
      <c r="P43" s="284"/>
      <c r="Q43" s="284"/>
      <c r="R43" s="284"/>
      <c r="S43" s="284"/>
      <c r="T43" s="284"/>
      <c r="U43" s="284"/>
      <c r="V43" s="284"/>
      <c r="W43" s="284"/>
      <c r="X43" s="284"/>
    </row>
    <row r="44" spans="1:24" s="5" customFormat="1" ht="46.8">
      <c r="A44" s="14" t="s">
        <v>38</v>
      </c>
      <c r="B44" s="89" t="s">
        <v>254</v>
      </c>
      <c r="C44" s="88" t="s">
        <v>30</v>
      </c>
      <c r="D44" s="213">
        <f>D45</f>
        <v>3857</v>
      </c>
      <c r="E44" s="239">
        <f>E45</f>
        <v>3857</v>
      </c>
      <c r="F44" s="149"/>
      <c r="G44" s="282"/>
      <c r="H44" s="283"/>
      <c r="I44" s="283"/>
      <c r="J44" s="196"/>
      <c r="K44" s="282"/>
      <c r="L44" s="284"/>
      <c r="M44" s="284"/>
      <c r="N44" s="284"/>
      <c r="O44" s="286"/>
      <c r="P44" s="284"/>
      <c r="Q44" s="284"/>
      <c r="R44" s="284"/>
      <c r="S44" s="284"/>
      <c r="T44" s="284"/>
      <c r="U44" s="284"/>
      <c r="V44" s="284"/>
      <c r="W44" s="284"/>
      <c r="X44" s="284"/>
    </row>
    <row r="45" spans="1:24" s="5" customFormat="1" ht="15.6">
      <c r="A45" s="15" t="s">
        <v>32</v>
      </c>
      <c r="B45" s="89" t="s">
        <v>254</v>
      </c>
      <c r="C45" s="88" t="s">
        <v>31</v>
      </c>
      <c r="D45" s="213">
        <f>D46+D47</f>
        <v>3857</v>
      </c>
      <c r="E45" s="239">
        <f>E46+E47</f>
        <v>3857</v>
      </c>
      <c r="F45" s="149"/>
      <c r="G45" s="282"/>
      <c r="H45" s="283"/>
      <c r="I45" s="283"/>
      <c r="J45" s="196"/>
      <c r="K45" s="282"/>
      <c r="L45" s="284"/>
      <c r="M45" s="284"/>
      <c r="N45" s="284"/>
      <c r="O45" s="286"/>
      <c r="P45" s="284"/>
      <c r="Q45" s="284"/>
      <c r="R45" s="284"/>
      <c r="S45" s="284"/>
      <c r="T45" s="284"/>
      <c r="U45" s="284"/>
      <c r="V45" s="284"/>
      <c r="W45" s="284"/>
      <c r="X45" s="284"/>
    </row>
    <row r="46" spans="1:24" s="5" customFormat="1" ht="15.6">
      <c r="A46" s="195" t="s">
        <v>279</v>
      </c>
      <c r="B46" s="89" t="s">
        <v>254</v>
      </c>
      <c r="C46" s="88" t="s">
        <v>87</v>
      </c>
      <c r="D46" s="213">
        <f>2565+397</f>
        <v>2962</v>
      </c>
      <c r="E46" s="239">
        <f>2565+397</f>
        <v>2962</v>
      </c>
      <c r="F46" s="149"/>
      <c r="G46" s="198"/>
      <c r="H46" s="199"/>
      <c r="I46" s="199"/>
      <c r="J46" s="200"/>
      <c r="K46" s="282"/>
      <c r="L46" s="284"/>
      <c r="M46" s="284"/>
      <c r="N46" s="284"/>
      <c r="O46" s="286"/>
      <c r="P46" s="284"/>
      <c r="Q46" s="284"/>
      <c r="R46" s="284"/>
      <c r="S46" s="284"/>
      <c r="T46" s="284"/>
      <c r="U46" s="284"/>
      <c r="V46" s="284"/>
      <c r="W46" s="284"/>
      <c r="X46" s="284"/>
    </row>
    <row r="47" spans="1:24" s="5" customFormat="1" ht="31.2">
      <c r="A47" s="195" t="s">
        <v>154</v>
      </c>
      <c r="B47" s="89" t="s">
        <v>254</v>
      </c>
      <c r="C47" s="88" t="s">
        <v>153</v>
      </c>
      <c r="D47" s="213">
        <f>774+121</f>
        <v>895</v>
      </c>
      <c r="E47" s="239">
        <f>774+121</f>
        <v>895</v>
      </c>
      <c r="F47" s="149"/>
      <c r="G47" s="198"/>
      <c r="H47" s="199"/>
      <c r="I47" s="199"/>
      <c r="J47" s="200"/>
      <c r="K47" s="282"/>
      <c r="L47" s="284"/>
      <c r="M47" s="284"/>
      <c r="N47" s="284"/>
      <c r="O47" s="286"/>
      <c r="P47" s="284"/>
      <c r="Q47" s="284"/>
      <c r="R47" s="284"/>
      <c r="S47" s="284"/>
      <c r="T47" s="284"/>
      <c r="U47" s="284"/>
      <c r="V47" s="284"/>
      <c r="W47" s="284"/>
      <c r="X47" s="284"/>
    </row>
    <row r="48" spans="1:24" s="5" customFormat="1" ht="31.2">
      <c r="A48" s="177" t="s">
        <v>519</v>
      </c>
      <c r="B48" s="89" t="s">
        <v>254</v>
      </c>
      <c r="C48" s="90" t="s">
        <v>15</v>
      </c>
      <c r="D48" s="213">
        <f t="shared" ref="D48:E49" si="8">D49</f>
        <v>992</v>
      </c>
      <c r="E48" s="239">
        <f t="shared" si="8"/>
        <v>992</v>
      </c>
      <c r="F48" s="149"/>
      <c r="G48" s="198"/>
      <c r="H48" s="199"/>
      <c r="I48" s="199"/>
      <c r="J48" s="200"/>
      <c r="K48" s="282"/>
      <c r="L48" s="284"/>
      <c r="M48" s="284"/>
      <c r="N48" s="284"/>
      <c r="O48" s="286"/>
      <c r="P48" s="284"/>
      <c r="Q48" s="284"/>
      <c r="R48" s="284"/>
      <c r="S48" s="284"/>
      <c r="T48" s="284"/>
      <c r="U48" s="284"/>
      <c r="V48" s="284"/>
      <c r="W48" s="284"/>
      <c r="X48" s="284"/>
    </row>
    <row r="49" spans="1:24" s="5" customFormat="1" ht="31.2">
      <c r="A49" s="9" t="s">
        <v>17</v>
      </c>
      <c r="B49" s="89" t="s">
        <v>254</v>
      </c>
      <c r="C49" s="90" t="s">
        <v>16</v>
      </c>
      <c r="D49" s="213">
        <f t="shared" si="8"/>
        <v>992</v>
      </c>
      <c r="E49" s="239">
        <f t="shared" si="8"/>
        <v>992</v>
      </c>
      <c r="F49" s="149"/>
      <c r="G49" s="198"/>
      <c r="H49" s="199"/>
      <c r="I49" s="199"/>
      <c r="J49" s="200"/>
      <c r="K49" s="282"/>
      <c r="L49" s="284"/>
      <c r="M49" s="284"/>
      <c r="N49" s="284"/>
      <c r="O49" s="286"/>
      <c r="P49" s="284"/>
      <c r="Q49" s="284"/>
      <c r="R49" s="284"/>
      <c r="S49" s="284"/>
      <c r="T49" s="284"/>
      <c r="U49" s="284"/>
      <c r="V49" s="284"/>
      <c r="W49" s="284"/>
      <c r="X49" s="284"/>
    </row>
    <row r="50" spans="1:24" s="5" customFormat="1" ht="15.6">
      <c r="A50" s="195" t="s">
        <v>740</v>
      </c>
      <c r="B50" s="89" t="s">
        <v>254</v>
      </c>
      <c r="C50" s="88" t="s">
        <v>77</v>
      </c>
      <c r="D50" s="213">
        <f>832+160</f>
        <v>992</v>
      </c>
      <c r="E50" s="239">
        <f>832+160</f>
        <v>992</v>
      </c>
      <c r="F50" s="149"/>
      <c r="G50" s="198"/>
      <c r="H50" s="199"/>
      <c r="I50" s="199"/>
      <c r="J50" s="200"/>
      <c r="K50" s="282"/>
      <c r="L50" s="284"/>
      <c r="M50" s="284"/>
      <c r="N50" s="284"/>
      <c r="O50" s="286"/>
      <c r="P50" s="284"/>
      <c r="Q50" s="284"/>
      <c r="R50" s="284"/>
      <c r="S50" s="284"/>
      <c r="T50" s="284"/>
      <c r="U50" s="284"/>
      <c r="V50" s="284"/>
      <c r="W50" s="284"/>
      <c r="X50" s="284"/>
    </row>
    <row r="51" spans="1:24" s="5" customFormat="1" ht="15.6">
      <c r="A51" s="195" t="s">
        <v>22</v>
      </c>
      <c r="B51" s="89" t="s">
        <v>254</v>
      </c>
      <c r="C51" s="91">
        <v>300</v>
      </c>
      <c r="D51" s="214">
        <f t="shared" ref="D51:E52" si="9">D52</f>
        <v>99197</v>
      </c>
      <c r="E51" s="255">
        <f t="shared" si="9"/>
        <v>99197</v>
      </c>
      <c r="F51" s="150"/>
      <c r="G51" s="198"/>
      <c r="H51" s="199"/>
      <c r="I51" s="199"/>
      <c r="J51" s="200"/>
      <c r="K51" s="282"/>
      <c r="L51" s="284"/>
      <c r="M51" s="284"/>
      <c r="N51" s="284"/>
      <c r="O51" s="286"/>
      <c r="P51" s="284"/>
      <c r="Q51" s="284"/>
      <c r="R51" s="284"/>
      <c r="S51" s="284"/>
      <c r="T51" s="284"/>
      <c r="U51" s="284"/>
      <c r="V51" s="284"/>
      <c r="W51" s="284"/>
      <c r="X51" s="284"/>
    </row>
    <row r="52" spans="1:24" s="5" customFormat="1" ht="15.6">
      <c r="A52" s="10" t="s">
        <v>39</v>
      </c>
      <c r="B52" s="89" t="s">
        <v>254</v>
      </c>
      <c r="C52" s="91">
        <v>310</v>
      </c>
      <c r="D52" s="214">
        <f t="shared" si="9"/>
        <v>99197</v>
      </c>
      <c r="E52" s="255">
        <f t="shared" si="9"/>
        <v>99197</v>
      </c>
      <c r="F52" s="150"/>
      <c r="G52" s="198"/>
      <c r="H52" s="199"/>
      <c r="I52" s="199"/>
      <c r="J52" s="200"/>
      <c r="K52" s="282"/>
      <c r="L52" s="284"/>
      <c r="M52" s="284"/>
      <c r="N52" s="284"/>
      <c r="O52" s="286"/>
      <c r="P52" s="284"/>
      <c r="Q52" s="284"/>
      <c r="R52" s="284"/>
      <c r="S52" s="284"/>
      <c r="T52" s="284"/>
      <c r="U52" s="284"/>
      <c r="V52" s="284"/>
      <c r="W52" s="284"/>
      <c r="X52" s="284"/>
    </row>
    <row r="53" spans="1:24" s="5" customFormat="1" ht="31.2">
      <c r="A53" s="10" t="s">
        <v>137</v>
      </c>
      <c r="B53" s="89" t="s">
        <v>254</v>
      </c>
      <c r="C53" s="91">
        <v>313</v>
      </c>
      <c r="D53" s="217">
        <f>83174+16023</f>
        <v>99197</v>
      </c>
      <c r="E53" s="233">
        <f>83174+16023</f>
        <v>99197</v>
      </c>
      <c r="F53" s="164"/>
      <c r="G53" s="198"/>
      <c r="H53" s="199"/>
      <c r="I53" s="199"/>
      <c r="J53" s="200"/>
      <c r="K53" s="282"/>
      <c r="L53" s="284"/>
      <c r="M53" s="284"/>
      <c r="N53" s="284"/>
      <c r="O53" s="286"/>
      <c r="P53" s="284"/>
      <c r="Q53" s="284"/>
      <c r="R53" s="284"/>
      <c r="S53" s="284"/>
      <c r="T53" s="284"/>
      <c r="U53" s="284"/>
      <c r="V53" s="284"/>
      <c r="W53" s="284"/>
      <c r="X53" s="284"/>
    </row>
    <row r="54" spans="1:24" s="5" customFormat="1" ht="62.4">
      <c r="A54" s="8" t="s">
        <v>70</v>
      </c>
      <c r="B54" s="87" t="s">
        <v>249</v>
      </c>
      <c r="C54" s="96"/>
      <c r="D54" s="218">
        <f t="shared" ref="D54:E56" si="10">D55</f>
        <v>11406</v>
      </c>
      <c r="E54" s="258">
        <f t="shared" si="10"/>
        <v>11406</v>
      </c>
      <c r="F54" s="153"/>
      <c r="G54" s="282"/>
      <c r="H54" s="283"/>
      <c r="I54" s="283"/>
      <c r="J54" s="196"/>
      <c r="K54" s="282"/>
      <c r="L54" s="284"/>
      <c r="M54" s="284"/>
      <c r="N54" s="284"/>
      <c r="O54" s="286"/>
      <c r="P54" s="284"/>
      <c r="Q54" s="284"/>
      <c r="R54" s="284"/>
      <c r="S54" s="284"/>
      <c r="T54" s="284"/>
      <c r="U54" s="284"/>
      <c r="V54" s="284"/>
      <c r="W54" s="284"/>
      <c r="X54" s="284"/>
    </row>
    <row r="55" spans="1:24" s="5" customFormat="1" ht="31.2">
      <c r="A55" s="9" t="s">
        <v>18</v>
      </c>
      <c r="B55" s="97" t="s">
        <v>249</v>
      </c>
      <c r="C55" s="91">
        <v>600</v>
      </c>
      <c r="D55" s="214">
        <f t="shared" si="10"/>
        <v>11406</v>
      </c>
      <c r="E55" s="255">
        <f t="shared" si="10"/>
        <v>11406</v>
      </c>
      <c r="F55" s="150"/>
      <c r="G55" s="282"/>
      <c r="H55" s="283"/>
      <c r="I55" s="283"/>
      <c r="J55" s="196"/>
      <c r="K55" s="282"/>
      <c r="L55" s="284"/>
      <c r="M55" s="284"/>
      <c r="N55" s="284"/>
      <c r="O55" s="286"/>
      <c r="P55" s="284"/>
      <c r="Q55" s="284"/>
      <c r="R55" s="284"/>
      <c r="S55" s="284"/>
      <c r="T55" s="284"/>
      <c r="U55" s="284"/>
      <c r="V55" s="284"/>
      <c r="W55" s="284"/>
      <c r="X55" s="284"/>
    </row>
    <row r="56" spans="1:24" s="5" customFormat="1" ht="31.2">
      <c r="A56" s="10" t="s">
        <v>27</v>
      </c>
      <c r="B56" s="97" t="s">
        <v>249</v>
      </c>
      <c r="C56" s="91">
        <v>630</v>
      </c>
      <c r="D56" s="214">
        <f t="shared" si="10"/>
        <v>11406</v>
      </c>
      <c r="E56" s="255">
        <f t="shared" si="10"/>
        <v>11406</v>
      </c>
      <c r="F56" s="150"/>
      <c r="G56" s="282"/>
      <c r="H56" s="283"/>
      <c r="I56" s="283"/>
      <c r="J56" s="196"/>
      <c r="K56" s="282"/>
      <c r="L56" s="284"/>
      <c r="M56" s="284"/>
      <c r="N56" s="284"/>
      <c r="O56" s="286"/>
      <c r="P56" s="284"/>
      <c r="Q56" s="284"/>
      <c r="R56" s="284"/>
      <c r="S56" s="284"/>
      <c r="T56" s="284"/>
      <c r="U56" s="284"/>
      <c r="V56" s="284"/>
      <c r="W56" s="284"/>
      <c r="X56" s="284"/>
    </row>
    <row r="57" spans="1:24" s="5" customFormat="1" ht="31.2">
      <c r="A57" s="12" t="s">
        <v>841</v>
      </c>
      <c r="B57" s="97" t="s">
        <v>249</v>
      </c>
      <c r="C57" s="91">
        <v>631</v>
      </c>
      <c r="D57" s="217">
        <f>17784-6378</f>
        <v>11406</v>
      </c>
      <c r="E57" s="233">
        <f>17784-6378</f>
        <v>11406</v>
      </c>
      <c r="F57" s="164"/>
      <c r="G57" s="282"/>
      <c r="H57" s="283"/>
      <c r="I57" s="283"/>
      <c r="J57" s="196"/>
      <c r="K57" s="282"/>
      <c r="L57" s="284"/>
      <c r="M57" s="284"/>
      <c r="N57" s="284"/>
      <c r="O57" s="286"/>
      <c r="P57" s="284"/>
      <c r="Q57" s="284"/>
      <c r="R57" s="284"/>
      <c r="S57" s="284"/>
      <c r="T57" s="284"/>
      <c r="U57" s="284"/>
      <c r="V57" s="284"/>
      <c r="W57" s="284"/>
      <c r="X57" s="284"/>
    </row>
    <row r="58" spans="1:24" s="5" customFormat="1" ht="15.6">
      <c r="A58" s="8" t="s">
        <v>98</v>
      </c>
      <c r="B58" s="87" t="s">
        <v>250</v>
      </c>
      <c r="C58" s="96"/>
      <c r="D58" s="218">
        <f t="shared" ref="D58:E60" si="11">D59</f>
        <v>543642</v>
      </c>
      <c r="E58" s="258">
        <f t="shared" si="11"/>
        <v>547377</v>
      </c>
      <c r="F58" s="153"/>
      <c r="G58" s="282"/>
      <c r="H58" s="283"/>
      <c r="I58" s="283"/>
      <c r="J58" s="196"/>
      <c r="K58" s="282"/>
      <c r="L58" s="284"/>
      <c r="M58" s="284"/>
      <c r="N58" s="284"/>
      <c r="O58" s="286"/>
      <c r="P58" s="284"/>
      <c r="Q58" s="284"/>
      <c r="R58" s="284"/>
      <c r="S58" s="284"/>
      <c r="T58" s="284"/>
      <c r="U58" s="284"/>
      <c r="V58" s="284"/>
      <c r="W58" s="284"/>
      <c r="X58" s="284"/>
    </row>
    <row r="59" spans="1:24" s="5" customFormat="1" ht="31.2">
      <c r="A59" s="10" t="s">
        <v>18</v>
      </c>
      <c r="B59" s="97" t="s">
        <v>250</v>
      </c>
      <c r="C59" s="88" t="s">
        <v>20</v>
      </c>
      <c r="D59" s="213">
        <f t="shared" si="11"/>
        <v>543642</v>
      </c>
      <c r="E59" s="239">
        <f t="shared" si="11"/>
        <v>547377</v>
      </c>
      <c r="F59" s="149"/>
      <c r="G59" s="282"/>
      <c r="H59" s="283"/>
      <c r="I59" s="283"/>
      <c r="J59" s="196"/>
      <c r="K59" s="282"/>
      <c r="L59" s="284"/>
      <c r="M59" s="284"/>
      <c r="N59" s="284"/>
      <c r="O59" s="286"/>
      <c r="P59" s="284"/>
      <c r="Q59" s="284"/>
      <c r="R59" s="284"/>
      <c r="S59" s="284"/>
      <c r="T59" s="284"/>
      <c r="U59" s="284"/>
      <c r="V59" s="284"/>
      <c r="W59" s="284"/>
      <c r="X59" s="284"/>
    </row>
    <row r="60" spans="1:24" s="5" customFormat="1" ht="15.6">
      <c r="A60" s="195" t="s">
        <v>24</v>
      </c>
      <c r="B60" s="97" t="s">
        <v>250</v>
      </c>
      <c r="C60" s="88" t="s">
        <v>25</v>
      </c>
      <c r="D60" s="213">
        <f t="shared" si="11"/>
        <v>543642</v>
      </c>
      <c r="E60" s="239">
        <f t="shared" si="11"/>
        <v>547377</v>
      </c>
      <c r="F60" s="149"/>
      <c r="G60" s="282"/>
      <c r="H60" s="283"/>
      <c r="I60" s="283"/>
      <c r="J60" s="196"/>
      <c r="K60" s="282"/>
      <c r="L60" s="284"/>
      <c r="M60" s="284"/>
      <c r="N60" s="284"/>
      <c r="O60" s="286"/>
      <c r="P60" s="284"/>
      <c r="Q60" s="284"/>
      <c r="R60" s="284"/>
      <c r="S60" s="284"/>
      <c r="T60" s="284"/>
      <c r="U60" s="284"/>
      <c r="V60" s="284"/>
      <c r="W60" s="284"/>
      <c r="X60" s="284"/>
    </row>
    <row r="61" spans="1:24" s="5" customFormat="1" ht="46.8">
      <c r="A61" s="13" t="s">
        <v>99</v>
      </c>
      <c r="B61" s="97" t="s">
        <v>250</v>
      </c>
      <c r="C61" s="88" t="s">
        <v>100</v>
      </c>
      <c r="D61" s="213">
        <v>543642</v>
      </c>
      <c r="E61" s="239">
        <v>547377</v>
      </c>
      <c r="F61" s="149"/>
      <c r="G61" s="282"/>
      <c r="H61" s="283"/>
      <c r="I61" s="283"/>
      <c r="J61" s="196"/>
      <c r="K61" s="275"/>
      <c r="L61" s="284"/>
      <c r="M61" s="284"/>
      <c r="N61" s="284"/>
      <c r="O61" s="286"/>
      <c r="P61" s="284"/>
      <c r="Q61" s="284"/>
      <c r="R61" s="284"/>
      <c r="S61" s="284"/>
      <c r="T61" s="284"/>
      <c r="U61" s="284"/>
      <c r="V61" s="284"/>
      <c r="W61" s="284"/>
      <c r="X61" s="284"/>
    </row>
    <row r="62" spans="1:24" s="5" customFormat="1" ht="32.4">
      <c r="A62" s="7" t="s">
        <v>520</v>
      </c>
      <c r="B62" s="76" t="s">
        <v>537</v>
      </c>
      <c r="C62" s="76"/>
      <c r="D62" s="210">
        <f t="shared" ref="D62:E63" si="12">D63</f>
        <v>0</v>
      </c>
      <c r="E62" s="253">
        <f t="shared" si="12"/>
        <v>44441</v>
      </c>
      <c r="F62" s="154"/>
      <c r="G62" s="282"/>
      <c r="H62" s="283"/>
      <c r="I62" s="283"/>
      <c r="J62" s="196"/>
      <c r="K62" s="275"/>
      <c r="L62" s="284"/>
      <c r="M62" s="284"/>
      <c r="N62" s="284"/>
      <c r="O62" s="286"/>
      <c r="P62" s="284"/>
      <c r="Q62" s="284"/>
      <c r="R62" s="284"/>
      <c r="S62" s="284"/>
      <c r="T62" s="284"/>
      <c r="U62" s="284"/>
      <c r="V62" s="284"/>
      <c r="W62" s="284"/>
      <c r="X62" s="284"/>
    </row>
    <row r="63" spans="1:24" s="5" customFormat="1" ht="15.6">
      <c r="A63" s="195" t="s">
        <v>13</v>
      </c>
      <c r="B63" s="97" t="s">
        <v>537</v>
      </c>
      <c r="C63" s="88">
        <v>800</v>
      </c>
      <c r="D63" s="212">
        <f t="shared" si="12"/>
        <v>0</v>
      </c>
      <c r="E63" s="227">
        <f t="shared" si="12"/>
        <v>44441</v>
      </c>
      <c r="F63" s="155"/>
      <c r="G63" s="282"/>
      <c r="H63" s="283"/>
      <c r="I63" s="283"/>
      <c r="J63" s="196"/>
      <c r="K63" s="275"/>
      <c r="L63" s="284"/>
      <c r="M63" s="284"/>
      <c r="N63" s="284"/>
      <c r="O63" s="286"/>
      <c r="P63" s="284"/>
      <c r="Q63" s="284"/>
      <c r="R63" s="284"/>
      <c r="S63" s="284"/>
      <c r="T63" s="284"/>
      <c r="U63" s="284"/>
      <c r="V63" s="284"/>
      <c r="W63" s="284"/>
      <c r="X63" s="284"/>
    </row>
    <row r="64" spans="1:24" s="5" customFormat="1" ht="15.6">
      <c r="A64" s="195" t="s">
        <v>2</v>
      </c>
      <c r="B64" s="97" t="s">
        <v>537</v>
      </c>
      <c r="C64" s="88" t="s">
        <v>90</v>
      </c>
      <c r="D64" s="212">
        <v>0</v>
      </c>
      <c r="E64" s="227">
        <v>44441</v>
      </c>
      <c r="F64" s="155"/>
      <c r="G64" s="282"/>
      <c r="H64" s="283"/>
      <c r="I64" s="283"/>
      <c r="J64" s="196"/>
      <c r="K64" s="275"/>
      <c r="L64" s="284"/>
      <c r="M64" s="284"/>
      <c r="N64" s="284"/>
      <c r="O64" s="286"/>
      <c r="P64" s="284"/>
      <c r="Q64" s="284"/>
      <c r="R64" s="284"/>
      <c r="S64" s="284"/>
      <c r="T64" s="284"/>
      <c r="U64" s="284"/>
      <c r="V64" s="284"/>
      <c r="W64" s="284"/>
      <c r="X64" s="284"/>
    </row>
    <row r="65" spans="1:24" s="5" customFormat="1" ht="31.2">
      <c r="A65" s="6" t="s">
        <v>253</v>
      </c>
      <c r="B65" s="83" t="s">
        <v>342</v>
      </c>
      <c r="C65" s="84"/>
      <c r="D65" s="209">
        <f>D66</f>
        <v>780</v>
      </c>
      <c r="E65" s="252">
        <f>E66</f>
        <v>780</v>
      </c>
      <c r="F65" s="145"/>
      <c r="G65" s="282"/>
      <c r="H65" s="283"/>
      <c r="I65" s="283"/>
      <c r="J65" s="196"/>
      <c r="K65" s="282"/>
      <c r="L65" s="284"/>
      <c r="M65" s="284"/>
      <c r="N65" s="284"/>
      <c r="O65" s="286"/>
      <c r="P65" s="284"/>
      <c r="Q65" s="284"/>
      <c r="R65" s="284"/>
      <c r="S65" s="284"/>
      <c r="T65" s="284"/>
      <c r="U65" s="284"/>
      <c r="V65" s="284"/>
      <c r="W65" s="284"/>
      <c r="X65" s="284"/>
    </row>
    <row r="66" spans="1:24" s="5" customFormat="1" ht="15.6">
      <c r="A66" s="8" t="s">
        <v>94</v>
      </c>
      <c r="B66" s="87" t="s">
        <v>251</v>
      </c>
      <c r="C66" s="93"/>
      <c r="D66" s="211">
        <f>D67+D70</f>
        <v>780</v>
      </c>
      <c r="E66" s="254">
        <f>E67+E70</f>
        <v>780</v>
      </c>
      <c r="F66" s="147"/>
      <c r="G66" s="282"/>
      <c r="H66" s="283"/>
      <c r="I66" s="283"/>
      <c r="J66" s="196"/>
      <c r="K66" s="282"/>
      <c r="L66" s="284"/>
      <c r="M66" s="284"/>
      <c r="N66" s="284"/>
      <c r="O66" s="286"/>
      <c r="P66" s="284"/>
      <c r="Q66" s="284"/>
      <c r="R66" s="284"/>
      <c r="S66" s="284"/>
      <c r="T66" s="284"/>
      <c r="U66" s="284"/>
      <c r="V66" s="284"/>
      <c r="W66" s="284"/>
      <c r="X66" s="284"/>
    </row>
    <row r="67" spans="1:24" s="5" customFormat="1" ht="31.2">
      <c r="A67" s="177" t="s">
        <v>519</v>
      </c>
      <c r="B67" s="89" t="s">
        <v>251</v>
      </c>
      <c r="C67" s="90" t="s">
        <v>15</v>
      </c>
      <c r="D67" s="212">
        <f t="shared" ref="D67:E68" si="13">D68</f>
        <v>220</v>
      </c>
      <c r="E67" s="227">
        <f t="shared" si="13"/>
        <v>220</v>
      </c>
      <c r="F67" s="148"/>
      <c r="G67" s="282"/>
      <c r="H67" s="283"/>
      <c r="I67" s="283"/>
      <c r="J67" s="196"/>
      <c r="K67" s="282"/>
      <c r="L67" s="284"/>
      <c r="M67" s="284"/>
      <c r="N67" s="284"/>
      <c r="O67" s="286"/>
      <c r="P67" s="284"/>
      <c r="Q67" s="284"/>
      <c r="R67" s="284"/>
      <c r="S67" s="284"/>
      <c r="T67" s="284"/>
      <c r="U67" s="284"/>
      <c r="V67" s="284"/>
      <c r="W67" s="284"/>
      <c r="X67" s="284"/>
    </row>
    <row r="68" spans="1:24" s="5" customFormat="1" ht="31.2">
      <c r="A68" s="9" t="s">
        <v>17</v>
      </c>
      <c r="B68" s="89" t="s">
        <v>251</v>
      </c>
      <c r="C68" s="90" t="s">
        <v>16</v>
      </c>
      <c r="D68" s="212">
        <f t="shared" si="13"/>
        <v>220</v>
      </c>
      <c r="E68" s="227">
        <f t="shared" si="13"/>
        <v>220</v>
      </c>
      <c r="F68" s="148"/>
      <c r="G68" s="282"/>
      <c r="H68" s="283"/>
      <c r="I68" s="283"/>
      <c r="J68" s="196"/>
      <c r="K68" s="282"/>
      <c r="L68" s="284"/>
      <c r="M68" s="284"/>
      <c r="N68" s="284"/>
      <c r="O68" s="286"/>
      <c r="P68" s="284"/>
      <c r="Q68" s="284"/>
      <c r="R68" s="284"/>
      <c r="S68" s="284"/>
      <c r="T68" s="284"/>
      <c r="U68" s="284"/>
      <c r="V68" s="284"/>
      <c r="W68" s="284"/>
      <c r="X68" s="284"/>
    </row>
    <row r="69" spans="1:24" s="5" customFormat="1" ht="15.6">
      <c r="A69" s="195" t="s">
        <v>740</v>
      </c>
      <c r="B69" s="89" t="s">
        <v>251</v>
      </c>
      <c r="C69" s="88" t="s">
        <v>77</v>
      </c>
      <c r="D69" s="212">
        <v>220</v>
      </c>
      <c r="E69" s="227">
        <v>220</v>
      </c>
      <c r="F69" s="148"/>
      <c r="G69" s="282"/>
      <c r="H69" s="283"/>
      <c r="I69" s="283"/>
      <c r="J69" s="196"/>
      <c r="K69" s="282"/>
      <c r="L69" s="284"/>
      <c r="M69" s="284"/>
      <c r="N69" s="284"/>
      <c r="O69" s="286"/>
      <c r="P69" s="284"/>
      <c r="Q69" s="284"/>
      <c r="R69" s="284"/>
      <c r="S69" s="284"/>
      <c r="T69" s="284"/>
      <c r="U69" s="284"/>
      <c r="V69" s="284"/>
      <c r="W69" s="284"/>
      <c r="X69" s="284"/>
    </row>
    <row r="70" spans="1:24" s="5" customFormat="1" ht="31.2">
      <c r="A70" s="10" t="s">
        <v>18</v>
      </c>
      <c r="B70" s="89" t="s">
        <v>251</v>
      </c>
      <c r="C70" s="90" t="s">
        <v>20</v>
      </c>
      <c r="D70" s="212">
        <f t="shared" ref="D70:E71" si="14">D71</f>
        <v>560</v>
      </c>
      <c r="E70" s="227">
        <f t="shared" si="14"/>
        <v>560</v>
      </c>
      <c r="F70" s="148"/>
      <c r="G70" s="282"/>
      <c r="H70" s="283"/>
      <c r="I70" s="283"/>
      <c r="J70" s="196"/>
      <c r="K70" s="282"/>
      <c r="L70" s="284"/>
      <c r="M70" s="284"/>
      <c r="N70" s="284"/>
      <c r="O70" s="286"/>
      <c r="P70" s="284"/>
      <c r="Q70" s="284"/>
      <c r="R70" s="284"/>
      <c r="S70" s="284"/>
      <c r="T70" s="284"/>
      <c r="U70" s="284"/>
      <c r="V70" s="284"/>
      <c r="W70" s="284"/>
      <c r="X70" s="284"/>
    </row>
    <row r="71" spans="1:24" s="5" customFormat="1" ht="15.6">
      <c r="A71" s="9" t="s">
        <v>24</v>
      </c>
      <c r="B71" s="89" t="s">
        <v>251</v>
      </c>
      <c r="C71" s="90" t="s">
        <v>25</v>
      </c>
      <c r="D71" s="212">
        <f t="shared" si="14"/>
        <v>560</v>
      </c>
      <c r="E71" s="227">
        <f t="shared" si="14"/>
        <v>560</v>
      </c>
      <c r="F71" s="148"/>
      <c r="G71" s="282"/>
      <c r="H71" s="283"/>
      <c r="I71" s="283"/>
      <c r="J71" s="196"/>
      <c r="K71" s="282"/>
      <c r="L71" s="284"/>
      <c r="M71" s="284"/>
      <c r="N71" s="284"/>
      <c r="O71" s="286"/>
      <c r="P71" s="284"/>
      <c r="Q71" s="284"/>
      <c r="R71" s="284"/>
      <c r="S71" s="284"/>
      <c r="T71" s="284"/>
      <c r="U71" s="284"/>
      <c r="V71" s="284"/>
      <c r="W71" s="284"/>
      <c r="X71" s="284"/>
    </row>
    <row r="72" spans="1:24" s="5" customFormat="1" ht="15.6">
      <c r="A72" s="9" t="s">
        <v>82</v>
      </c>
      <c r="B72" s="89" t="s">
        <v>251</v>
      </c>
      <c r="C72" s="90" t="s">
        <v>83</v>
      </c>
      <c r="D72" s="212">
        <v>560</v>
      </c>
      <c r="E72" s="227">
        <v>560</v>
      </c>
      <c r="F72" s="148"/>
      <c r="G72" s="282"/>
      <c r="H72" s="283"/>
      <c r="I72" s="283"/>
      <c r="J72" s="196"/>
      <c r="K72" s="282"/>
      <c r="L72" s="284"/>
      <c r="M72" s="284"/>
      <c r="N72" s="284"/>
      <c r="O72" s="286"/>
      <c r="P72" s="284"/>
      <c r="Q72" s="284"/>
      <c r="R72" s="284"/>
      <c r="S72" s="284"/>
      <c r="T72" s="284"/>
      <c r="U72" s="284"/>
      <c r="V72" s="284"/>
      <c r="W72" s="284"/>
      <c r="X72" s="284"/>
    </row>
    <row r="73" spans="1:24" s="5" customFormat="1" ht="15.6">
      <c r="A73" s="16" t="s">
        <v>109</v>
      </c>
      <c r="B73" s="83" t="s">
        <v>297</v>
      </c>
      <c r="C73" s="84"/>
      <c r="D73" s="209">
        <f>D74+D201</f>
        <v>3231513.69</v>
      </c>
      <c r="E73" s="252">
        <f>E74+E201</f>
        <v>3628331.88</v>
      </c>
      <c r="F73" s="145"/>
      <c r="G73" s="282"/>
      <c r="H73" s="283"/>
      <c r="I73" s="283"/>
      <c r="J73" s="196"/>
      <c r="K73" s="282"/>
      <c r="L73" s="284"/>
      <c r="M73" s="284"/>
      <c r="N73" s="287"/>
      <c r="O73" s="288"/>
      <c r="P73" s="284"/>
      <c r="Q73" s="284"/>
      <c r="R73" s="284"/>
      <c r="S73" s="284"/>
      <c r="T73" s="284"/>
      <c r="U73" s="284"/>
      <c r="V73" s="284"/>
      <c r="W73" s="284"/>
      <c r="X73" s="284"/>
    </row>
    <row r="74" spans="1:24" s="5" customFormat="1" ht="62.4">
      <c r="A74" s="16" t="s">
        <v>258</v>
      </c>
      <c r="B74" s="83" t="s">
        <v>259</v>
      </c>
      <c r="C74" s="84"/>
      <c r="D74" s="209">
        <f>D75+D100+D104+D126+D143+D152+D156+D160+D166+D170+D174+D186+D190+D194+D198</f>
        <v>3222671.69</v>
      </c>
      <c r="E74" s="252">
        <f>E75+E100+E104+E126+E143+E152+E156+E160+E166+E170+E174+E186+E190+E194+E198</f>
        <v>3613813.88</v>
      </c>
      <c r="F74" s="145"/>
      <c r="G74" s="282"/>
      <c r="H74" s="283"/>
      <c r="I74" s="283"/>
      <c r="J74" s="196"/>
      <c r="K74" s="282"/>
      <c r="L74" s="284"/>
      <c r="M74" s="284"/>
      <c r="N74" s="284"/>
      <c r="O74" s="286"/>
      <c r="P74" s="284"/>
      <c r="Q74" s="284"/>
      <c r="R74" s="284"/>
      <c r="S74" s="284"/>
      <c r="T74" s="284"/>
      <c r="U74" s="284"/>
      <c r="V74" s="284"/>
      <c r="W74" s="284"/>
      <c r="X74" s="284"/>
    </row>
    <row r="75" spans="1:24" s="5" customFormat="1" ht="37.5" customHeight="1">
      <c r="A75" s="6" t="s">
        <v>777</v>
      </c>
      <c r="B75" s="108" t="s">
        <v>579</v>
      </c>
      <c r="C75" s="108"/>
      <c r="D75" s="209">
        <f t="shared" ref="D75:E75" si="15">D76+D88</f>
        <v>25873</v>
      </c>
      <c r="E75" s="252">
        <f t="shared" si="15"/>
        <v>25873</v>
      </c>
      <c r="F75" s="145"/>
      <c r="G75" s="282"/>
      <c r="H75" s="283"/>
      <c r="I75" s="283"/>
      <c r="J75" s="196"/>
      <c r="K75" s="282"/>
      <c r="L75" s="284"/>
      <c r="M75" s="284"/>
      <c r="N75" s="284"/>
      <c r="O75" s="286"/>
      <c r="P75" s="284"/>
      <c r="Q75" s="284"/>
      <c r="R75" s="284"/>
      <c r="S75" s="284"/>
      <c r="T75" s="284"/>
      <c r="U75" s="284"/>
      <c r="V75" s="284"/>
      <c r="W75" s="284"/>
      <c r="X75" s="284"/>
    </row>
    <row r="76" spans="1:24" s="5" customFormat="1" ht="48.75" customHeight="1">
      <c r="A76" s="140" t="s">
        <v>776</v>
      </c>
      <c r="B76" s="98" t="s">
        <v>723</v>
      </c>
      <c r="C76" s="98"/>
      <c r="D76" s="212">
        <f t="shared" ref="D76" si="16">D77+D82+D85</f>
        <v>4338</v>
      </c>
      <c r="E76" s="227">
        <f t="shared" ref="E76" si="17">E77+E82+E85</f>
        <v>4338</v>
      </c>
      <c r="F76" s="148"/>
      <c r="G76" s="282"/>
      <c r="H76" s="283"/>
      <c r="I76" s="283"/>
      <c r="J76" s="196"/>
      <c r="K76" s="282"/>
      <c r="L76" s="284"/>
      <c r="M76" s="284"/>
      <c r="N76" s="284"/>
      <c r="O76" s="286"/>
      <c r="P76" s="284"/>
      <c r="Q76" s="284"/>
      <c r="R76" s="284"/>
      <c r="S76" s="284"/>
      <c r="T76" s="284"/>
      <c r="U76" s="284"/>
      <c r="V76" s="284"/>
      <c r="W76" s="284"/>
      <c r="X76" s="284"/>
    </row>
    <row r="77" spans="1:24" s="5" customFormat="1" ht="46.8">
      <c r="A77" s="195" t="s">
        <v>29</v>
      </c>
      <c r="B77" s="97" t="s">
        <v>723</v>
      </c>
      <c r="C77" s="97" t="s">
        <v>30</v>
      </c>
      <c r="D77" s="212">
        <f>D78</f>
        <v>1897</v>
      </c>
      <c r="E77" s="227">
        <f>E78</f>
        <v>1897</v>
      </c>
      <c r="F77" s="148"/>
      <c r="G77" s="282"/>
      <c r="H77" s="283"/>
      <c r="I77" s="283"/>
      <c r="J77" s="196"/>
      <c r="K77" s="282"/>
      <c r="L77" s="284"/>
      <c r="M77" s="284"/>
      <c r="N77" s="284"/>
      <c r="O77" s="286"/>
      <c r="P77" s="284"/>
      <c r="Q77" s="284"/>
      <c r="R77" s="284"/>
      <c r="S77" s="284"/>
      <c r="T77" s="284"/>
      <c r="U77" s="284"/>
      <c r="V77" s="284"/>
      <c r="W77" s="284"/>
      <c r="X77" s="284"/>
    </row>
    <row r="78" spans="1:24" s="5" customFormat="1" ht="15.6">
      <c r="A78" s="195" t="s">
        <v>32</v>
      </c>
      <c r="B78" s="97" t="s">
        <v>723</v>
      </c>
      <c r="C78" s="97" t="s">
        <v>31</v>
      </c>
      <c r="D78" s="212">
        <f>SUM(D79:D81)</f>
        <v>1897</v>
      </c>
      <c r="E78" s="227">
        <f>SUM(E79:E81)</f>
        <v>1897</v>
      </c>
      <c r="F78" s="148"/>
      <c r="G78" s="282"/>
      <c r="H78" s="283"/>
      <c r="I78" s="283"/>
      <c r="J78" s="196"/>
      <c r="K78" s="282"/>
      <c r="L78" s="284"/>
      <c r="M78" s="284"/>
      <c r="N78" s="284"/>
      <c r="O78" s="286"/>
      <c r="P78" s="284"/>
      <c r="Q78" s="284"/>
      <c r="R78" s="284"/>
      <c r="S78" s="284"/>
      <c r="T78" s="284"/>
      <c r="U78" s="284"/>
      <c r="V78" s="284"/>
      <c r="W78" s="284"/>
      <c r="X78" s="284"/>
    </row>
    <row r="79" spans="1:24" s="5" customFormat="1" ht="15.6">
      <c r="A79" s="195" t="s">
        <v>256</v>
      </c>
      <c r="B79" s="97" t="s">
        <v>723</v>
      </c>
      <c r="C79" s="97" t="s">
        <v>87</v>
      </c>
      <c r="D79" s="212">
        <v>1097</v>
      </c>
      <c r="E79" s="227">
        <v>1097</v>
      </c>
      <c r="F79" s="148"/>
      <c r="G79" s="282"/>
      <c r="H79" s="283"/>
      <c r="I79" s="283"/>
      <c r="J79" s="196"/>
      <c r="K79" s="282"/>
      <c r="L79" s="284"/>
      <c r="M79" s="284"/>
      <c r="N79" s="284"/>
      <c r="O79" s="286"/>
      <c r="P79" s="284"/>
      <c r="Q79" s="284"/>
      <c r="R79" s="284"/>
      <c r="S79" s="284"/>
      <c r="T79" s="284"/>
      <c r="U79" s="284"/>
      <c r="V79" s="284"/>
      <c r="W79" s="284"/>
      <c r="X79" s="284"/>
    </row>
    <row r="80" spans="1:24" s="5" customFormat="1" ht="31.2">
      <c r="A80" s="195" t="s">
        <v>89</v>
      </c>
      <c r="B80" s="97" t="s">
        <v>723</v>
      </c>
      <c r="C80" s="97" t="s">
        <v>88</v>
      </c>
      <c r="D80" s="212">
        <v>360</v>
      </c>
      <c r="E80" s="227">
        <v>360</v>
      </c>
      <c r="F80" s="148"/>
      <c r="G80" s="282"/>
      <c r="H80" s="283"/>
      <c r="I80" s="283"/>
      <c r="J80" s="196"/>
      <c r="K80" s="282"/>
      <c r="L80" s="284"/>
      <c r="M80" s="284"/>
      <c r="N80" s="284"/>
      <c r="O80" s="286"/>
      <c r="P80" s="284"/>
      <c r="Q80" s="284"/>
      <c r="R80" s="284"/>
      <c r="S80" s="284"/>
      <c r="T80" s="284"/>
      <c r="U80" s="284"/>
      <c r="V80" s="284"/>
      <c r="W80" s="284"/>
      <c r="X80" s="284"/>
    </row>
    <row r="81" spans="1:24" s="5" customFormat="1" ht="31.2">
      <c r="A81" s="195" t="s">
        <v>154</v>
      </c>
      <c r="B81" s="97" t="s">
        <v>723</v>
      </c>
      <c r="C81" s="97" t="s">
        <v>153</v>
      </c>
      <c r="D81" s="212">
        <v>440</v>
      </c>
      <c r="E81" s="227">
        <v>440</v>
      </c>
      <c r="F81" s="148"/>
      <c r="G81" s="282"/>
      <c r="H81" s="283"/>
      <c r="I81" s="283"/>
      <c r="J81" s="196"/>
      <c r="K81" s="282"/>
      <c r="L81" s="284"/>
      <c r="M81" s="284"/>
      <c r="N81" s="284"/>
      <c r="O81" s="286"/>
      <c r="P81" s="284"/>
      <c r="Q81" s="284"/>
      <c r="R81" s="284"/>
      <c r="S81" s="284"/>
      <c r="T81" s="284"/>
      <c r="U81" s="284"/>
      <c r="V81" s="284"/>
      <c r="W81" s="284"/>
      <c r="X81" s="284"/>
    </row>
    <row r="82" spans="1:24" s="5" customFormat="1" ht="31.2">
      <c r="A82" s="177" t="s">
        <v>519</v>
      </c>
      <c r="B82" s="97" t="s">
        <v>723</v>
      </c>
      <c r="C82" s="97" t="s">
        <v>15</v>
      </c>
      <c r="D82" s="212">
        <f t="shared" ref="D82:E83" si="18">D83</f>
        <v>2408</v>
      </c>
      <c r="E82" s="227">
        <f t="shared" si="18"/>
        <v>2408</v>
      </c>
      <c r="F82" s="148"/>
      <c r="G82" s="282"/>
      <c r="H82" s="283"/>
      <c r="I82" s="283"/>
      <c r="J82" s="196"/>
      <c r="K82" s="282"/>
      <c r="L82" s="284"/>
      <c r="M82" s="284"/>
      <c r="N82" s="284"/>
      <c r="O82" s="286"/>
      <c r="P82" s="284"/>
      <c r="Q82" s="284"/>
      <c r="R82" s="284"/>
      <c r="S82" s="284"/>
      <c r="T82" s="284"/>
      <c r="U82" s="284"/>
      <c r="V82" s="284"/>
      <c r="W82" s="284"/>
      <c r="X82" s="284"/>
    </row>
    <row r="83" spans="1:24" s="5" customFormat="1" ht="31.2">
      <c r="A83" s="195" t="s">
        <v>17</v>
      </c>
      <c r="B83" s="97" t="s">
        <v>723</v>
      </c>
      <c r="C83" s="97" t="s">
        <v>16</v>
      </c>
      <c r="D83" s="212">
        <f t="shared" si="18"/>
        <v>2408</v>
      </c>
      <c r="E83" s="227">
        <f t="shared" si="18"/>
        <v>2408</v>
      </c>
      <c r="F83" s="148"/>
      <c r="G83" s="282"/>
      <c r="H83" s="283"/>
      <c r="I83" s="283"/>
      <c r="J83" s="196"/>
      <c r="K83" s="282"/>
      <c r="L83" s="284"/>
      <c r="M83" s="284"/>
      <c r="N83" s="284"/>
      <c r="O83" s="286"/>
      <c r="P83" s="284"/>
      <c r="Q83" s="284"/>
      <c r="R83" s="284"/>
      <c r="S83" s="284"/>
      <c r="T83" s="284"/>
      <c r="U83" s="284"/>
      <c r="V83" s="284"/>
      <c r="W83" s="284"/>
      <c r="X83" s="284"/>
    </row>
    <row r="84" spans="1:24" s="5" customFormat="1" ht="15.6">
      <c r="A84" s="195" t="s">
        <v>740</v>
      </c>
      <c r="B84" s="97" t="s">
        <v>723</v>
      </c>
      <c r="C84" s="97" t="s">
        <v>77</v>
      </c>
      <c r="D84" s="212">
        <v>2408</v>
      </c>
      <c r="E84" s="227">
        <v>2408</v>
      </c>
      <c r="F84" s="148"/>
      <c r="G84" s="282"/>
      <c r="H84" s="283"/>
      <c r="I84" s="283"/>
      <c r="J84" s="196"/>
      <c r="K84" s="282"/>
      <c r="L84" s="284"/>
      <c r="M84" s="284"/>
      <c r="N84" s="284"/>
      <c r="O84" s="286"/>
      <c r="P84" s="284"/>
      <c r="Q84" s="284"/>
      <c r="R84" s="284"/>
      <c r="S84" s="284"/>
      <c r="T84" s="284"/>
      <c r="U84" s="284"/>
      <c r="V84" s="284"/>
      <c r="W84" s="284"/>
      <c r="X84" s="284"/>
    </row>
    <row r="85" spans="1:24" s="5" customFormat="1" ht="15.6">
      <c r="A85" s="14" t="s">
        <v>13</v>
      </c>
      <c r="B85" s="97" t="s">
        <v>723</v>
      </c>
      <c r="C85" s="97" t="s">
        <v>14</v>
      </c>
      <c r="D85" s="212">
        <f t="shared" ref="D85:E86" si="19">D86</f>
        <v>33</v>
      </c>
      <c r="E85" s="227">
        <f t="shared" si="19"/>
        <v>33</v>
      </c>
      <c r="F85" s="148"/>
      <c r="G85" s="282"/>
      <c r="H85" s="283"/>
      <c r="I85" s="283"/>
      <c r="J85" s="196"/>
      <c r="K85" s="282"/>
      <c r="L85" s="284"/>
      <c r="M85" s="284"/>
      <c r="N85" s="284"/>
      <c r="O85" s="286"/>
      <c r="P85" s="284"/>
      <c r="Q85" s="284"/>
      <c r="R85" s="284"/>
      <c r="S85" s="284"/>
      <c r="T85" s="284"/>
      <c r="U85" s="284"/>
      <c r="V85" s="284"/>
      <c r="W85" s="284"/>
      <c r="X85" s="284"/>
    </row>
    <row r="86" spans="1:24" s="5" customFormat="1" ht="15.6">
      <c r="A86" s="195" t="s">
        <v>34</v>
      </c>
      <c r="B86" s="97" t="s">
        <v>723</v>
      </c>
      <c r="C86" s="97" t="s">
        <v>33</v>
      </c>
      <c r="D86" s="212">
        <f t="shared" si="19"/>
        <v>33</v>
      </c>
      <c r="E86" s="227">
        <f t="shared" si="19"/>
        <v>33</v>
      </c>
      <c r="F86" s="148"/>
      <c r="G86" s="282"/>
      <c r="H86" s="283"/>
      <c r="I86" s="283"/>
      <c r="J86" s="196"/>
      <c r="K86" s="282"/>
      <c r="L86" s="284"/>
      <c r="M86" s="284"/>
      <c r="N86" s="284"/>
      <c r="O86" s="286"/>
      <c r="P86" s="284"/>
      <c r="Q86" s="284"/>
      <c r="R86" s="284"/>
      <c r="S86" s="284"/>
      <c r="T86" s="284"/>
      <c r="U86" s="284"/>
      <c r="V86" s="284"/>
      <c r="W86" s="284"/>
      <c r="X86" s="284"/>
    </row>
    <row r="87" spans="1:24" s="5" customFormat="1" ht="15.6">
      <c r="A87" s="195" t="s">
        <v>80</v>
      </c>
      <c r="B87" s="97" t="s">
        <v>723</v>
      </c>
      <c r="C87" s="97" t="s">
        <v>81</v>
      </c>
      <c r="D87" s="212">
        <v>33</v>
      </c>
      <c r="E87" s="227">
        <v>33</v>
      </c>
      <c r="F87" s="148"/>
      <c r="G87" s="282"/>
      <c r="H87" s="283"/>
      <c r="I87" s="283"/>
      <c r="J87" s="196"/>
      <c r="K87" s="282"/>
      <c r="L87" s="284"/>
      <c r="M87" s="284"/>
      <c r="N87" s="284"/>
      <c r="O87" s="286"/>
      <c r="P87" s="284"/>
      <c r="Q87" s="284"/>
      <c r="R87" s="284"/>
      <c r="S87" s="284"/>
      <c r="T87" s="284"/>
      <c r="U87" s="284"/>
      <c r="V87" s="284"/>
      <c r="W87" s="284"/>
      <c r="X87" s="284"/>
    </row>
    <row r="88" spans="1:24" s="5" customFormat="1" ht="31.2">
      <c r="A88" s="140" t="s">
        <v>778</v>
      </c>
      <c r="B88" s="98" t="s">
        <v>724</v>
      </c>
      <c r="C88" s="98"/>
      <c r="D88" s="211">
        <f t="shared" ref="D88:E88" si="20">D89+D94+D97</f>
        <v>21535</v>
      </c>
      <c r="E88" s="254">
        <f t="shared" si="20"/>
        <v>21535</v>
      </c>
      <c r="F88" s="148"/>
      <c r="G88" s="282"/>
      <c r="H88" s="283"/>
      <c r="I88" s="283"/>
      <c r="J88" s="196"/>
      <c r="K88" s="282"/>
      <c r="L88" s="284"/>
      <c r="M88" s="284"/>
      <c r="N88" s="284"/>
      <c r="O88" s="286"/>
      <c r="P88" s="284"/>
      <c r="Q88" s="284"/>
      <c r="R88" s="284"/>
      <c r="S88" s="284"/>
      <c r="T88" s="284"/>
      <c r="U88" s="284"/>
      <c r="V88" s="284"/>
      <c r="W88" s="284"/>
      <c r="X88" s="284"/>
    </row>
    <row r="89" spans="1:24" s="5" customFormat="1" ht="46.8">
      <c r="A89" s="195" t="s">
        <v>29</v>
      </c>
      <c r="B89" s="97" t="s">
        <v>724</v>
      </c>
      <c r="C89" s="97" t="s">
        <v>30</v>
      </c>
      <c r="D89" s="212">
        <f>D90</f>
        <v>11625</v>
      </c>
      <c r="E89" s="227">
        <f>E90</f>
        <v>11625</v>
      </c>
      <c r="F89" s="148"/>
      <c r="G89" s="282"/>
      <c r="H89" s="283"/>
      <c r="I89" s="283"/>
      <c r="J89" s="196"/>
      <c r="K89" s="282"/>
      <c r="L89" s="284"/>
      <c r="M89" s="284"/>
      <c r="N89" s="284"/>
      <c r="O89" s="286"/>
      <c r="P89" s="284"/>
      <c r="Q89" s="284"/>
      <c r="R89" s="284"/>
      <c r="S89" s="284"/>
      <c r="T89" s="284"/>
      <c r="U89" s="284"/>
      <c r="V89" s="284"/>
      <c r="W89" s="284"/>
      <c r="X89" s="284"/>
    </row>
    <row r="90" spans="1:24" s="5" customFormat="1" ht="15.6">
      <c r="A90" s="195" t="s">
        <v>32</v>
      </c>
      <c r="B90" s="97" t="s">
        <v>724</v>
      </c>
      <c r="C90" s="97" t="s">
        <v>31</v>
      </c>
      <c r="D90" s="212">
        <f>SUM(D91:D93)</f>
        <v>11625</v>
      </c>
      <c r="E90" s="227">
        <f>SUM(E91:E93)</f>
        <v>11625</v>
      </c>
      <c r="F90" s="148"/>
      <c r="G90" s="282"/>
      <c r="H90" s="283"/>
      <c r="I90" s="283"/>
      <c r="J90" s="196"/>
      <c r="K90" s="282"/>
      <c r="L90" s="284"/>
      <c r="M90" s="284"/>
      <c r="N90" s="284"/>
      <c r="O90" s="286"/>
      <c r="P90" s="284"/>
      <c r="Q90" s="284"/>
      <c r="R90" s="284"/>
      <c r="S90" s="284"/>
      <c r="T90" s="284"/>
      <c r="U90" s="284"/>
      <c r="V90" s="284"/>
      <c r="W90" s="284"/>
      <c r="X90" s="284"/>
    </row>
    <row r="91" spans="1:24" s="5" customFormat="1" ht="15.6">
      <c r="A91" s="195" t="s">
        <v>256</v>
      </c>
      <c r="B91" s="97" t="s">
        <v>724</v>
      </c>
      <c r="C91" s="97" t="s">
        <v>87</v>
      </c>
      <c r="D91" s="212">
        <v>7128</v>
      </c>
      <c r="E91" s="227">
        <v>7128</v>
      </c>
      <c r="F91" s="148"/>
      <c r="G91" s="282"/>
      <c r="H91" s="283"/>
      <c r="I91" s="283"/>
      <c r="J91" s="196"/>
      <c r="K91" s="282"/>
      <c r="L91" s="284"/>
      <c r="M91" s="284"/>
      <c r="N91" s="284"/>
      <c r="O91" s="286"/>
      <c r="P91" s="284"/>
      <c r="Q91" s="284"/>
      <c r="R91" s="284"/>
      <c r="S91" s="284"/>
      <c r="T91" s="284"/>
      <c r="U91" s="284"/>
      <c r="V91" s="284"/>
      <c r="W91" s="284"/>
      <c r="X91" s="284"/>
    </row>
    <row r="92" spans="1:24" s="5" customFormat="1" ht="31.2">
      <c r="A92" s="195" t="s">
        <v>89</v>
      </c>
      <c r="B92" s="97" t="s">
        <v>724</v>
      </c>
      <c r="C92" s="97" t="s">
        <v>88</v>
      </c>
      <c r="D92" s="212">
        <v>1800</v>
      </c>
      <c r="E92" s="227">
        <v>1800</v>
      </c>
      <c r="F92" s="148"/>
      <c r="G92" s="282"/>
      <c r="H92" s="283"/>
      <c r="I92" s="283"/>
      <c r="J92" s="196"/>
      <c r="K92" s="282"/>
      <c r="L92" s="284"/>
      <c r="M92" s="284"/>
      <c r="N92" s="284"/>
      <c r="O92" s="286"/>
      <c r="P92" s="284"/>
      <c r="Q92" s="284"/>
      <c r="R92" s="284"/>
      <c r="S92" s="284"/>
      <c r="T92" s="284"/>
      <c r="U92" s="284"/>
      <c r="V92" s="284"/>
      <c r="W92" s="284"/>
      <c r="X92" s="284"/>
    </row>
    <row r="93" spans="1:24" s="5" customFormat="1" ht="31.2">
      <c r="A93" s="195" t="s">
        <v>154</v>
      </c>
      <c r="B93" s="97" t="s">
        <v>724</v>
      </c>
      <c r="C93" s="97" t="s">
        <v>153</v>
      </c>
      <c r="D93" s="212">
        <v>2697</v>
      </c>
      <c r="E93" s="227">
        <v>2697</v>
      </c>
      <c r="F93" s="148"/>
      <c r="G93" s="282"/>
      <c r="H93" s="283"/>
      <c r="I93" s="283"/>
      <c r="J93" s="196"/>
      <c r="K93" s="282"/>
      <c r="L93" s="284"/>
      <c r="M93" s="284"/>
      <c r="N93" s="284"/>
      <c r="O93" s="286"/>
      <c r="P93" s="284"/>
      <c r="Q93" s="284"/>
      <c r="R93" s="284"/>
      <c r="S93" s="284"/>
      <c r="T93" s="284"/>
      <c r="U93" s="284"/>
      <c r="V93" s="284"/>
      <c r="W93" s="284"/>
      <c r="X93" s="284"/>
    </row>
    <row r="94" spans="1:24" s="5" customFormat="1" ht="31.2">
      <c r="A94" s="177" t="s">
        <v>519</v>
      </c>
      <c r="B94" s="97" t="s">
        <v>724</v>
      </c>
      <c r="C94" s="97" t="s">
        <v>15</v>
      </c>
      <c r="D94" s="212">
        <f t="shared" ref="D94:E95" si="21">D95</f>
        <v>9756</v>
      </c>
      <c r="E94" s="227">
        <f t="shared" si="21"/>
        <v>9756</v>
      </c>
      <c r="F94" s="148"/>
      <c r="G94" s="282"/>
      <c r="H94" s="283"/>
      <c r="I94" s="283"/>
      <c r="J94" s="196"/>
      <c r="K94" s="282"/>
      <c r="L94" s="284"/>
      <c r="M94" s="284"/>
      <c r="N94" s="284"/>
      <c r="O94" s="286"/>
      <c r="P94" s="284"/>
      <c r="Q94" s="284"/>
      <c r="R94" s="284"/>
      <c r="S94" s="284"/>
      <c r="T94" s="284"/>
      <c r="U94" s="284"/>
      <c r="V94" s="284"/>
      <c r="W94" s="284"/>
      <c r="X94" s="284"/>
    </row>
    <row r="95" spans="1:24" s="5" customFormat="1" ht="31.2">
      <c r="A95" s="195" t="s">
        <v>17</v>
      </c>
      <c r="B95" s="97" t="s">
        <v>724</v>
      </c>
      <c r="C95" s="97" t="s">
        <v>16</v>
      </c>
      <c r="D95" s="212">
        <f t="shared" si="21"/>
        <v>9756</v>
      </c>
      <c r="E95" s="227">
        <f t="shared" si="21"/>
        <v>9756</v>
      </c>
      <c r="F95" s="148"/>
      <c r="G95" s="282"/>
      <c r="H95" s="283"/>
      <c r="I95" s="283"/>
      <c r="J95" s="196"/>
      <c r="K95" s="282"/>
      <c r="L95" s="284"/>
      <c r="M95" s="284"/>
      <c r="N95" s="284"/>
      <c r="O95" s="286"/>
      <c r="P95" s="284"/>
      <c r="Q95" s="284"/>
      <c r="R95" s="284"/>
      <c r="S95" s="284"/>
      <c r="T95" s="284"/>
      <c r="U95" s="284"/>
      <c r="V95" s="284"/>
      <c r="W95" s="284"/>
      <c r="X95" s="284"/>
    </row>
    <row r="96" spans="1:24" s="5" customFormat="1" ht="15.6">
      <c r="A96" s="195" t="s">
        <v>740</v>
      </c>
      <c r="B96" s="97" t="s">
        <v>724</v>
      </c>
      <c r="C96" s="97" t="s">
        <v>77</v>
      </c>
      <c r="D96" s="212">
        <v>9756</v>
      </c>
      <c r="E96" s="227">
        <v>9756</v>
      </c>
      <c r="F96" s="148"/>
      <c r="G96" s="282"/>
      <c r="H96" s="283"/>
      <c r="I96" s="283"/>
      <c r="J96" s="196"/>
      <c r="K96" s="282"/>
      <c r="L96" s="284"/>
      <c r="M96" s="284"/>
      <c r="N96" s="284"/>
      <c r="O96" s="286"/>
      <c r="P96" s="284"/>
      <c r="Q96" s="284"/>
      <c r="R96" s="284"/>
      <c r="S96" s="284"/>
      <c r="T96" s="284"/>
      <c r="U96" s="284"/>
      <c r="V96" s="284"/>
      <c r="W96" s="284"/>
      <c r="X96" s="284"/>
    </row>
    <row r="97" spans="1:24" s="5" customFormat="1" ht="15.6">
      <c r="A97" s="14" t="s">
        <v>13</v>
      </c>
      <c r="B97" s="97" t="s">
        <v>724</v>
      </c>
      <c r="C97" s="97" t="s">
        <v>14</v>
      </c>
      <c r="D97" s="212">
        <f t="shared" ref="D97:E97" si="22">D98</f>
        <v>154</v>
      </c>
      <c r="E97" s="227">
        <f t="shared" si="22"/>
        <v>154</v>
      </c>
      <c r="F97" s="148"/>
      <c r="G97" s="282"/>
      <c r="H97" s="283"/>
      <c r="I97" s="283"/>
      <c r="J97" s="196"/>
      <c r="K97" s="282"/>
      <c r="L97" s="284"/>
      <c r="M97" s="284"/>
      <c r="N97" s="284"/>
      <c r="O97" s="286"/>
      <c r="P97" s="284"/>
      <c r="Q97" s="284"/>
      <c r="R97" s="284"/>
      <c r="S97" s="284"/>
      <c r="T97" s="284"/>
      <c r="U97" s="284"/>
      <c r="V97" s="284"/>
      <c r="W97" s="284"/>
      <c r="X97" s="284"/>
    </row>
    <row r="98" spans="1:24" s="5" customFormat="1" ht="15.6">
      <c r="A98" s="195" t="s">
        <v>34</v>
      </c>
      <c r="B98" s="97" t="s">
        <v>724</v>
      </c>
      <c r="C98" s="97" t="s">
        <v>33</v>
      </c>
      <c r="D98" s="212">
        <f>D99</f>
        <v>154</v>
      </c>
      <c r="E98" s="227">
        <f>E99</f>
        <v>154</v>
      </c>
      <c r="F98" s="148"/>
      <c r="G98" s="282"/>
      <c r="H98" s="283"/>
      <c r="I98" s="283"/>
      <c r="J98" s="196"/>
      <c r="K98" s="282"/>
      <c r="L98" s="284"/>
      <c r="M98" s="284"/>
      <c r="N98" s="284"/>
      <c r="O98" s="286"/>
      <c r="P98" s="284"/>
      <c r="Q98" s="284"/>
      <c r="R98" s="284"/>
      <c r="S98" s="284"/>
      <c r="T98" s="284"/>
      <c r="U98" s="284"/>
      <c r="V98" s="284"/>
      <c r="W98" s="284"/>
      <c r="X98" s="284"/>
    </row>
    <row r="99" spans="1:24" s="5" customFormat="1" ht="15.6">
      <c r="A99" s="195" t="s">
        <v>80</v>
      </c>
      <c r="B99" s="97" t="s">
        <v>724</v>
      </c>
      <c r="C99" s="97" t="s">
        <v>81</v>
      </c>
      <c r="D99" s="212">
        <v>154</v>
      </c>
      <c r="E99" s="227">
        <v>154</v>
      </c>
      <c r="F99" s="148"/>
      <c r="G99" s="282"/>
      <c r="H99" s="283"/>
      <c r="I99" s="283"/>
      <c r="J99" s="196"/>
      <c r="K99" s="282"/>
      <c r="L99" s="284"/>
      <c r="M99" s="284"/>
      <c r="N99" s="284"/>
      <c r="O99" s="286"/>
      <c r="P99" s="284"/>
      <c r="Q99" s="284"/>
      <c r="R99" s="284"/>
      <c r="S99" s="284"/>
      <c r="T99" s="284"/>
      <c r="U99" s="284"/>
      <c r="V99" s="284"/>
      <c r="W99" s="284"/>
      <c r="X99" s="284"/>
    </row>
    <row r="100" spans="1:24" s="5" customFormat="1" ht="16.2">
      <c r="A100" s="17" t="s">
        <v>51</v>
      </c>
      <c r="B100" s="76" t="s">
        <v>260</v>
      </c>
      <c r="C100" s="99"/>
      <c r="D100" s="210">
        <f t="shared" ref="D100:E102" si="23">D101</f>
        <v>6380</v>
      </c>
      <c r="E100" s="253">
        <f t="shared" si="23"/>
        <v>6380</v>
      </c>
      <c r="F100" s="146"/>
      <c r="G100" s="282"/>
      <c r="H100" s="283"/>
      <c r="I100" s="283"/>
      <c r="J100" s="196"/>
      <c r="K100" s="282"/>
      <c r="L100" s="284"/>
      <c r="M100" s="284"/>
      <c r="N100" s="284"/>
      <c r="O100" s="286"/>
      <c r="P100" s="284"/>
      <c r="Q100" s="284"/>
      <c r="R100" s="284"/>
      <c r="S100" s="284"/>
      <c r="T100" s="284"/>
      <c r="U100" s="284"/>
      <c r="V100" s="284"/>
      <c r="W100" s="284"/>
      <c r="X100" s="284"/>
    </row>
    <row r="101" spans="1:24" s="5" customFormat="1" ht="31.2">
      <c r="A101" s="15" t="s">
        <v>18</v>
      </c>
      <c r="B101" s="97" t="s">
        <v>260</v>
      </c>
      <c r="C101" s="88" t="s">
        <v>20</v>
      </c>
      <c r="D101" s="212">
        <f t="shared" si="23"/>
        <v>6380</v>
      </c>
      <c r="E101" s="227">
        <f t="shared" si="23"/>
        <v>6380</v>
      </c>
      <c r="F101" s="148"/>
      <c r="G101" s="282"/>
      <c r="H101" s="283"/>
      <c r="I101" s="283"/>
      <c r="J101" s="196"/>
      <c r="K101" s="282"/>
      <c r="L101" s="284"/>
      <c r="M101" s="284"/>
      <c r="N101" s="284"/>
      <c r="O101" s="286"/>
      <c r="P101" s="284"/>
      <c r="Q101" s="284"/>
      <c r="R101" s="284"/>
      <c r="S101" s="284"/>
      <c r="T101" s="284"/>
      <c r="U101" s="284"/>
      <c r="V101" s="284"/>
      <c r="W101" s="284"/>
      <c r="X101" s="284"/>
    </row>
    <row r="102" spans="1:24" s="5" customFormat="1" ht="15.6">
      <c r="A102" s="18" t="s">
        <v>24</v>
      </c>
      <c r="B102" s="97" t="s">
        <v>260</v>
      </c>
      <c r="C102" s="88" t="s">
        <v>25</v>
      </c>
      <c r="D102" s="212">
        <f t="shared" si="23"/>
        <v>6380</v>
      </c>
      <c r="E102" s="227">
        <f t="shared" si="23"/>
        <v>6380</v>
      </c>
      <c r="F102" s="148"/>
      <c r="G102" s="282"/>
      <c r="H102" s="283"/>
      <c r="I102" s="283"/>
      <c r="J102" s="196"/>
      <c r="K102" s="282"/>
      <c r="L102" s="284"/>
      <c r="M102" s="284"/>
      <c r="N102" s="284"/>
      <c r="O102" s="286"/>
      <c r="P102" s="284"/>
      <c r="Q102" s="284"/>
      <c r="R102" s="284"/>
      <c r="S102" s="284"/>
      <c r="T102" s="284"/>
      <c r="U102" s="284"/>
      <c r="V102" s="284"/>
      <c r="W102" s="284"/>
      <c r="X102" s="284"/>
    </row>
    <row r="103" spans="1:24" s="5" customFormat="1" ht="15.6">
      <c r="A103" s="15" t="s">
        <v>82</v>
      </c>
      <c r="B103" s="97" t="s">
        <v>260</v>
      </c>
      <c r="C103" s="90" t="s">
        <v>83</v>
      </c>
      <c r="D103" s="212">
        <v>6380</v>
      </c>
      <c r="E103" s="227">
        <v>6380</v>
      </c>
      <c r="F103" s="148"/>
      <c r="G103" s="282"/>
      <c r="H103" s="283"/>
      <c r="I103" s="283"/>
      <c r="J103" s="196"/>
      <c r="K103" s="282"/>
      <c r="L103" s="284"/>
      <c r="M103" s="284"/>
      <c r="N103" s="284"/>
      <c r="O103" s="286"/>
      <c r="P103" s="284"/>
      <c r="Q103" s="284"/>
      <c r="R103" s="284"/>
      <c r="S103" s="284"/>
      <c r="T103" s="284"/>
      <c r="U103" s="284"/>
      <c r="V103" s="284"/>
      <c r="W103" s="284"/>
      <c r="X103" s="284"/>
    </row>
    <row r="104" spans="1:24" s="5" customFormat="1" ht="16.2">
      <c r="A104" s="19" t="s">
        <v>110</v>
      </c>
      <c r="B104" s="85" t="s">
        <v>261</v>
      </c>
      <c r="C104" s="99"/>
      <c r="D104" s="210">
        <f>D105+D109+D113+D117</f>
        <v>88595</v>
      </c>
      <c r="E104" s="253">
        <f>E105+E109+E113+E117</f>
        <v>118940</v>
      </c>
      <c r="F104" s="146"/>
      <c r="G104" s="282"/>
      <c r="H104" s="283"/>
      <c r="I104" s="283"/>
      <c r="J104" s="196"/>
      <c r="K104" s="282"/>
      <c r="L104" s="284"/>
      <c r="M104" s="284"/>
      <c r="N104" s="284"/>
      <c r="O104" s="286"/>
      <c r="P104" s="284"/>
      <c r="Q104" s="284"/>
      <c r="R104" s="284"/>
      <c r="S104" s="284"/>
      <c r="T104" s="284"/>
      <c r="U104" s="284"/>
      <c r="V104" s="284"/>
      <c r="W104" s="284"/>
      <c r="X104" s="284"/>
    </row>
    <row r="105" spans="1:24" s="5" customFormat="1" ht="31.2">
      <c r="A105" s="20" t="s">
        <v>111</v>
      </c>
      <c r="B105" s="87" t="s">
        <v>262</v>
      </c>
      <c r="C105" s="93"/>
      <c r="D105" s="216">
        <f>D106</f>
        <v>1350</v>
      </c>
      <c r="E105" s="257">
        <f>E106</f>
        <v>31695</v>
      </c>
      <c r="F105" s="147"/>
      <c r="G105" s="282"/>
      <c r="H105" s="283"/>
      <c r="I105" s="283"/>
      <c r="J105" s="196"/>
      <c r="K105" s="282"/>
      <c r="L105" s="284"/>
      <c r="M105" s="284"/>
      <c r="N105" s="284"/>
      <c r="O105" s="286"/>
      <c r="P105" s="284"/>
      <c r="Q105" s="284"/>
      <c r="R105" s="284"/>
      <c r="S105" s="284"/>
      <c r="T105" s="284"/>
      <c r="U105" s="284"/>
      <c r="V105" s="284"/>
      <c r="W105" s="284"/>
      <c r="X105" s="284"/>
    </row>
    <row r="106" spans="1:24" s="5" customFormat="1" ht="31.2">
      <c r="A106" s="15" t="s">
        <v>18</v>
      </c>
      <c r="B106" s="100" t="s">
        <v>262</v>
      </c>
      <c r="C106" s="90" t="s">
        <v>20</v>
      </c>
      <c r="D106" s="212">
        <f t="shared" ref="D106:E107" si="24">D107</f>
        <v>1350</v>
      </c>
      <c r="E106" s="227">
        <f t="shared" si="24"/>
        <v>31695</v>
      </c>
      <c r="F106" s="148"/>
      <c r="G106" s="282"/>
      <c r="H106" s="283"/>
      <c r="I106" s="283"/>
      <c r="J106" s="196"/>
      <c r="K106" s="282"/>
      <c r="L106" s="284"/>
      <c r="M106" s="284"/>
      <c r="N106" s="284"/>
      <c r="O106" s="286"/>
      <c r="P106" s="284"/>
      <c r="Q106" s="284"/>
      <c r="R106" s="284"/>
      <c r="S106" s="284"/>
      <c r="T106" s="284"/>
      <c r="U106" s="284"/>
      <c r="V106" s="284"/>
      <c r="W106" s="284"/>
      <c r="X106" s="284"/>
    </row>
    <row r="107" spans="1:24" s="5" customFormat="1" ht="15.6">
      <c r="A107" s="15" t="s">
        <v>24</v>
      </c>
      <c r="B107" s="100" t="s">
        <v>262</v>
      </c>
      <c r="C107" s="90" t="s">
        <v>25</v>
      </c>
      <c r="D107" s="212">
        <f t="shared" si="24"/>
        <v>1350</v>
      </c>
      <c r="E107" s="227">
        <f t="shared" si="24"/>
        <v>31695</v>
      </c>
      <c r="F107" s="148"/>
      <c r="G107" s="282"/>
      <c r="H107" s="283"/>
      <c r="I107" s="283"/>
      <c r="J107" s="196"/>
      <c r="K107" s="282"/>
      <c r="L107" s="284"/>
      <c r="M107" s="284"/>
      <c r="N107" s="284"/>
      <c r="O107" s="286"/>
      <c r="P107" s="284"/>
      <c r="Q107" s="284"/>
      <c r="R107" s="284"/>
      <c r="S107" s="284"/>
      <c r="T107" s="284"/>
      <c r="U107" s="284"/>
      <c r="V107" s="284"/>
      <c r="W107" s="284"/>
      <c r="X107" s="284"/>
    </row>
    <row r="108" spans="1:24" s="5" customFormat="1" ht="15.6">
      <c r="A108" s="15" t="s">
        <v>82</v>
      </c>
      <c r="B108" s="100" t="s">
        <v>262</v>
      </c>
      <c r="C108" s="90" t="s">
        <v>83</v>
      </c>
      <c r="D108" s="212">
        <f>0+1350</f>
        <v>1350</v>
      </c>
      <c r="E108" s="227">
        <f>30345+1350</f>
        <v>31695</v>
      </c>
      <c r="F108" s="148"/>
      <c r="G108" s="282"/>
      <c r="H108" s="283"/>
      <c r="I108" s="283"/>
      <c r="J108" s="196"/>
      <c r="K108" s="282"/>
      <c r="L108" s="284"/>
      <c r="M108" s="284"/>
      <c r="N108" s="284"/>
      <c r="O108" s="286"/>
      <c r="P108" s="284"/>
      <c r="Q108" s="284"/>
      <c r="R108" s="284"/>
      <c r="S108" s="284"/>
      <c r="T108" s="284"/>
      <c r="U108" s="284"/>
      <c r="V108" s="284"/>
      <c r="W108" s="284"/>
      <c r="X108" s="284"/>
    </row>
    <row r="109" spans="1:24" s="5" customFormat="1" ht="15.6">
      <c r="A109" s="21" t="s">
        <v>112</v>
      </c>
      <c r="B109" s="87" t="s">
        <v>263</v>
      </c>
      <c r="C109" s="93"/>
      <c r="D109" s="216">
        <f t="shared" ref="D109:E111" si="25">D110</f>
        <v>70335</v>
      </c>
      <c r="E109" s="257">
        <f t="shared" si="25"/>
        <v>70335</v>
      </c>
      <c r="F109" s="151"/>
      <c r="G109" s="282"/>
      <c r="H109" s="283"/>
      <c r="I109" s="283"/>
      <c r="J109" s="196"/>
      <c r="K109" s="282"/>
      <c r="L109" s="284"/>
      <c r="M109" s="284"/>
      <c r="N109" s="284"/>
      <c r="O109" s="286"/>
      <c r="P109" s="284"/>
      <c r="Q109" s="284"/>
      <c r="R109" s="284"/>
      <c r="S109" s="284"/>
      <c r="T109" s="284"/>
      <c r="U109" s="284"/>
      <c r="V109" s="284"/>
      <c r="W109" s="284"/>
      <c r="X109" s="284"/>
    </row>
    <row r="110" spans="1:24" s="5" customFormat="1" ht="31.2">
      <c r="A110" s="15" t="s">
        <v>18</v>
      </c>
      <c r="B110" s="100" t="s">
        <v>263</v>
      </c>
      <c r="C110" s="90" t="s">
        <v>20</v>
      </c>
      <c r="D110" s="213">
        <f t="shared" si="25"/>
        <v>70335</v>
      </c>
      <c r="E110" s="239">
        <f t="shared" si="25"/>
        <v>70335</v>
      </c>
      <c r="F110" s="149"/>
      <c r="G110" s="282"/>
      <c r="H110" s="283"/>
      <c r="I110" s="283"/>
      <c r="J110" s="196"/>
      <c r="K110" s="282"/>
      <c r="L110" s="284"/>
      <c r="M110" s="284"/>
      <c r="N110" s="284"/>
      <c r="O110" s="286"/>
      <c r="P110" s="284"/>
      <c r="Q110" s="284"/>
      <c r="R110" s="284"/>
      <c r="S110" s="284"/>
      <c r="T110" s="284"/>
      <c r="U110" s="284"/>
      <c r="V110" s="284"/>
      <c r="W110" s="284"/>
      <c r="X110" s="284"/>
    </row>
    <row r="111" spans="1:24" s="5" customFormat="1" ht="15.6">
      <c r="A111" s="15" t="s">
        <v>24</v>
      </c>
      <c r="B111" s="100" t="s">
        <v>263</v>
      </c>
      <c r="C111" s="90" t="s">
        <v>25</v>
      </c>
      <c r="D111" s="213">
        <f t="shared" si="25"/>
        <v>70335</v>
      </c>
      <c r="E111" s="239">
        <f t="shared" si="25"/>
        <v>70335</v>
      </c>
      <c r="F111" s="149"/>
      <c r="G111" s="282"/>
      <c r="H111" s="283"/>
      <c r="I111" s="283"/>
      <c r="J111" s="196"/>
      <c r="K111" s="282"/>
      <c r="L111" s="284"/>
      <c r="M111" s="284"/>
      <c r="N111" s="284"/>
      <c r="O111" s="286"/>
      <c r="P111" s="284"/>
      <c r="Q111" s="284"/>
      <c r="R111" s="284"/>
      <c r="S111" s="284"/>
      <c r="T111" s="284"/>
      <c r="U111" s="284"/>
      <c r="V111" s="284"/>
      <c r="W111" s="284"/>
      <c r="X111" s="284"/>
    </row>
    <row r="112" spans="1:24" s="5" customFormat="1" ht="15.6">
      <c r="A112" s="15" t="s">
        <v>82</v>
      </c>
      <c r="B112" s="100" t="s">
        <v>263</v>
      </c>
      <c r="C112" s="90" t="s">
        <v>83</v>
      </c>
      <c r="D112" s="213">
        <v>70335</v>
      </c>
      <c r="E112" s="239">
        <v>70335</v>
      </c>
      <c r="F112" s="156"/>
      <c r="G112" s="282"/>
      <c r="H112" s="283"/>
      <c r="I112" s="283"/>
      <c r="J112" s="196"/>
      <c r="K112" s="282"/>
      <c r="L112" s="284"/>
      <c r="M112" s="284"/>
      <c r="N112" s="284"/>
      <c r="O112" s="286"/>
      <c r="P112" s="284"/>
      <c r="Q112" s="284"/>
      <c r="R112" s="284"/>
      <c r="S112" s="284"/>
      <c r="T112" s="284"/>
      <c r="U112" s="284"/>
      <c r="V112" s="284"/>
      <c r="W112" s="284"/>
      <c r="X112" s="284"/>
    </row>
    <row r="113" spans="1:24" s="5" customFormat="1" ht="50.25" customHeight="1">
      <c r="A113" s="20" t="s">
        <v>758</v>
      </c>
      <c r="B113" s="87" t="s">
        <v>757</v>
      </c>
      <c r="C113" s="93"/>
      <c r="D113" s="211">
        <f t="shared" ref="D113:E113" si="26">D114</f>
        <v>420</v>
      </c>
      <c r="E113" s="254">
        <f t="shared" si="26"/>
        <v>420</v>
      </c>
      <c r="F113" s="149"/>
      <c r="G113" s="282"/>
      <c r="H113" s="283"/>
      <c r="I113" s="283"/>
      <c r="J113" s="196"/>
      <c r="K113" s="282"/>
      <c r="L113" s="284"/>
      <c r="M113" s="284"/>
      <c r="N113" s="284"/>
      <c r="O113" s="286"/>
      <c r="P113" s="284"/>
      <c r="Q113" s="284"/>
      <c r="R113" s="284"/>
      <c r="S113" s="284"/>
      <c r="T113" s="284"/>
      <c r="U113" s="284"/>
      <c r="V113" s="284"/>
      <c r="W113" s="284"/>
      <c r="X113" s="284"/>
    </row>
    <row r="114" spans="1:24" s="5" customFormat="1" ht="19.5" customHeight="1">
      <c r="A114" s="177" t="s">
        <v>519</v>
      </c>
      <c r="B114" s="100" t="s">
        <v>757</v>
      </c>
      <c r="C114" s="90" t="s">
        <v>15</v>
      </c>
      <c r="D114" s="213">
        <f t="shared" ref="D114:E115" si="27">D115</f>
        <v>420</v>
      </c>
      <c r="E114" s="239">
        <f t="shared" si="27"/>
        <v>420</v>
      </c>
      <c r="F114" s="149"/>
      <c r="G114" s="282"/>
      <c r="H114" s="283"/>
      <c r="I114" s="283"/>
      <c r="J114" s="196"/>
      <c r="K114" s="282"/>
      <c r="L114" s="284"/>
      <c r="M114" s="284"/>
      <c r="N114" s="284"/>
      <c r="O114" s="286"/>
      <c r="P114" s="284"/>
      <c r="Q114" s="284"/>
      <c r="R114" s="284"/>
      <c r="S114" s="284"/>
      <c r="T114" s="284"/>
      <c r="U114" s="284"/>
      <c r="V114" s="284"/>
      <c r="W114" s="284"/>
      <c r="X114" s="284"/>
    </row>
    <row r="115" spans="1:24" s="5" customFormat="1" ht="31.2">
      <c r="A115" s="15" t="s">
        <v>17</v>
      </c>
      <c r="B115" s="100" t="s">
        <v>757</v>
      </c>
      <c r="C115" s="90" t="s">
        <v>16</v>
      </c>
      <c r="D115" s="213">
        <f t="shared" si="27"/>
        <v>420</v>
      </c>
      <c r="E115" s="239">
        <f t="shared" si="27"/>
        <v>420</v>
      </c>
      <c r="F115" s="149"/>
      <c r="G115" s="282"/>
      <c r="H115" s="283"/>
      <c r="I115" s="283"/>
      <c r="J115" s="196"/>
      <c r="K115" s="282"/>
      <c r="L115" s="284"/>
      <c r="M115" s="284"/>
      <c r="N115" s="284"/>
      <c r="O115" s="286"/>
      <c r="P115" s="284"/>
      <c r="Q115" s="284"/>
      <c r="R115" s="284"/>
      <c r="S115" s="284"/>
      <c r="T115" s="284"/>
      <c r="U115" s="284"/>
      <c r="V115" s="284"/>
      <c r="W115" s="284"/>
      <c r="X115" s="284"/>
    </row>
    <row r="116" spans="1:24" s="5" customFormat="1" ht="15.6">
      <c r="A116" s="14" t="s">
        <v>740</v>
      </c>
      <c r="B116" s="100" t="s">
        <v>757</v>
      </c>
      <c r="C116" s="88" t="s">
        <v>77</v>
      </c>
      <c r="D116" s="213">
        <f>0+420</f>
        <v>420</v>
      </c>
      <c r="E116" s="239">
        <f>0+420</f>
        <v>420</v>
      </c>
      <c r="F116" s="149"/>
      <c r="G116" s="282"/>
      <c r="H116" s="283"/>
      <c r="I116" s="283"/>
      <c r="J116" s="196"/>
      <c r="K116" s="282"/>
      <c r="L116" s="284"/>
      <c r="M116" s="284"/>
      <c r="N116" s="284"/>
      <c r="O116" s="286"/>
      <c r="P116" s="284"/>
      <c r="Q116" s="284"/>
      <c r="R116" s="284"/>
      <c r="S116" s="284"/>
      <c r="T116" s="284"/>
      <c r="U116" s="284"/>
      <c r="V116" s="284"/>
      <c r="W116" s="284"/>
      <c r="X116" s="284"/>
    </row>
    <row r="117" spans="1:24" s="5" customFormat="1" ht="15.6">
      <c r="A117" s="20" t="s">
        <v>113</v>
      </c>
      <c r="B117" s="87" t="s">
        <v>264</v>
      </c>
      <c r="C117" s="93"/>
      <c r="D117" s="216">
        <f>D118+D121+D123</f>
        <v>16490</v>
      </c>
      <c r="E117" s="257">
        <f>E118+E121+E123</f>
        <v>16490</v>
      </c>
      <c r="F117" s="151"/>
      <c r="G117" s="282"/>
      <c r="H117" s="283"/>
      <c r="I117" s="283"/>
      <c r="J117" s="196"/>
      <c r="K117" s="282"/>
      <c r="L117" s="284"/>
      <c r="M117" s="284"/>
      <c r="N117" s="284"/>
      <c r="O117" s="286"/>
      <c r="P117" s="284"/>
      <c r="Q117" s="284"/>
      <c r="R117" s="284"/>
      <c r="S117" s="284"/>
      <c r="T117" s="284"/>
      <c r="U117" s="284"/>
      <c r="V117" s="284"/>
      <c r="W117" s="284"/>
      <c r="X117" s="284"/>
    </row>
    <row r="118" spans="1:24" s="5" customFormat="1" ht="31.2">
      <c r="A118" s="177" t="s">
        <v>519</v>
      </c>
      <c r="B118" s="100" t="s">
        <v>264</v>
      </c>
      <c r="C118" s="90" t="s">
        <v>15</v>
      </c>
      <c r="D118" s="213">
        <f t="shared" ref="D118:E119" si="28">D119</f>
        <v>660</v>
      </c>
      <c r="E118" s="239">
        <f t="shared" si="28"/>
        <v>660</v>
      </c>
      <c r="F118" s="149"/>
      <c r="G118" s="282"/>
      <c r="H118" s="283"/>
      <c r="I118" s="283"/>
      <c r="J118" s="196"/>
      <c r="K118" s="282"/>
      <c r="L118" s="284"/>
      <c r="M118" s="284"/>
      <c r="N118" s="284"/>
      <c r="O118" s="286"/>
      <c r="P118" s="284"/>
      <c r="Q118" s="284"/>
      <c r="R118" s="284"/>
      <c r="S118" s="284"/>
      <c r="T118" s="284"/>
      <c r="U118" s="284"/>
      <c r="V118" s="284"/>
      <c r="W118" s="284"/>
      <c r="X118" s="284"/>
    </row>
    <row r="119" spans="1:24" s="5" customFormat="1" ht="31.2">
      <c r="A119" s="15" t="s">
        <v>17</v>
      </c>
      <c r="B119" s="100" t="s">
        <v>264</v>
      </c>
      <c r="C119" s="90" t="s">
        <v>16</v>
      </c>
      <c r="D119" s="213">
        <f t="shared" si="28"/>
        <v>660</v>
      </c>
      <c r="E119" s="239">
        <f t="shared" si="28"/>
        <v>660</v>
      </c>
      <c r="F119" s="149"/>
      <c r="G119" s="282"/>
      <c r="H119" s="283"/>
      <c r="I119" s="283"/>
      <c r="J119" s="196"/>
      <c r="K119" s="282"/>
      <c r="L119" s="284"/>
      <c r="M119" s="284"/>
      <c r="N119" s="284"/>
      <c r="O119" s="286"/>
      <c r="P119" s="284"/>
      <c r="Q119" s="284"/>
      <c r="R119" s="284"/>
      <c r="S119" s="284"/>
      <c r="T119" s="284"/>
      <c r="U119" s="284"/>
      <c r="V119" s="284"/>
      <c r="W119" s="284"/>
      <c r="X119" s="284"/>
    </row>
    <row r="120" spans="1:24" s="5" customFormat="1" ht="15.6">
      <c r="A120" s="14" t="s">
        <v>740</v>
      </c>
      <c r="B120" s="100" t="s">
        <v>264</v>
      </c>
      <c r="C120" s="88" t="s">
        <v>77</v>
      </c>
      <c r="D120" s="213">
        <v>660</v>
      </c>
      <c r="E120" s="239">
        <v>660</v>
      </c>
      <c r="F120" s="157"/>
      <c r="G120" s="282"/>
      <c r="H120" s="283"/>
      <c r="I120" s="283"/>
      <c r="J120" s="196"/>
      <c r="K120" s="282"/>
      <c r="L120" s="284"/>
      <c r="M120" s="284"/>
      <c r="N120" s="284"/>
      <c r="O120" s="286"/>
      <c r="P120" s="284"/>
      <c r="Q120" s="284"/>
      <c r="R120" s="284"/>
      <c r="S120" s="284"/>
      <c r="T120" s="284"/>
      <c r="U120" s="284"/>
      <c r="V120" s="284"/>
      <c r="W120" s="284"/>
      <c r="X120" s="284"/>
    </row>
    <row r="121" spans="1:24" s="5" customFormat="1" ht="15.6">
      <c r="A121" s="195" t="s">
        <v>22</v>
      </c>
      <c r="B121" s="100" t="s">
        <v>264</v>
      </c>
      <c r="C121" s="88" t="s">
        <v>23</v>
      </c>
      <c r="D121" s="213">
        <f>D122</f>
        <v>830</v>
      </c>
      <c r="E121" s="239">
        <f>E122</f>
        <v>830</v>
      </c>
      <c r="F121" s="149"/>
      <c r="G121" s="282"/>
      <c r="H121" s="283"/>
      <c r="I121" s="283"/>
      <c r="J121" s="196"/>
      <c r="K121" s="282"/>
      <c r="L121" s="284"/>
      <c r="M121" s="284"/>
      <c r="N121" s="284"/>
      <c r="O121" s="286"/>
      <c r="P121" s="284"/>
      <c r="Q121" s="284"/>
      <c r="R121" s="284"/>
      <c r="S121" s="284"/>
      <c r="T121" s="284"/>
      <c r="U121" s="284"/>
      <c r="V121" s="284"/>
      <c r="W121" s="284"/>
      <c r="X121" s="284"/>
    </row>
    <row r="122" spans="1:24" s="5" customFormat="1" ht="15.6">
      <c r="A122" s="14" t="s">
        <v>539</v>
      </c>
      <c r="B122" s="100" t="s">
        <v>264</v>
      </c>
      <c r="C122" s="88" t="s">
        <v>538</v>
      </c>
      <c r="D122" s="213">
        <f>650+180</f>
        <v>830</v>
      </c>
      <c r="E122" s="239">
        <f>650+180</f>
        <v>830</v>
      </c>
      <c r="F122" s="149"/>
      <c r="G122" s="282"/>
      <c r="H122" s="283"/>
      <c r="I122" s="283"/>
      <c r="J122" s="196"/>
      <c r="K122" s="282"/>
      <c r="L122" s="284"/>
      <c r="M122" s="284"/>
      <c r="N122" s="284"/>
      <c r="O122" s="286"/>
      <c r="P122" s="284"/>
      <c r="Q122" s="284"/>
      <c r="R122" s="284"/>
      <c r="S122" s="284"/>
      <c r="T122" s="284"/>
      <c r="U122" s="284"/>
      <c r="V122" s="284"/>
      <c r="W122" s="284"/>
      <c r="X122" s="284"/>
    </row>
    <row r="123" spans="1:24" s="5" customFormat="1" ht="31.2">
      <c r="A123" s="15" t="s">
        <v>18</v>
      </c>
      <c r="B123" s="100" t="s">
        <v>264</v>
      </c>
      <c r="C123" s="90" t="s">
        <v>20</v>
      </c>
      <c r="D123" s="213">
        <f t="shared" ref="D123:E124" si="29">D124</f>
        <v>15000</v>
      </c>
      <c r="E123" s="239">
        <f t="shared" si="29"/>
        <v>15000</v>
      </c>
      <c r="F123" s="149"/>
      <c r="G123" s="282"/>
      <c r="H123" s="283"/>
      <c r="I123" s="283"/>
      <c r="J123" s="196"/>
      <c r="K123" s="282"/>
      <c r="L123" s="284"/>
      <c r="M123" s="284"/>
      <c r="N123" s="284"/>
      <c r="O123" s="286"/>
      <c r="P123" s="284"/>
      <c r="Q123" s="284"/>
      <c r="R123" s="284"/>
      <c r="S123" s="284"/>
      <c r="T123" s="284"/>
      <c r="U123" s="284"/>
      <c r="V123" s="284"/>
      <c r="W123" s="284"/>
      <c r="X123" s="284"/>
    </row>
    <row r="124" spans="1:24" s="5" customFormat="1" ht="15.6">
      <c r="A124" s="15" t="s">
        <v>24</v>
      </c>
      <c r="B124" s="100" t="s">
        <v>264</v>
      </c>
      <c r="C124" s="90" t="s">
        <v>25</v>
      </c>
      <c r="D124" s="213">
        <f t="shared" si="29"/>
        <v>15000</v>
      </c>
      <c r="E124" s="239">
        <f t="shared" si="29"/>
        <v>15000</v>
      </c>
      <c r="F124" s="149"/>
      <c r="G124" s="282"/>
      <c r="H124" s="283"/>
      <c r="I124" s="283"/>
      <c r="J124" s="196"/>
      <c r="K124" s="282"/>
      <c r="L124" s="284"/>
      <c r="M124" s="284"/>
      <c r="N124" s="284"/>
      <c r="O124" s="286"/>
      <c r="P124" s="284"/>
      <c r="Q124" s="284"/>
      <c r="R124" s="284"/>
      <c r="S124" s="284"/>
      <c r="T124" s="284"/>
      <c r="U124" s="284"/>
      <c r="V124" s="284"/>
      <c r="W124" s="284"/>
      <c r="X124" s="284"/>
    </row>
    <row r="125" spans="1:24" s="5" customFormat="1" ht="15.6">
      <c r="A125" s="15" t="s">
        <v>82</v>
      </c>
      <c r="B125" s="100" t="s">
        <v>264</v>
      </c>
      <c r="C125" s="90" t="s">
        <v>83</v>
      </c>
      <c r="D125" s="213">
        <f>16350-1350</f>
        <v>15000</v>
      </c>
      <c r="E125" s="239">
        <f>16350-1350</f>
        <v>15000</v>
      </c>
      <c r="F125" s="149"/>
      <c r="G125" s="282"/>
      <c r="H125" s="283"/>
      <c r="I125" s="283"/>
      <c r="J125" s="196"/>
      <c r="K125" s="282"/>
      <c r="L125" s="284"/>
      <c r="M125" s="284"/>
      <c r="N125" s="284"/>
      <c r="O125" s="286"/>
      <c r="P125" s="284"/>
      <c r="Q125" s="284"/>
      <c r="R125" s="284"/>
      <c r="S125" s="284"/>
      <c r="T125" s="284"/>
      <c r="U125" s="284"/>
      <c r="V125" s="284"/>
      <c r="W125" s="284"/>
      <c r="X125" s="284"/>
    </row>
    <row r="126" spans="1:24" s="5" customFormat="1" ht="31.2">
      <c r="A126" s="20" t="s">
        <v>141</v>
      </c>
      <c r="B126" s="87" t="s">
        <v>573</v>
      </c>
      <c r="C126" s="93"/>
      <c r="D126" s="216">
        <f>D127+D131+D135+D139</f>
        <v>427941.94</v>
      </c>
      <c r="E126" s="257">
        <f>E127+E131+E135+E139</f>
        <v>647772.97</v>
      </c>
      <c r="F126" s="151"/>
      <c r="G126" s="282"/>
      <c r="H126" s="283"/>
      <c r="I126" s="283"/>
      <c r="J126" s="196"/>
      <c r="K126" s="282"/>
      <c r="L126" s="284"/>
      <c r="M126" s="284"/>
      <c r="N126" s="284"/>
      <c r="O126" s="286"/>
      <c r="P126" s="284"/>
      <c r="Q126" s="284"/>
      <c r="R126" s="284"/>
      <c r="S126" s="284"/>
      <c r="T126" s="284"/>
      <c r="U126" s="284"/>
      <c r="V126" s="284"/>
      <c r="W126" s="284"/>
      <c r="X126" s="284"/>
    </row>
    <row r="127" spans="1:24" s="5" customFormat="1" ht="46.5" customHeight="1">
      <c r="A127" s="190" t="s">
        <v>779</v>
      </c>
      <c r="B127" s="89" t="s">
        <v>265</v>
      </c>
      <c r="C127" s="93"/>
      <c r="D127" s="245">
        <f t="shared" ref="D127:E129" si="30">D128</f>
        <v>20000</v>
      </c>
      <c r="E127" s="257">
        <f t="shared" si="30"/>
        <v>280000</v>
      </c>
      <c r="F127" s="151"/>
      <c r="G127" s="282"/>
      <c r="H127" s="283"/>
      <c r="I127" s="283"/>
      <c r="J127" s="196"/>
      <c r="K127" s="282"/>
      <c r="L127" s="284"/>
      <c r="M127" s="284"/>
      <c r="N127" s="284"/>
      <c r="O127" s="286"/>
      <c r="P127" s="284"/>
      <c r="Q127" s="284"/>
      <c r="R127" s="284"/>
      <c r="S127" s="284"/>
      <c r="T127" s="284"/>
      <c r="U127" s="284"/>
      <c r="V127" s="284"/>
      <c r="W127" s="284"/>
      <c r="X127" s="284"/>
    </row>
    <row r="128" spans="1:24" s="5" customFormat="1" ht="31.2">
      <c r="A128" s="23" t="s">
        <v>348</v>
      </c>
      <c r="B128" s="100" t="s">
        <v>265</v>
      </c>
      <c r="C128" s="90" t="s">
        <v>36</v>
      </c>
      <c r="D128" s="246">
        <f t="shared" si="30"/>
        <v>20000</v>
      </c>
      <c r="E128" s="239">
        <f t="shared" si="30"/>
        <v>280000</v>
      </c>
      <c r="F128" s="149"/>
      <c r="G128" s="282"/>
      <c r="H128" s="283"/>
      <c r="I128" s="283"/>
      <c r="J128" s="196"/>
      <c r="K128" s="282"/>
      <c r="L128" s="284"/>
      <c r="M128" s="284"/>
      <c r="N128" s="284"/>
      <c r="O128" s="286"/>
      <c r="P128" s="284"/>
      <c r="Q128" s="284"/>
      <c r="R128" s="284"/>
      <c r="S128" s="284"/>
      <c r="T128" s="284"/>
      <c r="U128" s="284"/>
      <c r="V128" s="284"/>
      <c r="W128" s="284"/>
      <c r="X128" s="284"/>
    </row>
    <row r="129" spans="1:24" s="5" customFormat="1" ht="15.6">
      <c r="A129" s="18" t="s">
        <v>35</v>
      </c>
      <c r="B129" s="100" t="s">
        <v>265</v>
      </c>
      <c r="C129" s="90">
        <v>410</v>
      </c>
      <c r="D129" s="246">
        <f t="shared" si="30"/>
        <v>20000</v>
      </c>
      <c r="E129" s="239">
        <f t="shared" si="30"/>
        <v>280000</v>
      </c>
      <c r="F129" s="149"/>
      <c r="G129" s="282"/>
      <c r="H129" s="283"/>
      <c r="I129" s="283"/>
      <c r="J129" s="196"/>
      <c r="K129" s="282"/>
      <c r="L129" s="284"/>
      <c r="M129" s="284"/>
      <c r="N129" s="284"/>
      <c r="O129" s="286"/>
      <c r="P129" s="284"/>
      <c r="Q129" s="284"/>
      <c r="R129" s="284"/>
      <c r="S129" s="284"/>
      <c r="T129" s="284"/>
      <c r="U129" s="284"/>
      <c r="V129" s="284"/>
      <c r="W129" s="284"/>
      <c r="X129" s="284"/>
    </row>
    <row r="130" spans="1:24" s="5" customFormat="1" ht="31.2">
      <c r="A130" s="18" t="s">
        <v>95</v>
      </c>
      <c r="B130" s="100" t="s">
        <v>265</v>
      </c>
      <c r="C130" s="90" t="s">
        <v>96</v>
      </c>
      <c r="D130" s="246">
        <f>200000-200000+20000</f>
        <v>20000</v>
      </c>
      <c r="E130" s="239">
        <v>280000</v>
      </c>
      <c r="F130" s="149"/>
      <c r="G130" s="282"/>
      <c r="H130" s="283"/>
      <c r="I130" s="283"/>
      <c r="J130" s="196"/>
      <c r="K130" s="282"/>
      <c r="L130" s="284"/>
      <c r="M130" s="284"/>
      <c r="N130" s="284"/>
      <c r="O130" s="286"/>
      <c r="P130" s="284"/>
      <c r="Q130" s="284"/>
      <c r="R130" s="284"/>
      <c r="S130" s="284"/>
      <c r="T130" s="284"/>
      <c r="U130" s="284"/>
      <c r="V130" s="284"/>
      <c r="W130" s="284"/>
      <c r="X130" s="284"/>
    </row>
    <row r="131" spans="1:24" s="5" customFormat="1" ht="53.25" customHeight="1">
      <c r="A131" s="24" t="s">
        <v>701</v>
      </c>
      <c r="B131" s="89" t="s">
        <v>574</v>
      </c>
      <c r="C131" s="93"/>
      <c r="D131" s="216">
        <f t="shared" ref="D131:E133" si="31">D132</f>
        <v>90974.5</v>
      </c>
      <c r="E131" s="257">
        <f t="shared" si="31"/>
        <v>128610.99</v>
      </c>
      <c r="F131" s="151"/>
      <c r="G131" s="282"/>
      <c r="H131" s="283"/>
      <c r="I131" s="283"/>
      <c r="J131" s="196"/>
      <c r="K131" s="282"/>
      <c r="L131" s="284"/>
      <c r="M131" s="284"/>
      <c r="N131" s="284"/>
      <c r="O131" s="286"/>
      <c r="P131" s="284"/>
      <c r="Q131" s="284"/>
      <c r="R131" s="284"/>
      <c r="S131" s="284"/>
      <c r="T131" s="284"/>
      <c r="U131" s="284"/>
      <c r="V131" s="284"/>
      <c r="W131" s="284"/>
      <c r="X131" s="284"/>
    </row>
    <row r="132" spans="1:24" s="5" customFormat="1" ht="31.2">
      <c r="A132" s="23" t="s">
        <v>348</v>
      </c>
      <c r="B132" s="100" t="s">
        <v>574</v>
      </c>
      <c r="C132" s="90" t="s">
        <v>36</v>
      </c>
      <c r="D132" s="213">
        <f t="shared" si="31"/>
        <v>90974.5</v>
      </c>
      <c r="E132" s="239">
        <f t="shared" si="31"/>
        <v>128610.99</v>
      </c>
      <c r="F132" s="149"/>
      <c r="G132" s="282"/>
      <c r="H132" s="283"/>
      <c r="I132" s="283"/>
      <c r="J132" s="196"/>
      <c r="K132" s="282"/>
      <c r="L132" s="284"/>
      <c r="M132" s="284"/>
      <c r="N132" s="284"/>
      <c r="O132" s="286"/>
      <c r="P132" s="284"/>
      <c r="Q132" s="284"/>
      <c r="R132" s="284"/>
      <c r="S132" s="284"/>
      <c r="T132" s="284"/>
      <c r="U132" s="284"/>
      <c r="V132" s="284"/>
      <c r="W132" s="284"/>
      <c r="X132" s="284"/>
    </row>
    <row r="133" spans="1:24" s="5" customFormat="1" ht="15.6">
      <c r="A133" s="18" t="s">
        <v>35</v>
      </c>
      <c r="B133" s="100" t="s">
        <v>574</v>
      </c>
      <c r="C133" s="90">
        <v>410</v>
      </c>
      <c r="D133" s="213">
        <f t="shared" si="31"/>
        <v>90974.5</v>
      </c>
      <c r="E133" s="239">
        <f t="shared" si="31"/>
        <v>128610.99</v>
      </c>
      <c r="F133" s="149"/>
      <c r="G133" s="282"/>
      <c r="H133" s="283"/>
      <c r="I133" s="283"/>
      <c r="J133" s="196"/>
      <c r="K133" s="282"/>
      <c r="L133" s="284"/>
      <c r="M133" s="284"/>
      <c r="N133" s="284"/>
      <c r="O133" s="286"/>
      <c r="P133" s="284"/>
      <c r="Q133" s="284"/>
      <c r="R133" s="284"/>
      <c r="S133" s="284"/>
      <c r="T133" s="284"/>
      <c r="U133" s="284"/>
      <c r="V133" s="284"/>
      <c r="W133" s="284"/>
      <c r="X133" s="284"/>
    </row>
    <row r="134" spans="1:24" s="5" customFormat="1" ht="31.2">
      <c r="A134" s="18" t="s">
        <v>95</v>
      </c>
      <c r="B134" s="100" t="s">
        <v>574</v>
      </c>
      <c r="C134" s="90" t="s">
        <v>96</v>
      </c>
      <c r="D134" s="213">
        <f>122920+200000-231945.5</f>
        <v>90974.5</v>
      </c>
      <c r="E134" s="239">
        <f>0+128610.99</f>
        <v>128610.99</v>
      </c>
      <c r="F134" s="149"/>
      <c r="G134" s="282"/>
      <c r="H134" s="283"/>
      <c r="I134" s="283"/>
      <c r="J134" s="196"/>
      <c r="K134" s="289"/>
      <c r="L134" s="290"/>
      <c r="M134" s="290"/>
      <c r="N134" s="284"/>
      <c r="O134" s="286"/>
      <c r="P134" s="284"/>
      <c r="Q134" s="284"/>
      <c r="R134" s="284"/>
      <c r="S134" s="284"/>
      <c r="T134" s="284"/>
      <c r="U134" s="284"/>
      <c r="V134" s="284"/>
      <c r="W134" s="284"/>
      <c r="X134" s="284"/>
    </row>
    <row r="135" spans="1:24" s="5" customFormat="1" ht="51.75" customHeight="1">
      <c r="A135" s="22" t="s">
        <v>702</v>
      </c>
      <c r="B135" s="89" t="s">
        <v>575</v>
      </c>
      <c r="C135" s="93"/>
      <c r="D135" s="216">
        <f t="shared" ref="D135:E137" si="32">D136</f>
        <v>26967.439999999999</v>
      </c>
      <c r="E135" s="257">
        <f t="shared" si="32"/>
        <v>39161.979999999996</v>
      </c>
      <c r="F135" s="151"/>
      <c r="G135" s="282"/>
      <c r="H135" s="283"/>
      <c r="I135" s="283"/>
      <c r="J135" s="196"/>
      <c r="K135" s="282"/>
      <c r="L135" s="284"/>
      <c r="M135" s="284"/>
      <c r="N135" s="284"/>
      <c r="O135" s="286"/>
      <c r="P135" s="284"/>
      <c r="Q135" s="284"/>
      <c r="R135" s="284"/>
      <c r="S135" s="284"/>
      <c r="T135" s="284"/>
      <c r="U135" s="284"/>
      <c r="V135" s="284"/>
      <c r="W135" s="284"/>
      <c r="X135" s="284"/>
    </row>
    <row r="136" spans="1:24" s="5" customFormat="1" ht="31.2">
      <c r="A136" s="23" t="s">
        <v>348</v>
      </c>
      <c r="B136" s="100" t="s">
        <v>575</v>
      </c>
      <c r="C136" s="90" t="s">
        <v>36</v>
      </c>
      <c r="D136" s="213">
        <f t="shared" si="32"/>
        <v>26967.439999999999</v>
      </c>
      <c r="E136" s="239">
        <f t="shared" si="32"/>
        <v>39161.979999999996</v>
      </c>
      <c r="F136" s="149"/>
      <c r="G136" s="282"/>
      <c r="H136" s="283"/>
      <c r="I136" s="283"/>
      <c r="J136" s="196"/>
      <c r="K136" s="282"/>
      <c r="L136" s="284"/>
      <c r="M136" s="284"/>
      <c r="N136" s="284"/>
      <c r="O136" s="286"/>
      <c r="P136" s="284"/>
      <c r="Q136" s="284"/>
      <c r="R136" s="284"/>
      <c r="S136" s="284"/>
      <c r="T136" s="284"/>
      <c r="U136" s="284"/>
      <c r="V136" s="284"/>
      <c r="W136" s="284"/>
      <c r="X136" s="284"/>
    </row>
    <row r="137" spans="1:24" s="5" customFormat="1" ht="15.6">
      <c r="A137" s="18" t="s">
        <v>35</v>
      </c>
      <c r="B137" s="100" t="s">
        <v>575</v>
      </c>
      <c r="C137" s="90">
        <v>410</v>
      </c>
      <c r="D137" s="213">
        <f t="shared" si="32"/>
        <v>26967.439999999999</v>
      </c>
      <c r="E137" s="239">
        <f t="shared" si="32"/>
        <v>39161.979999999996</v>
      </c>
      <c r="F137" s="149"/>
      <c r="G137" s="282"/>
      <c r="H137" s="283"/>
      <c r="I137" s="283"/>
      <c r="J137" s="196"/>
      <c r="K137" s="282"/>
      <c r="L137" s="284"/>
      <c r="M137" s="284"/>
      <c r="N137" s="284"/>
      <c r="O137" s="286"/>
      <c r="P137" s="284"/>
      <c r="Q137" s="284"/>
      <c r="R137" s="284"/>
      <c r="S137" s="284"/>
      <c r="T137" s="284"/>
      <c r="U137" s="284"/>
      <c r="V137" s="284"/>
      <c r="W137" s="284"/>
      <c r="X137" s="284"/>
    </row>
    <row r="138" spans="1:24" s="5" customFormat="1" ht="31.2">
      <c r="A138" s="18" t="s">
        <v>95</v>
      </c>
      <c r="B138" s="100" t="s">
        <v>575</v>
      </c>
      <c r="C138" s="90" t="s">
        <v>96</v>
      </c>
      <c r="D138" s="213">
        <f>20264.16+6703.28</f>
        <v>26967.439999999999</v>
      </c>
      <c r="E138" s="239">
        <f>44512.25-5350.27</f>
        <v>39161.979999999996</v>
      </c>
      <c r="F138" s="149"/>
      <c r="G138" s="282"/>
      <c r="H138" s="283"/>
      <c r="I138" s="283"/>
      <c r="J138" s="196"/>
      <c r="K138" s="289"/>
      <c r="L138" s="290"/>
      <c r="M138" s="290"/>
      <c r="N138" s="284"/>
      <c r="O138" s="286"/>
      <c r="P138" s="284"/>
      <c r="Q138" s="284"/>
      <c r="R138" s="284"/>
      <c r="S138" s="284"/>
      <c r="T138" s="284"/>
      <c r="U138" s="284"/>
      <c r="V138" s="284"/>
      <c r="W138" s="284"/>
      <c r="X138" s="284"/>
    </row>
    <row r="139" spans="1:24" s="5" customFormat="1" ht="42" customHeight="1">
      <c r="A139" s="25" t="s">
        <v>703</v>
      </c>
      <c r="B139" s="89" t="s">
        <v>576</v>
      </c>
      <c r="C139" s="93"/>
      <c r="D139" s="216">
        <f t="shared" ref="D139:E141" si="33">D140</f>
        <v>290000</v>
      </c>
      <c r="E139" s="257">
        <f t="shared" si="33"/>
        <v>200000</v>
      </c>
      <c r="F139" s="151"/>
      <c r="G139" s="282"/>
      <c r="H139" s="283"/>
      <c r="I139" s="283"/>
      <c r="J139" s="196"/>
      <c r="K139" s="282"/>
      <c r="L139" s="284"/>
      <c r="M139" s="284"/>
      <c r="N139" s="284"/>
      <c r="O139" s="286"/>
      <c r="P139" s="284"/>
      <c r="Q139" s="284"/>
      <c r="R139" s="284"/>
      <c r="S139" s="284"/>
      <c r="T139" s="284"/>
      <c r="U139" s="284"/>
      <c r="V139" s="284"/>
      <c r="W139" s="284"/>
      <c r="X139" s="284"/>
    </row>
    <row r="140" spans="1:24" s="5" customFormat="1" ht="31.2">
      <c r="A140" s="23" t="s">
        <v>348</v>
      </c>
      <c r="B140" s="100" t="s">
        <v>576</v>
      </c>
      <c r="C140" s="90" t="s">
        <v>36</v>
      </c>
      <c r="D140" s="213">
        <f t="shared" si="33"/>
        <v>290000</v>
      </c>
      <c r="E140" s="239">
        <f t="shared" si="33"/>
        <v>200000</v>
      </c>
      <c r="F140" s="149"/>
      <c r="G140" s="282"/>
      <c r="H140" s="283"/>
      <c r="I140" s="283"/>
      <c r="J140" s="196"/>
      <c r="K140" s="282"/>
      <c r="L140" s="284"/>
      <c r="M140" s="284"/>
      <c r="N140" s="284"/>
      <c r="O140" s="286"/>
      <c r="P140" s="284"/>
      <c r="Q140" s="284"/>
      <c r="R140" s="284"/>
      <c r="S140" s="284"/>
      <c r="T140" s="284"/>
      <c r="U140" s="284"/>
      <c r="V140" s="284"/>
      <c r="W140" s="284"/>
      <c r="X140" s="284"/>
    </row>
    <row r="141" spans="1:24" s="5" customFormat="1" ht="15.6">
      <c r="A141" s="18" t="s">
        <v>35</v>
      </c>
      <c r="B141" s="100" t="s">
        <v>576</v>
      </c>
      <c r="C141" s="90">
        <v>410</v>
      </c>
      <c r="D141" s="213">
        <f t="shared" si="33"/>
        <v>290000</v>
      </c>
      <c r="E141" s="239">
        <f t="shared" si="33"/>
        <v>200000</v>
      </c>
      <c r="F141" s="149"/>
      <c r="G141" s="282"/>
      <c r="H141" s="283"/>
      <c r="I141" s="283"/>
      <c r="J141" s="196"/>
      <c r="K141" s="282"/>
      <c r="L141" s="284"/>
      <c r="M141" s="284"/>
      <c r="N141" s="284"/>
      <c r="O141" s="286"/>
      <c r="P141" s="284"/>
      <c r="Q141" s="284"/>
      <c r="R141" s="284"/>
      <c r="S141" s="284"/>
      <c r="T141" s="284"/>
      <c r="U141" s="284"/>
      <c r="V141" s="284"/>
      <c r="W141" s="284"/>
      <c r="X141" s="284"/>
    </row>
    <row r="142" spans="1:24" s="5" customFormat="1" ht="31.2">
      <c r="A142" s="18" t="s">
        <v>95</v>
      </c>
      <c r="B142" s="100" t="s">
        <v>576</v>
      </c>
      <c r="C142" s="90" t="s">
        <v>96</v>
      </c>
      <c r="D142" s="213">
        <f>270000+20000</f>
        <v>290000</v>
      </c>
      <c r="E142" s="239">
        <v>200000</v>
      </c>
      <c r="F142" s="149"/>
      <c r="G142" s="282"/>
      <c r="H142" s="283"/>
      <c r="I142" s="283"/>
      <c r="J142" s="196"/>
      <c r="K142" s="282"/>
      <c r="L142" s="284"/>
      <c r="M142" s="284"/>
      <c r="N142" s="284"/>
      <c r="O142" s="286"/>
      <c r="P142" s="284"/>
      <c r="Q142" s="284"/>
      <c r="R142" s="284"/>
      <c r="S142" s="284"/>
      <c r="T142" s="284"/>
      <c r="U142" s="284"/>
      <c r="V142" s="284"/>
      <c r="W142" s="284"/>
      <c r="X142" s="284"/>
    </row>
    <row r="143" spans="1:24" s="5" customFormat="1" ht="46.8">
      <c r="A143" s="20" t="s">
        <v>822</v>
      </c>
      <c r="B143" s="87" t="s">
        <v>756</v>
      </c>
      <c r="C143" s="93"/>
      <c r="D143" s="211">
        <f t="shared" ref="D143:E143" si="34">D144+D149</f>
        <v>7428</v>
      </c>
      <c r="E143" s="254">
        <f t="shared" si="34"/>
        <v>7428</v>
      </c>
      <c r="F143" s="149"/>
      <c r="G143" s="282"/>
      <c r="H143" s="282"/>
      <c r="I143" s="282"/>
      <c r="J143" s="196"/>
      <c r="K143" s="282"/>
      <c r="L143" s="284"/>
      <c r="M143" s="284"/>
      <c r="N143" s="284"/>
      <c r="O143" s="286"/>
      <c r="P143" s="284"/>
      <c r="Q143" s="284"/>
      <c r="R143" s="284"/>
      <c r="S143" s="284"/>
      <c r="T143" s="284"/>
      <c r="U143" s="284"/>
      <c r="V143" s="284"/>
      <c r="W143" s="284"/>
      <c r="X143" s="284"/>
    </row>
    <row r="144" spans="1:24" s="5" customFormat="1" ht="46.8">
      <c r="A144" s="15" t="s">
        <v>29</v>
      </c>
      <c r="B144" s="97" t="s">
        <v>756</v>
      </c>
      <c r="C144" s="88" t="s">
        <v>30</v>
      </c>
      <c r="D144" s="212">
        <f t="shared" ref="D144:E144" si="35">D145</f>
        <v>7383</v>
      </c>
      <c r="E144" s="227">
        <f t="shared" si="35"/>
        <v>7383</v>
      </c>
      <c r="F144" s="149"/>
      <c r="G144" s="282"/>
      <c r="H144" s="283"/>
      <c r="I144" s="283"/>
      <c r="J144" s="196"/>
      <c r="K144" s="282"/>
      <c r="L144" s="284"/>
      <c r="M144" s="284"/>
      <c r="N144" s="284"/>
      <c r="O144" s="286"/>
      <c r="P144" s="284"/>
      <c r="Q144" s="284"/>
      <c r="R144" s="284"/>
      <c r="S144" s="284"/>
      <c r="T144" s="284"/>
      <c r="U144" s="284"/>
      <c r="V144" s="284"/>
      <c r="W144" s="284"/>
      <c r="X144" s="284"/>
    </row>
    <row r="145" spans="1:24" s="5" customFormat="1" ht="15.6">
      <c r="A145" s="15" t="s">
        <v>8</v>
      </c>
      <c r="B145" s="97" t="s">
        <v>756</v>
      </c>
      <c r="C145" s="88" t="s">
        <v>64</v>
      </c>
      <c r="D145" s="212">
        <f>D146+D147+D148</f>
        <v>7383</v>
      </c>
      <c r="E145" s="227">
        <f>E146+E147+E148</f>
        <v>7383</v>
      </c>
      <c r="F145" s="149"/>
      <c r="G145" s="282"/>
      <c r="H145" s="283"/>
      <c r="I145" s="283"/>
      <c r="J145" s="196"/>
      <c r="K145" s="282"/>
      <c r="L145" s="284"/>
      <c r="M145" s="284"/>
      <c r="N145" s="284"/>
      <c r="O145" s="286"/>
      <c r="P145" s="284"/>
      <c r="Q145" s="284"/>
      <c r="R145" s="284"/>
      <c r="S145" s="284"/>
      <c r="T145" s="284"/>
      <c r="U145" s="284"/>
      <c r="V145" s="284"/>
      <c r="W145" s="284"/>
      <c r="X145" s="284"/>
    </row>
    <row r="146" spans="1:24" s="5" customFormat="1" ht="15.6">
      <c r="A146" s="31" t="s">
        <v>288</v>
      </c>
      <c r="B146" s="97" t="s">
        <v>756</v>
      </c>
      <c r="C146" s="88" t="s">
        <v>74</v>
      </c>
      <c r="D146" s="213">
        <v>4379</v>
      </c>
      <c r="E146" s="239">
        <v>4379</v>
      </c>
      <c r="F146" s="149"/>
      <c r="G146" s="282"/>
      <c r="H146" s="283"/>
      <c r="I146" s="283"/>
      <c r="J146" s="196"/>
      <c r="K146" s="282"/>
      <c r="L146" s="284"/>
      <c r="M146" s="284"/>
      <c r="N146" s="284"/>
      <c r="O146" s="286"/>
      <c r="P146" s="284"/>
      <c r="Q146" s="284"/>
      <c r="R146" s="284"/>
      <c r="S146" s="284"/>
      <c r="T146" s="284"/>
      <c r="U146" s="284"/>
      <c r="V146" s="284"/>
      <c r="W146" s="284"/>
      <c r="X146" s="284"/>
    </row>
    <row r="147" spans="1:24" s="5" customFormat="1" ht="31.2">
      <c r="A147" s="31" t="s">
        <v>75</v>
      </c>
      <c r="B147" s="97" t="s">
        <v>756</v>
      </c>
      <c r="C147" s="88" t="s">
        <v>76</v>
      </c>
      <c r="D147" s="213">
        <v>1321</v>
      </c>
      <c r="E147" s="239">
        <v>1321</v>
      </c>
      <c r="F147" s="149"/>
      <c r="G147" s="282"/>
      <c r="H147" s="283"/>
      <c r="I147" s="283"/>
      <c r="J147" s="196"/>
      <c r="K147" s="282"/>
      <c r="L147" s="284"/>
      <c r="M147" s="284"/>
      <c r="N147" s="284"/>
      <c r="O147" s="286"/>
      <c r="P147" s="284"/>
      <c r="Q147" s="284"/>
      <c r="R147" s="284"/>
      <c r="S147" s="284"/>
      <c r="T147" s="284"/>
      <c r="U147" s="284"/>
      <c r="V147" s="284"/>
      <c r="W147" s="284"/>
      <c r="X147" s="284"/>
    </row>
    <row r="148" spans="1:24" s="5" customFormat="1" ht="46.8">
      <c r="A148" s="195" t="s">
        <v>157</v>
      </c>
      <c r="B148" s="97" t="s">
        <v>756</v>
      </c>
      <c r="C148" s="88" t="s">
        <v>156</v>
      </c>
      <c r="D148" s="213">
        <v>1683</v>
      </c>
      <c r="E148" s="239">
        <v>1683</v>
      </c>
      <c r="F148" s="149"/>
      <c r="G148" s="282"/>
      <c r="H148" s="283"/>
      <c r="I148" s="283"/>
      <c r="J148" s="196"/>
      <c r="K148" s="282"/>
      <c r="L148" s="284"/>
      <c r="M148" s="284"/>
      <c r="N148" s="284"/>
      <c r="O148" s="286"/>
      <c r="P148" s="284"/>
      <c r="Q148" s="284"/>
      <c r="R148" s="284"/>
      <c r="S148" s="284"/>
      <c r="T148" s="284"/>
      <c r="U148" s="284"/>
      <c r="V148" s="284"/>
      <c r="W148" s="284"/>
      <c r="X148" s="284"/>
    </row>
    <row r="149" spans="1:24" s="5" customFormat="1" ht="31.2">
      <c r="A149" s="177" t="s">
        <v>519</v>
      </c>
      <c r="B149" s="97" t="s">
        <v>756</v>
      </c>
      <c r="C149" s="90" t="s">
        <v>15</v>
      </c>
      <c r="D149" s="213">
        <f t="shared" ref="D149:E150" si="36">D150</f>
        <v>45</v>
      </c>
      <c r="E149" s="239">
        <f t="shared" si="36"/>
        <v>45</v>
      </c>
      <c r="F149" s="149"/>
      <c r="G149" s="282"/>
      <c r="H149" s="283"/>
      <c r="I149" s="283"/>
      <c r="J149" s="196"/>
      <c r="K149" s="282"/>
      <c r="L149" s="284"/>
      <c r="M149" s="284"/>
      <c r="N149" s="284"/>
      <c r="O149" s="286"/>
      <c r="P149" s="284"/>
      <c r="Q149" s="284"/>
      <c r="R149" s="284"/>
      <c r="S149" s="284"/>
      <c r="T149" s="284"/>
      <c r="U149" s="284"/>
      <c r="V149" s="284"/>
      <c r="W149" s="284"/>
      <c r="X149" s="284"/>
    </row>
    <row r="150" spans="1:24" s="5" customFormat="1" ht="31.2">
      <c r="A150" s="15" t="s">
        <v>17</v>
      </c>
      <c r="B150" s="97" t="s">
        <v>756</v>
      </c>
      <c r="C150" s="90" t="s">
        <v>16</v>
      </c>
      <c r="D150" s="213">
        <f t="shared" si="36"/>
        <v>45</v>
      </c>
      <c r="E150" s="239">
        <f t="shared" si="36"/>
        <v>45</v>
      </c>
      <c r="F150" s="149"/>
      <c r="G150" s="282"/>
      <c r="H150" s="283"/>
      <c r="I150" s="283"/>
      <c r="J150" s="196"/>
      <c r="K150" s="282"/>
      <c r="L150" s="284"/>
      <c r="M150" s="284"/>
      <c r="N150" s="284"/>
      <c r="O150" s="286"/>
      <c r="P150" s="284"/>
      <c r="Q150" s="284"/>
      <c r="R150" s="284"/>
      <c r="S150" s="284"/>
      <c r="T150" s="284"/>
      <c r="U150" s="284"/>
      <c r="V150" s="284"/>
      <c r="W150" s="284"/>
      <c r="X150" s="284"/>
    </row>
    <row r="151" spans="1:24" s="5" customFormat="1" ht="15.6">
      <c r="A151" s="14" t="s">
        <v>740</v>
      </c>
      <c r="B151" s="97" t="s">
        <v>756</v>
      </c>
      <c r="C151" s="88" t="s">
        <v>77</v>
      </c>
      <c r="D151" s="213">
        <v>45</v>
      </c>
      <c r="E151" s="239">
        <v>45</v>
      </c>
      <c r="F151" s="149"/>
      <c r="G151" s="282"/>
      <c r="H151" s="283"/>
      <c r="I151" s="283"/>
      <c r="J151" s="196"/>
      <c r="K151" s="282"/>
      <c r="L151" s="284"/>
      <c r="M151" s="284"/>
      <c r="N151" s="284"/>
      <c r="O151" s="286"/>
      <c r="P151" s="284"/>
      <c r="Q151" s="284"/>
      <c r="R151" s="284"/>
      <c r="S151" s="284"/>
      <c r="T151" s="284"/>
      <c r="U151" s="284"/>
      <c r="V151" s="284"/>
      <c r="W151" s="284"/>
      <c r="X151" s="284"/>
    </row>
    <row r="152" spans="1:24" s="5" customFormat="1" ht="145.80000000000001">
      <c r="A152" s="17" t="s">
        <v>823</v>
      </c>
      <c r="B152" s="87" t="s">
        <v>266</v>
      </c>
      <c r="C152" s="93"/>
      <c r="D152" s="216">
        <f>D153</f>
        <v>1600392</v>
      </c>
      <c r="E152" s="257">
        <f>E153</f>
        <v>1600392</v>
      </c>
      <c r="F152" s="151"/>
      <c r="G152" s="282"/>
      <c r="H152" s="283"/>
      <c r="I152" s="283"/>
      <c r="J152" s="196"/>
      <c r="K152" s="282"/>
      <c r="L152" s="284"/>
      <c r="M152" s="284"/>
      <c r="N152" s="284"/>
      <c r="O152" s="286"/>
      <c r="P152" s="284"/>
      <c r="Q152" s="284"/>
      <c r="R152" s="284"/>
      <c r="S152" s="284"/>
      <c r="T152" s="284"/>
      <c r="U152" s="284"/>
      <c r="V152" s="284"/>
      <c r="W152" s="284"/>
      <c r="X152" s="284"/>
    </row>
    <row r="153" spans="1:24" s="5" customFormat="1" ht="31.2">
      <c r="A153" s="15" t="s">
        <v>18</v>
      </c>
      <c r="B153" s="89" t="s">
        <v>266</v>
      </c>
      <c r="C153" s="90" t="s">
        <v>20</v>
      </c>
      <c r="D153" s="214">
        <f>D155</f>
        <v>1600392</v>
      </c>
      <c r="E153" s="255">
        <f>E155</f>
        <v>1600392</v>
      </c>
      <c r="F153" s="150"/>
      <c r="G153" s="282"/>
      <c r="H153" s="283"/>
      <c r="I153" s="283"/>
      <c r="J153" s="196"/>
      <c r="K153" s="282"/>
      <c r="L153" s="284"/>
      <c r="M153" s="284"/>
      <c r="N153" s="284"/>
      <c r="O153" s="286"/>
      <c r="P153" s="284"/>
      <c r="Q153" s="284"/>
      <c r="R153" s="284"/>
      <c r="S153" s="284"/>
      <c r="T153" s="284"/>
      <c r="U153" s="284"/>
      <c r="V153" s="284"/>
      <c r="W153" s="284"/>
      <c r="X153" s="284"/>
    </row>
    <row r="154" spans="1:24" s="5" customFormat="1" ht="15.6">
      <c r="A154" s="15" t="s">
        <v>24</v>
      </c>
      <c r="B154" s="89" t="s">
        <v>266</v>
      </c>
      <c r="C154" s="90" t="s">
        <v>25</v>
      </c>
      <c r="D154" s="214">
        <f>D155</f>
        <v>1600392</v>
      </c>
      <c r="E154" s="255">
        <f>E155</f>
        <v>1600392</v>
      </c>
      <c r="F154" s="150"/>
      <c r="G154" s="282"/>
      <c r="H154" s="283"/>
      <c r="I154" s="283"/>
      <c r="J154" s="196"/>
      <c r="K154" s="282"/>
      <c r="L154" s="284"/>
      <c r="M154" s="284"/>
      <c r="N154" s="284"/>
      <c r="O154" s="286"/>
      <c r="P154" s="284"/>
      <c r="Q154" s="284"/>
      <c r="R154" s="284"/>
      <c r="S154" s="284"/>
      <c r="T154" s="284"/>
      <c r="U154" s="284"/>
      <c r="V154" s="284"/>
      <c r="W154" s="284"/>
      <c r="X154" s="284"/>
    </row>
    <row r="155" spans="1:24" s="5" customFormat="1" ht="46.8">
      <c r="A155" s="12" t="s">
        <v>99</v>
      </c>
      <c r="B155" s="89" t="s">
        <v>266</v>
      </c>
      <c r="C155" s="88" t="s">
        <v>100</v>
      </c>
      <c r="D155" s="212">
        <f t="shared" ref="D155:E155" si="37">1432011+168381</f>
        <v>1600392</v>
      </c>
      <c r="E155" s="227">
        <f t="shared" si="37"/>
        <v>1600392</v>
      </c>
      <c r="F155" s="149"/>
      <c r="G155" s="282"/>
      <c r="H155" s="282"/>
      <c r="I155" s="282"/>
      <c r="J155" s="196"/>
      <c r="K155" s="282"/>
      <c r="L155" s="284"/>
      <c r="M155" s="284"/>
      <c r="N155" s="284"/>
      <c r="O155" s="286"/>
      <c r="P155" s="284"/>
      <c r="Q155" s="284"/>
      <c r="R155" s="284"/>
      <c r="S155" s="284"/>
      <c r="T155" s="284"/>
      <c r="U155" s="284"/>
      <c r="V155" s="284"/>
      <c r="W155" s="284"/>
      <c r="X155" s="284"/>
    </row>
    <row r="156" spans="1:24" s="5" customFormat="1" ht="129.6">
      <c r="A156" s="17" t="s">
        <v>824</v>
      </c>
      <c r="B156" s="87" t="s">
        <v>267</v>
      </c>
      <c r="C156" s="93"/>
      <c r="D156" s="216">
        <f t="shared" ref="D156:E158" si="38">D157</f>
        <v>201016</v>
      </c>
      <c r="E156" s="257">
        <f t="shared" si="38"/>
        <v>201016</v>
      </c>
      <c r="F156" s="151"/>
      <c r="G156" s="282"/>
      <c r="H156" s="283"/>
      <c r="I156" s="283"/>
      <c r="J156" s="196"/>
      <c r="K156" s="282"/>
      <c r="L156" s="284"/>
      <c r="M156" s="284"/>
      <c r="N156" s="284"/>
      <c r="O156" s="286"/>
      <c r="P156" s="284"/>
      <c r="Q156" s="284"/>
      <c r="R156" s="284"/>
      <c r="S156" s="284"/>
      <c r="T156" s="284"/>
      <c r="U156" s="284"/>
      <c r="V156" s="284"/>
      <c r="W156" s="284"/>
      <c r="X156" s="284"/>
    </row>
    <row r="157" spans="1:24" s="5" customFormat="1" ht="31.2">
      <c r="A157" s="15" t="s">
        <v>18</v>
      </c>
      <c r="B157" s="89" t="s">
        <v>267</v>
      </c>
      <c r="C157" s="101">
        <v>600</v>
      </c>
      <c r="D157" s="214">
        <f t="shared" si="38"/>
        <v>201016</v>
      </c>
      <c r="E157" s="255">
        <f t="shared" si="38"/>
        <v>201016</v>
      </c>
      <c r="F157" s="150"/>
      <c r="G157" s="282"/>
      <c r="H157" s="283"/>
      <c r="I157" s="283"/>
      <c r="J157" s="196"/>
      <c r="K157" s="282"/>
      <c r="L157" s="284"/>
      <c r="M157" s="284"/>
      <c r="N157" s="284"/>
      <c r="O157" s="286"/>
      <c r="P157" s="284"/>
      <c r="Q157" s="284"/>
      <c r="R157" s="284"/>
      <c r="S157" s="284"/>
      <c r="T157" s="284"/>
      <c r="U157" s="284"/>
      <c r="V157" s="284"/>
      <c r="W157" s="284"/>
      <c r="X157" s="284"/>
    </row>
    <row r="158" spans="1:24" s="5" customFormat="1" ht="31.2">
      <c r="A158" s="18" t="s">
        <v>27</v>
      </c>
      <c r="B158" s="89" t="s">
        <v>267</v>
      </c>
      <c r="C158" s="101">
        <v>630</v>
      </c>
      <c r="D158" s="214">
        <f t="shared" si="38"/>
        <v>201016</v>
      </c>
      <c r="E158" s="255">
        <f t="shared" si="38"/>
        <v>201016</v>
      </c>
      <c r="F158" s="150"/>
      <c r="G158" s="282"/>
      <c r="H158" s="283"/>
      <c r="I158" s="283"/>
      <c r="J158" s="196"/>
      <c r="K158" s="282"/>
      <c r="L158" s="284"/>
      <c r="M158" s="284"/>
      <c r="N158" s="284"/>
      <c r="O158" s="286"/>
      <c r="P158" s="284"/>
      <c r="Q158" s="284"/>
      <c r="R158" s="284"/>
      <c r="S158" s="284"/>
      <c r="T158" s="284"/>
      <c r="U158" s="284"/>
      <c r="V158" s="284"/>
      <c r="W158" s="284"/>
      <c r="X158" s="284"/>
    </row>
    <row r="159" spans="1:24" s="5" customFormat="1" ht="34.5" customHeight="1">
      <c r="A159" s="12" t="s">
        <v>841</v>
      </c>
      <c r="B159" s="89" t="s">
        <v>267</v>
      </c>
      <c r="C159" s="101">
        <v>631</v>
      </c>
      <c r="D159" s="217">
        <f t="shared" ref="D159:E159" si="39">166380+34636</f>
        <v>201016</v>
      </c>
      <c r="E159" s="233">
        <f t="shared" si="39"/>
        <v>201016</v>
      </c>
      <c r="F159" s="150"/>
      <c r="G159" s="282"/>
      <c r="H159" s="282"/>
      <c r="I159" s="282"/>
      <c r="J159" s="196"/>
      <c r="K159" s="282"/>
      <c r="L159" s="284"/>
      <c r="M159" s="284"/>
      <c r="N159" s="284"/>
      <c r="O159" s="286"/>
      <c r="P159" s="284"/>
      <c r="Q159" s="284"/>
      <c r="R159" s="284"/>
      <c r="S159" s="284"/>
      <c r="T159" s="284"/>
      <c r="U159" s="284"/>
      <c r="V159" s="284"/>
      <c r="W159" s="284"/>
      <c r="X159" s="284"/>
    </row>
    <row r="160" spans="1:24" s="5" customFormat="1" ht="97.2">
      <c r="A160" s="17" t="s">
        <v>825</v>
      </c>
      <c r="B160" s="87" t="s">
        <v>268</v>
      </c>
      <c r="C160" s="93"/>
      <c r="D160" s="216">
        <f>D161</f>
        <v>127095</v>
      </c>
      <c r="E160" s="257">
        <f>E161</f>
        <v>127095</v>
      </c>
      <c r="F160" s="151"/>
      <c r="G160" s="282"/>
      <c r="H160" s="283"/>
      <c r="I160" s="283"/>
      <c r="J160" s="196"/>
      <c r="K160" s="282"/>
      <c r="L160" s="284"/>
      <c r="M160" s="284"/>
      <c r="N160" s="284"/>
      <c r="O160" s="286"/>
      <c r="P160" s="284"/>
      <c r="Q160" s="284"/>
      <c r="R160" s="284"/>
      <c r="S160" s="284"/>
      <c r="T160" s="284"/>
      <c r="U160" s="284"/>
      <c r="V160" s="284"/>
      <c r="W160" s="284"/>
      <c r="X160" s="284"/>
    </row>
    <row r="161" spans="1:24" s="5" customFormat="1" ht="31.2">
      <c r="A161" s="15" t="s">
        <v>18</v>
      </c>
      <c r="B161" s="100" t="s">
        <v>268</v>
      </c>
      <c r="C161" s="90" t="s">
        <v>20</v>
      </c>
      <c r="D161" s="213">
        <f>D162+D164</f>
        <v>127095</v>
      </c>
      <c r="E161" s="239">
        <f>E162+E164</f>
        <v>127095</v>
      </c>
      <c r="F161" s="149"/>
      <c r="G161" s="282"/>
      <c r="H161" s="283"/>
      <c r="I161" s="283"/>
      <c r="J161" s="196"/>
      <c r="K161" s="282"/>
      <c r="L161" s="284"/>
      <c r="M161" s="284"/>
      <c r="N161" s="284"/>
      <c r="O161" s="286"/>
      <c r="P161" s="284"/>
      <c r="Q161" s="284"/>
      <c r="R161" s="284"/>
      <c r="S161" s="284"/>
      <c r="T161" s="284"/>
      <c r="U161" s="284"/>
      <c r="V161" s="284"/>
      <c r="W161" s="284"/>
      <c r="X161" s="284"/>
    </row>
    <row r="162" spans="1:24" s="5" customFormat="1" ht="15.6">
      <c r="A162" s="15" t="s">
        <v>24</v>
      </c>
      <c r="B162" s="100" t="s">
        <v>268</v>
      </c>
      <c r="C162" s="90" t="s">
        <v>25</v>
      </c>
      <c r="D162" s="213">
        <f>D163</f>
        <v>118780</v>
      </c>
      <c r="E162" s="239">
        <f>E163</f>
        <v>118780</v>
      </c>
      <c r="F162" s="149"/>
      <c r="G162" s="282"/>
      <c r="H162" s="283"/>
      <c r="I162" s="283"/>
      <c r="J162" s="196"/>
      <c r="K162" s="282"/>
      <c r="L162" s="284"/>
      <c r="M162" s="284"/>
      <c r="N162" s="284"/>
      <c r="O162" s="286"/>
      <c r="P162" s="284"/>
      <c r="Q162" s="284"/>
      <c r="R162" s="284"/>
      <c r="S162" s="284"/>
      <c r="T162" s="284"/>
      <c r="U162" s="284"/>
      <c r="V162" s="284"/>
      <c r="W162" s="284"/>
      <c r="X162" s="284"/>
    </row>
    <row r="163" spans="1:24" s="5" customFormat="1" ht="15.6">
      <c r="A163" s="15" t="s">
        <v>82</v>
      </c>
      <c r="B163" s="100" t="s">
        <v>268</v>
      </c>
      <c r="C163" s="90" t="s">
        <v>83</v>
      </c>
      <c r="D163" s="212">
        <f t="shared" ref="D163:E163" si="40">103638+15142</f>
        <v>118780</v>
      </c>
      <c r="E163" s="227">
        <f t="shared" si="40"/>
        <v>118780</v>
      </c>
      <c r="F163" s="149"/>
      <c r="G163" s="282"/>
      <c r="H163" s="282"/>
      <c r="I163" s="282"/>
      <c r="J163" s="196"/>
      <c r="K163" s="282"/>
      <c r="L163" s="284"/>
      <c r="M163" s="284"/>
      <c r="N163" s="284"/>
      <c r="O163" s="286"/>
      <c r="P163" s="284"/>
      <c r="Q163" s="284"/>
      <c r="R163" s="284"/>
      <c r="S163" s="284"/>
      <c r="T163" s="284"/>
      <c r="U163" s="284"/>
      <c r="V163" s="284"/>
      <c r="W163" s="284"/>
      <c r="X163" s="284"/>
    </row>
    <row r="164" spans="1:24" s="5" customFormat="1" ht="31.2">
      <c r="A164" s="18" t="s">
        <v>27</v>
      </c>
      <c r="B164" s="100" t="s">
        <v>268</v>
      </c>
      <c r="C164" s="90" t="s">
        <v>0</v>
      </c>
      <c r="D164" s="213">
        <f>D165</f>
        <v>8315</v>
      </c>
      <c r="E164" s="239">
        <f>E165</f>
        <v>8315</v>
      </c>
      <c r="F164" s="149"/>
      <c r="G164" s="282"/>
      <c r="H164" s="283"/>
      <c r="I164" s="283"/>
      <c r="J164" s="196"/>
      <c r="K164" s="282"/>
      <c r="L164" s="284"/>
      <c r="M164" s="284"/>
      <c r="N164" s="284"/>
      <c r="O164" s="286"/>
      <c r="P164" s="284"/>
      <c r="Q164" s="284"/>
      <c r="R164" s="284"/>
      <c r="S164" s="284"/>
      <c r="T164" s="284"/>
      <c r="U164" s="284"/>
      <c r="V164" s="284"/>
      <c r="W164" s="284"/>
      <c r="X164" s="284"/>
    </row>
    <row r="165" spans="1:24" s="5" customFormat="1" ht="49.5" customHeight="1">
      <c r="A165" s="12" t="s">
        <v>841</v>
      </c>
      <c r="B165" s="100" t="s">
        <v>268</v>
      </c>
      <c r="C165" s="101">
        <v>631</v>
      </c>
      <c r="D165" s="212">
        <f t="shared" ref="D165:E165" si="41">7000+1315</f>
        <v>8315</v>
      </c>
      <c r="E165" s="227">
        <f t="shared" si="41"/>
        <v>8315</v>
      </c>
      <c r="F165" s="149"/>
      <c r="G165" s="282"/>
      <c r="H165" s="282"/>
      <c r="I165" s="282"/>
      <c r="J165" s="196"/>
      <c r="K165" s="282"/>
      <c r="L165" s="284"/>
      <c r="M165" s="284"/>
      <c r="N165" s="284"/>
      <c r="O165" s="286"/>
      <c r="P165" s="284"/>
      <c r="Q165" s="284"/>
      <c r="R165" s="284"/>
      <c r="S165" s="284"/>
      <c r="T165" s="284"/>
      <c r="U165" s="284"/>
      <c r="V165" s="284"/>
      <c r="W165" s="284"/>
      <c r="X165" s="284"/>
    </row>
    <row r="166" spans="1:24" s="5" customFormat="1" ht="71.25" customHeight="1">
      <c r="A166" s="17" t="s">
        <v>826</v>
      </c>
      <c r="B166" s="87" t="s">
        <v>355</v>
      </c>
      <c r="C166" s="93"/>
      <c r="D166" s="216">
        <f t="shared" ref="D166:E172" si="42">D167</f>
        <v>38</v>
      </c>
      <c r="E166" s="257">
        <f t="shared" si="42"/>
        <v>38</v>
      </c>
      <c r="F166" s="151"/>
      <c r="G166" s="282"/>
      <c r="H166" s="283"/>
      <c r="I166" s="283"/>
      <c r="J166" s="196"/>
      <c r="K166" s="282"/>
      <c r="L166" s="284"/>
      <c r="M166" s="284"/>
      <c r="N166" s="284"/>
      <c r="O166" s="286"/>
      <c r="P166" s="284"/>
      <c r="Q166" s="284"/>
      <c r="R166" s="284"/>
      <c r="S166" s="284"/>
      <c r="T166" s="284"/>
      <c r="U166" s="284"/>
      <c r="V166" s="284"/>
      <c r="W166" s="284"/>
      <c r="X166" s="284"/>
    </row>
    <row r="167" spans="1:24" s="5" customFormat="1" ht="15.6">
      <c r="A167" s="15" t="s">
        <v>22</v>
      </c>
      <c r="B167" s="89" t="s">
        <v>355</v>
      </c>
      <c r="C167" s="90" t="s">
        <v>23</v>
      </c>
      <c r="D167" s="214">
        <f t="shared" si="42"/>
        <v>38</v>
      </c>
      <c r="E167" s="255">
        <f t="shared" si="42"/>
        <v>38</v>
      </c>
      <c r="F167" s="150"/>
      <c r="G167" s="282"/>
      <c r="H167" s="283"/>
      <c r="I167" s="283"/>
      <c r="J167" s="196"/>
      <c r="K167" s="282"/>
      <c r="L167" s="284"/>
      <c r="M167" s="284"/>
      <c r="N167" s="284"/>
      <c r="O167" s="286"/>
      <c r="P167" s="284"/>
      <c r="Q167" s="284"/>
      <c r="R167" s="284"/>
      <c r="S167" s="284"/>
      <c r="T167" s="284"/>
      <c r="U167" s="284"/>
      <c r="V167" s="284"/>
      <c r="W167" s="284"/>
      <c r="X167" s="284"/>
    </row>
    <row r="168" spans="1:24" s="5" customFormat="1" ht="31.2">
      <c r="A168" s="15" t="s">
        <v>123</v>
      </c>
      <c r="B168" s="89" t="s">
        <v>355</v>
      </c>
      <c r="C168" s="90" t="s">
        <v>143</v>
      </c>
      <c r="D168" s="214">
        <f t="shared" si="42"/>
        <v>38</v>
      </c>
      <c r="E168" s="255">
        <f t="shared" si="42"/>
        <v>38</v>
      </c>
      <c r="F168" s="150"/>
      <c r="G168" s="282"/>
      <c r="H168" s="283"/>
      <c r="I168" s="283"/>
      <c r="J168" s="196"/>
      <c r="K168" s="282"/>
      <c r="L168" s="284"/>
      <c r="M168" s="284"/>
      <c r="N168" s="284"/>
      <c r="O168" s="286"/>
      <c r="P168" s="284"/>
      <c r="Q168" s="284"/>
      <c r="R168" s="284"/>
      <c r="S168" s="284"/>
      <c r="T168" s="284"/>
      <c r="U168" s="284"/>
      <c r="V168" s="284"/>
      <c r="W168" s="284"/>
      <c r="X168" s="284"/>
    </row>
    <row r="169" spans="1:24" s="5" customFormat="1" ht="31.2">
      <c r="A169" s="15" t="s">
        <v>132</v>
      </c>
      <c r="B169" s="89" t="s">
        <v>355</v>
      </c>
      <c r="C169" s="90" t="s">
        <v>144</v>
      </c>
      <c r="D169" s="212">
        <f t="shared" ref="D169:E169" si="43">1731-1693</f>
        <v>38</v>
      </c>
      <c r="E169" s="227">
        <f t="shared" si="43"/>
        <v>38</v>
      </c>
      <c r="F169" s="149"/>
      <c r="G169" s="282"/>
      <c r="H169" s="282"/>
      <c r="I169" s="282"/>
      <c r="J169" s="196"/>
      <c r="K169" s="282"/>
      <c r="L169" s="284"/>
      <c r="M169" s="284"/>
      <c r="N169" s="284"/>
      <c r="O169" s="286"/>
      <c r="P169" s="284"/>
      <c r="Q169" s="284"/>
      <c r="R169" s="284"/>
      <c r="S169" s="284"/>
      <c r="T169" s="284"/>
      <c r="U169" s="284"/>
      <c r="V169" s="284"/>
      <c r="W169" s="284"/>
      <c r="X169" s="284"/>
    </row>
    <row r="170" spans="1:24" s="5" customFormat="1" ht="51.75" customHeight="1">
      <c r="A170" s="19" t="s">
        <v>827</v>
      </c>
      <c r="B170" s="87" t="s">
        <v>759</v>
      </c>
      <c r="C170" s="93"/>
      <c r="D170" s="216">
        <f t="shared" si="42"/>
        <v>1680</v>
      </c>
      <c r="E170" s="257">
        <f t="shared" si="42"/>
        <v>1680</v>
      </c>
      <c r="F170" s="149"/>
      <c r="G170" s="282"/>
      <c r="H170" s="282"/>
      <c r="I170" s="282"/>
      <c r="J170" s="196"/>
      <c r="K170" s="282"/>
      <c r="L170" s="284"/>
      <c r="M170" s="284"/>
      <c r="N170" s="284"/>
      <c r="O170" s="286"/>
      <c r="P170" s="284"/>
      <c r="Q170" s="284"/>
      <c r="R170" s="284"/>
      <c r="S170" s="284"/>
      <c r="T170" s="284"/>
      <c r="U170" s="284"/>
      <c r="V170" s="284"/>
      <c r="W170" s="284"/>
      <c r="X170" s="284"/>
    </row>
    <row r="171" spans="1:24" s="5" customFormat="1" ht="19.5" customHeight="1">
      <c r="A171" s="177" t="s">
        <v>519</v>
      </c>
      <c r="B171" s="89" t="s">
        <v>759</v>
      </c>
      <c r="C171" s="97" t="s">
        <v>15</v>
      </c>
      <c r="D171" s="217">
        <f t="shared" si="42"/>
        <v>1680</v>
      </c>
      <c r="E171" s="233">
        <f t="shared" si="42"/>
        <v>1680</v>
      </c>
      <c r="F171" s="149"/>
      <c r="G171" s="282"/>
      <c r="H171" s="282"/>
      <c r="I171" s="282"/>
      <c r="J171" s="196"/>
      <c r="K171" s="282"/>
      <c r="L171" s="284"/>
      <c r="M171" s="284"/>
      <c r="N171" s="284"/>
      <c r="O171" s="286"/>
      <c r="P171" s="284"/>
      <c r="Q171" s="284"/>
      <c r="R171" s="284"/>
      <c r="S171" s="284"/>
      <c r="T171" s="284"/>
      <c r="U171" s="284"/>
      <c r="V171" s="284"/>
      <c r="W171" s="284"/>
      <c r="X171" s="284"/>
    </row>
    <row r="172" spans="1:24" s="5" customFormat="1" ht="31.2">
      <c r="A172" s="195" t="s">
        <v>17</v>
      </c>
      <c r="B172" s="89" t="s">
        <v>759</v>
      </c>
      <c r="C172" s="97" t="s">
        <v>16</v>
      </c>
      <c r="D172" s="217">
        <f t="shared" si="42"/>
        <v>1680</v>
      </c>
      <c r="E172" s="233">
        <f t="shared" si="42"/>
        <v>1680</v>
      </c>
      <c r="F172" s="149"/>
      <c r="G172" s="282"/>
      <c r="H172" s="282"/>
      <c r="I172" s="282"/>
      <c r="J172" s="196"/>
      <c r="K172" s="282"/>
      <c r="L172" s="284"/>
      <c r="M172" s="284"/>
      <c r="N172" s="284"/>
      <c r="O172" s="286"/>
      <c r="P172" s="284"/>
      <c r="Q172" s="284"/>
      <c r="R172" s="284"/>
      <c r="S172" s="284"/>
      <c r="T172" s="284"/>
      <c r="U172" s="284"/>
      <c r="V172" s="284"/>
      <c r="W172" s="284"/>
      <c r="X172" s="284"/>
    </row>
    <row r="173" spans="1:24" s="5" customFormat="1" ht="15.6">
      <c r="A173" s="195" t="s">
        <v>740</v>
      </c>
      <c r="B173" s="89" t="s">
        <v>759</v>
      </c>
      <c r="C173" s="97" t="s">
        <v>77</v>
      </c>
      <c r="D173" s="212">
        <f>0+1680</f>
        <v>1680</v>
      </c>
      <c r="E173" s="227">
        <f>0+1680</f>
        <v>1680</v>
      </c>
      <c r="F173" s="149"/>
      <c r="G173" s="282"/>
      <c r="H173" s="282"/>
      <c r="I173" s="282"/>
      <c r="J173" s="196"/>
      <c r="K173" s="282"/>
      <c r="L173" s="284"/>
      <c r="M173" s="284"/>
      <c r="N173" s="284"/>
      <c r="O173" s="286"/>
      <c r="P173" s="284"/>
      <c r="Q173" s="284"/>
      <c r="R173" s="284"/>
      <c r="S173" s="284"/>
      <c r="T173" s="284"/>
      <c r="U173" s="284"/>
      <c r="V173" s="284"/>
      <c r="W173" s="284"/>
      <c r="X173" s="284"/>
    </row>
    <row r="174" spans="1:24" s="5" customFormat="1" ht="48.6">
      <c r="A174" s="7" t="s">
        <v>828</v>
      </c>
      <c r="B174" s="98" t="s">
        <v>580</v>
      </c>
      <c r="C174" s="102"/>
      <c r="D174" s="216">
        <f>D175+D180+D183</f>
        <v>2249</v>
      </c>
      <c r="E174" s="257">
        <f>E175+E180+E183</f>
        <v>2249</v>
      </c>
      <c r="F174" s="151"/>
      <c r="G174" s="282"/>
      <c r="H174" s="283"/>
      <c r="I174" s="283"/>
      <c r="J174" s="196"/>
      <c r="K174" s="282"/>
      <c r="L174" s="284"/>
      <c r="M174" s="284"/>
      <c r="N174" s="284"/>
      <c r="O174" s="286"/>
      <c r="P174" s="284"/>
      <c r="Q174" s="284"/>
      <c r="R174" s="284"/>
      <c r="S174" s="284"/>
      <c r="T174" s="284"/>
      <c r="U174" s="284"/>
      <c r="V174" s="284"/>
      <c r="W174" s="284"/>
      <c r="X174" s="284"/>
    </row>
    <row r="175" spans="1:24" s="5" customFormat="1" ht="46.8">
      <c r="A175" s="195" t="s">
        <v>29</v>
      </c>
      <c r="B175" s="97" t="s">
        <v>580</v>
      </c>
      <c r="C175" s="97" t="s">
        <v>30</v>
      </c>
      <c r="D175" s="213">
        <f>D176</f>
        <v>911</v>
      </c>
      <c r="E175" s="239">
        <f>E176</f>
        <v>911</v>
      </c>
      <c r="F175" s="149"/>
      <c r="G175" s="282"/>
      <c r="H175" s="283"/>
      <c r="I175" s="283"/>
      <c r="J175" s="196"/>
      <c r="K175" s="282"/>
      <c r="L175" s="284"/>
      <c r="M175" s="284"/>
      <c r="N175" s="284"/>
      <c r="O175" s="286"/>
      <c r="P175" s="284"/>
      <c r="Q175" s="284"/>
      <c r="R175" s="284"/>
      <c r="S175" s="284"/>
      <c r="T175" s="284"/>
      <c r="U175" s="284"/>
      <c r="V175" s="284"/>
      <c r="W175" s="284"/>
      <c r="X175" s="284"/>
    </row>
    <row r="176" spans="1:24" s="5" customFormat="1" ht="15.6">
      <c r="A176" s="195" t="s">
        <v>32</v>
      </c>
      <c r="B176" s="97" t="s">
        <v>580</v>
      </c>
      <c r="C176" s="97" t="s">
        <v>31</v>
      </c>
      <c r="D176" s="213">
        <f>SUM(D177:D179)</f>
        <v>911</v>
      </c>
      <c r="E176" s="239">
        <f>SUM(E177:E179)</f>
        <v>911</v>
      </c>
      <c r="F176" s="149"/>
      <c r="G176" s="282"/>
      <c r="H176" s="283"/>
      <c r="I176" s="283"/>
      <c r="J176" s="196"/>
      <c r="K176" s="282"/>
      <c r="L176" s="284"/>
      <c r="M176" s="284"/>
      <c r="N176" s="284"/>
      <c r="O176" s="286"/>
      <c r="P176" s="284"/>
      <c r="Q176" s="284"/>
      <c r="R176" s="284"/>
      <c r="S176" s="284"/>
      <c r="T176" s="284"/>
      <c r="U176" s="284"/>
      <c r="V176" s="284"/>
      <c r="W176" s="284"/>
      <c r="X176" s="284"/>
    </row>
    <row r="177" spans="1:24" s="5" customFormat="1" ht="15.6">
      <c r="A177" s="195" t="s">
        <v>256</v>
      </c>
      <c r="B177" s="97" t="s">
        <v>580</v>
      </c>
      <c r="C177" s="97" t="s">
        <v>87</v>
      </c>
      <c r="D177" s="213">
        <v>520</v>
      </c>
      <c r="E177" s="239">
        <v>520</v>
      </c>
      <c r="F177" s="149"/>
      <c r="G177" s="282"/>
      <c r="H177" s="283"/>
      <c r="I177" s="283"/>
      <c r="J177" s="196"/>
      <c r="K177" s="282"/>
      <c r="L177" s="284"/>
      <c r="M177" s="284"/>
      <c r="N177" s="284"/>
      <c r="O177" s="286"/>
      <c r="P177" s="284"/>
      <c r="Q177" s="284"/>
      <c r="R177" s="284"/>
      <c r="S177" s="284"/>
      <c r="T177" s="284"/>
      <c r="U177" s="284"/>
      <c r="V177" s="284"/>
      <c r="W177" s="284"/>
      <c r="X177" s="284"/>
    </row>
    <row r="178" spans="1:24" s="5" customFormat="1" ht="31.2">
      <c r="A178" s="195" t="s">
        <v>89</v>
      </c>
      <c r="B178" s="97" t="s">
        <v>580</v>
      </c>
      <c r="C178" s="97" t="s">
        <v>88</v>
      </c>
      <c r="D178" s="213">
        <v>180</v>
      </c>
      <c r="E178" s="239">
        <v>180</v>
      </c>
      <c r="F178" s="149"/>
      <c r="G178" s="282"/>
      <c r="H178" s="283"/>
      <c r="I178" s="283"/>
      <c r="J178" s="196"/>
      <c r="K178" s="282"/>
      <c r="L178" s="284"/>
      <c r="M178" s="284"/>
      <c r="N178" s="284"/>
      <c r="O178" s="286"/>
      <c r="P178" s="284"/>
      <c r="Q178" s="284"/>
      <c r="R178" s="284"/>
      <c r="S178" s="284"/>
      <c r="T178" s="284"/>
      <c r="U178" s="284"/>
      <c r="V178" s="284"/>
      <c r="W178" s="284"/>
      <c r="X178" s="284"/>
    </row>
    <row r="179" spans="1:24" s="5" customFormat="1" ht="31.2">
      <c r="A179" s="195" t="s">
        <v>154</v>
      </c>
      <c r="B179" s="97" t="s">
        <v>580</v>
      </c>
      <c r="C179" s="97" t="s">
        <v>153</v>
      </c>
      <c r="D179" s="213">
        <v>211</v>
      </c>
      <c r="E179" s="239">
        <v>211</v>
      </c>
      <c r="F179" s="149"/>
      <c r="G179" s="282"/>
      <c r="H179" s="283"/>
      <c r="I179" s="283"/>
      <c r="J179" s="196"/>
      <c r="K179" s="282"/>
      <c r="L179" s="284"/>
      <c r="M179" s="284"/>
      <c r="N179" s="284"/>
      <c r="O179" s="286"/>
      <c r="P179" s="284"/>
      <c r="Q179" s="284"/>
      <c r="R179" s="284"/>
      <c r="S179" s="284"/>
      <c r="T179" s="284"/>
      <c r="U179" s="284"/>
      <c r="V179" s="284"/>
      <c r="W179" s="284"/>
      <c r="X179" s="284"/>
    </row>
    <row r="180" spans="1:24" s="5" customFormat="1" ht="31.2">
      <c r="A180" s="177" t="s">
        <v>519</v>
      </c>
      <c r="B180" s="97" t="s">
        <v>580</v>
      </c>
      <c r="C180" s="97" t="s">
        <v>15</v>
      </c>
      <c r="D180" s="213">
        <f t="shared" ref="D180:E181" si="44">D181</f>
        <v>1322</v>
      </c>
      <c r="E180" s="239">
        <f t="shared" si="44"/>
        <v>1322</v>
      </c>
      <c r="F180" s="149"/>
      <c r="G180" s="282"/>
      <c r="H180" s="283"/>
      <c r="I180" s="283"/>
      <c r="J180" s="196"/>
      <c r="K180" s="282"/>
      <c r="L180" s="284"/>
      <c r="M180" s="284"/>
      <c r="N180" s="284"/>
      <c r="O180" s="286"/>
      <c r="P180" s="284"/>
      <c r="Q180" s="284"/>
      <c r="R180" s="284"/>
      <c r="S180" s="284"/>
      <c r="T180" s="284"/>
      <c r="U180" s="284"/>
      <c r="V180" s="284"/>
      <c r="W180" s="284"/>
      <c r="X180" s="284"/>
    </row>
    <row r="181" spans="1:24" s="5" customFormat="1" ht="31.2">
      <c r="A181" s="195" t="s">
        <v>17</v>
      </c>
      <c r="B181" s="97" t="s">
        <v>580</v>
      </c>
      <c r="C181" s="97" t="s">
        <v>16</v>
      </c>
      <c r="D181" s="213">
        <f t="shared" si="44"/>
        <v>1322</v>
      </c>
      <c r="E181" s="239">
        <f t="shared" si="44"/>
        <v>1322</v>
      </c>
      <c r="F181" s="149"/>
      <c r="G181" s="282"/>
      <c r="H181" s="283"/>
      <c r="I181" s="283"/>
      <c r="J181" s="196"/>
      <c r="K181" s="282"/>
      <c r="L181" s="284"/>
      <c r="M181" s="284"/>
      <c r="N181" s="284"/>
      <c r="O181" s="286"/>
      <c r="P181" s="284"/>
      <c r="Q181" s="284"/>
      <c r="R181" s="284"/>
      <c r="S181" s="284"/>
      <c r="T181" s="284"/>
      <c r="U181" s="284"/>
      <c r="V181" s="284"/>
      <c r="W181" s="284"/>
      <c r="X181" s="284"/>
    </row>
    <row r="182" spans="1:24" s="5" customFormat="1" ht="15.6">
      <c r="A182" s="195" t="s">
        <v>740</v>
      </c>
      <c r="B182" s="97" t="s">
        <v>580</v>
      </c>
      <c r="C182" s="97" t="s">
        <v>77</v>
      </c>
      <c r="D182" s="212">
        <f t="shared" ref="D182:E182" si="45">1203+119</f>
        <v>1322</v>
      </c>
      <c r="E182" s="227">
        <f t="shared" si="45"/>
        <v>1322</v>
      </c>
      <c r="F182" s="149"/>
      <c r="G182" s="282"/>
      <c r="H182" s="282"/>
      <c r="I182" s="282"/>
      <c r="J182" s="196"/>
      <c r="K182" s="282"/>
      <c r="L182" s="284"/>
      <c r="M182" s="284"/>
      <c r="N182" s="284"/>
      <c r="O182" s="286"/>
      <c r="P182" s="284"/>
      <c r="Q182" s="284"/>
      <c r="R182" s="284"/>
      <c r="S182" s="284"/>
      <c r="T182" s="284"/>
      <c r="U182" s="284"/>
      <c r="V182" s="284"/>
      <c r="W182" s="284"/>
      <c r="X182" s="284"/>
    </row>
    <row r="183" spans="1:24" s="5" customFormat="1" ht="15.6">
      <c r="A183" s="14" t="s">
        <v>13</v>
      </c>
      <c r="B183" s="97" t="s">
        <v>580</v>
      </c>
      <c r="C183" s="97" t="s">
        <v>14</v>
      </c>
      <c r="D183" s="213">
        <f t="shared" ref="D183:E184" si="46">D184</f>
        <v>16</v>
      </c>
      <c r="E183" s="239">
        <f t="shared" si="46"/>
        <v>16</v>
      </c>
      <c r="F183" s="149"/>
      <c r="G183" s="282"/>
      <c r="H183" s="283"/>
      <c r="I183" s="283"/>
      <c r="J183" s="196"/>
      <c r="K183" s="282"/>
      <c r="L183" s="284"/>
      <c r="M183" s="284"/>
      <c r="N183" s="284"/>
      <c r="O183" s="286"/>
      <c r="P183" s="284"/>
      <c r="Q183" s="284"/>
      <c r="R183" s="284"/>
      <c r="S183" s="284"/>
      <c r="T183" s="284"/>
      <c r="U183" s="284"/>
      <c r="V183" s="284"/>
      <c r="W183" s="284"/>
      <c r="X183" s="284"/>
    </row>
    <row r="184" spans="1:24" s="5" customFormat="1" ht="15.6">
      <c r="A184" s="195" t="s">
        <v>34</v>
      </c>
      <c r="B184" s="97" t="s">
        <v>580</v>
      </c>
      <c r="C184" s="97" t="s">
        <v>33</v>
      </c>
      <c r="D184" s="213">
        <f t="shared" si="46"/>
        <v>16</v>
      </c>
      <c r="E184" s="239">
        <f t="shared" si="46"/>
        <v>16</v>
      </c>
      <c r="F184" s="149"/>
      <c r="G184" s="282"/>
      <c r="H184" s="283"/>
      <c r="I184" s="283"/>
      <c r="J184" s="196"/>
      <c r="K184" s="282"/>
      <c r="L184" s="284"/>
      <c r="M184" s="284"/>
      <c r="N184" s="284"/>
      <c r="O184" s="286"/>
      <c r="P184" s="284"/>
      <c r="Q184" s="284"/>
      <c r="R184" s="284"/>
      <c r="S184" s="284"/>
      <c r="T184" s="284"/>
      <c r="U184" s="284"/>
      <c r="V184" s="284"/>
      <c r="W184" s="284"/>
      <c r="X184" s="284"/>
    </row>
    <row r="185" spans="1:24" s="5" customFormat="1" ht="15.6">
      <c r="A185" s="195" t="s">
        <v>80</v>
      </c>
      <c r="B185" s="97" t="s">
        <v>580</v>
      </c>
      <c r="C185" s="97" t="s">
        <v>81</v>
      </c>
      <c r="D185" s="213">
        <v>16</v>
      </c>
      <c r="E185" s="239">
        <v>16</v>
      </c>
      <c r="F185" s="149"/>
      <c r="G185" s="282"/>
      <c r="H185" s="283"/>
      <c r="I185" s="283"/>
      <c r="J185" s="196"/>
      <c r="K185" s="282"/>
      <c r="L185" s="284"/>
      <c r="M185" s="284"/>
      <c r="N185" s="284"/>
      <c r="O185" s="286"/>
      <c r="P185" s="284"/>
      <c r="Q185" s="284"/>
      <c r="R185" s="284"/>
      <c r="S185" s="284"/>
      <c r="T185" s="284"/>
      <c r="U185" s="284"/>
      <c r="V185" s="284"/>
      <c r="W185" s="284"/>
      <c r="X185" s="284"/>
    </row>
    <row r="186" spans="1:24" s="197" customFormat="1" ht="46.8">
      <c r="A186" s="201" t="s">
        <v>848</v>
      </c>
      <c r="B186" s="87" t="s">
        <v>849</v>
      </c>
      <c r="C186" s="93"/>
      <c r="D186" s="211">
        <f t="shared" ref="D186:E186" si="47">D187</f>
        <v>147179</v>
      </c>
      <c r="E186" s="254">
        <f t="shared" si="47"/>
        <v>208067</v>
      </c>
      <c r="F186" s="151"/>
      <c r="G186" s="291"/>
      <c r="H186" s="292"/>
      <c r="I186" s="292"/>
      <c r="J186" s="293"/>
      <c r="K186" s="291"/>
      <c r="L186" s="294"/>
      <c r="M186" s="294"/>
      <c r="N186" s="294"/>
      <c r="O186" s="295"/>
      <c r="P186" s="294"/>
      <c r="Q186" s="294"/>
      <c r="R186" s="294"/>
      <c r="S186" s="294"/>
      <c r="T186" s="294"/>
      <c r="U186" s="294"/>
      <c r="V186" s="294"/>
      <c r="W186" s="294"/>
      <c r="X186" s="294"/>
    </row>
    <row r="187" spans="1:24" s="5" customFormat="1" ht="31.2">
      <c r="A187" s="23" t="s">
        <v>348</v>
      </c>
      <c r="B187" s="100" t="s">
        <v>849</v>
      </c>
      <c r="C187" s="90" t="s">
        <v>36</v>
      </c>
      <c r="D187" s="212">
        <f t="shared" ref="D187:E188" si="48">D188</f>
        <v>147179</v>
      </c>
      <c r="E187" s="227">
        <f t="shared" si="48"/>
        <v>208067</v>
      </c>
      <c r="F187" s="149"/>
      <c r="G187" s="282"/>
      <c r="H187" s="283"/>
      <c r="I187" s="283"/>
      <c r="J187" s="196"/>
      <c r="K187" s="282"/>
      <c r="L187" s="284"/>
      <c r="M187" s="284"/>
      <c r="N187" s="284"/>
      <c r="O187" s="286"/>
      <c r="P187" s="284"/>
      <c r="Q187" s="284"/>
      <c r="R187" s="284"/>
      <c r="S187" s="284"/>
      <c r="T187" s="284"/>
      <c r="U187" s="284"/>
      <c r="V187" s="284"/>
      <c r="W187" s="284"/>
      <c r="X187" s="284"/>
    </row>
    <row r="188" spans="1:24" s="5" customFormat="1" ht="15.6">
      <c r="A188" s="18" t="s">
        <v>35</v>
      </c>
      <c r="B188" s="100" t="s">
        <v>849</v>
      </c>
      <c r="C188" s="90">
        <v>410</v>
      </c>
      <c r="D188" s="212">
        <f t="shared" si="48"/>
        <v>147179</v>
      </c>
      <c r="E188" s="227">
        <f t="shared" si="48"/>
        <v>208067</v>
      </c>
      <c r="F188" s="149"/>
      <c r="G188" s="282"/>
      <c r="H188" s="283"/>
      <c r="I188" s="283"/>
      <c r="J188" s="196"/>
      <c r="K188" s="282"/>
      <c r="L188" s="284"/>
      <c r="M188" s="284"/>
      <c r="N188" s="284"/>
      <c r="O188" s="286"/>
      <c r="P188" s="284"/>
      <c r="Q188" s="284"/>
      <c r="R188" s="284"/>
      <c r="S188" s="284"/>
      <c r="T188" s="284"/>
      <c r="U188" s="284"/>
      <c r="V188" s="284"/>
      <c r="W188" s="284"/>
      <c r="X188" s="284"/>
    </row>
    <row r="189" spans="1:24" s="5" customFormat="1" ht="31.2">
      <c r="A189" s="18" t="s">
        <v>95</v>
      </c>
      <c r="B189" s="100" t="s">
        <v>849</v>
      </c>
      <c r="C189" s="90" t="s">
        <v>96</v>
      </c>
      <c r="D189" s="213">
        <v>147179</v>
      </c>
      <c r="E189" s="239">
        <v>208067</v>
      </c>
      <c r="F189" s="149"/>
      <c r="G189" s="282"/>
      <c r="H189" s="283"/>
      <c r="I189" s="283"/>
      <c r="J189" s="196"/>
      <c r="K189" s="282"/>
      <c r="L189" s="296"/>
      <c r="M189" s="296"/>
      <c r="N189" s="284"/>
      <c r="O189" s="286"/>
      <c r="P189" s="284"/>
      <c r="Q189" s="284"/>
      <c r="R189" s="284"/>
      <c r="S189" s="284"/>
      <c r="T189" s="284"/>
      <c r="U189" s="284"/>
      <c r="V189" s="284"/>
      <c r="W189" s="284"/>
      <c r="X189" s="284"/>
    </row>
    <row r="190" spans="1:24" s="5" customFormat="1" ht="46.8">
      <c r="A190" s="74" t="s">
        <v>719</v>
      </c>
      <c r="B190" s="87" t="s">
        <v>545</v>
      </c>
      <c r="C190" s="93"/>
      <c r="D190" s="216">
        <f t="shared" ref="D190:E192" si="49">D191</f>
        <v>107869.75</v>
      </c>
      <c r="E190" s="257">
        <f t="shared" si="49"/>
        <v>156647.90999999997</v>
      </c>
      <c r="F190" s="151"/>
      <c r="G190" s="282"/>
      <c r="H190" s="283"/>
      <c r="I190" s="283"/>
      <c r="J190" s="196"/>
      <c r="K190" s="282"/>
      <c r="L190" s="284"/>
      <c r="M190" s="284"/>
      <c r="N190" s="284"/>
      <c r="O190" s="286"/>
      <c r="P190" s="284"/>
      <c r="Q190" s="284"/>
      <c r="R190" s="284"/>
      <c r="S190" s="284"/>
      <c r="T190" s="284"/>
      <c r="U190" s="284"/>
      <c r="V190" s="284"/>
      <c r="W190" s="284"/>
      <c r="X190" s="284"/>
    </row>
    <row r="191" spans="1:24" s="5" customFormat="1" ht="31.2">
      <c r="A191" s="23" t="s">
        <v>348</v>
      </c>
      <c r="B191" s="100" t="s">
        <v>545</v>
      </c>
      <c r="C191" s="90" t="s">
        <v>36</v>
      </c>
      <c r="D191" s="213">
        <f t="shared" si="49"/>
        <v>107869.75</v>
      </c>
      <c r="E191" s="239">
        <f t="shared" si="49"/>
        <v>156647.90999999997</v>
      </c>
      <c r="F191" s="149"/>
      <c r="G191" s="282"/>
      <c r="H191" s="283"/>
      <c r="I191" s="283"/>
      <c r="J191" s="196"/>
      <c r="K191" s="282"/>
      <c r="L191" s="284"/>
      <c r="M191" s="284"/>
      <c r="N191" s="284"/>
      <c r="O191" s="286"/>
      <c r="P191" s="284"/>
      <c r="Q191" s="284"/>
      <c r="R191" s="284"/>
      <c r="S191" s="284"/>
      <c r="T191" s="284"/>
      <c r="U191" s="284"/>
      <c r="V191" s="284"/>
      <c r="W191" s="284"/>
      <c r="X191" s="284"/>
    </row>
    <row r="192" spans="1:24" s="5" customFormat="1" ht="15.6">
      <c r="A192" s="18" t="s">
        <v>35</v>
      </c>
      <c r="B192" s="100" t="s">
        <v>545</v>
      </c>
      <c r="C192" s="90">
        <v>410</v>
      </c>
      <c r="D192" s="213">
        <f t="shared" si="49"/>
        <v>107869.75</v>
      </c>
      <c r="E192" s="239">
        <f t="shared" si="49"/>
        <v>156647.90999999997</v>
      </c>
      <c r="F192" s="149"/>
      <c r="G192" s="282"/>
      <c r="H192" s="283"/>
      <c r="I192" s="283"/>
      <c r="J192" s="196"/>
      <c r="K192" s="282"/>
      <c r="L192" s="284"/>
      <c r="M192" s="284"/>
      <c r="N192" s="284"/>
      <c r="O192" s="286"/>
      <c r="P192" s="284"/>
      <c r="Q192" s="284"/>
      <c r="R192" s="284"/>
      <c r="S192" s="284"/>
      <c r="T192" s="284"/>
      <c r="U192" s="284"/>
      <c r="V192" s="284"/>
      <c r="W192" s="284"/>
      <c r="X192" s="284"/>
    </row>
    <row r="193" spans="1:24" s="5" customFormat="1" ht="31.2">
      <c r="A193" s="18" t="s">
        <v>95</v>
      </c>
      <c r="B193" s="100" t="s">
        <v>545</v>
      </c>
      <c r="C193" s="90" t="s">
        <v>96</v>
      </c>
      <c r="D193" s="212">
        <f>81056.63-154.32+26967.44</f>
        <v>107869.75</v>
      </c>
      <c r="E193" s="227">
        <f>178048.99-1188.45-20212.63</f>
        <v>156647.90999999997</v>
      </c>
      <c r="F193" s="149"/>
      <c r="G193" s="282"/>
      <c r="H193" s="283"/>
      <c r="I193" s="283"/>
      <c r="J193" s="196"/>
      <c r="K193" s="289"/>
      <c r="L193" s="290"/>
      <c r="M193" s="290"/>
      <c r="N193" s="284"/>
      <c r="O193" s="286"/>
      <c r="P193" s="284"/>
      <c r="Q193" s="284"/>
      <c r="R193" s="284"/>
      <c r="S193" s="284"/>
      <c r="T193" s="284"/>
      <c r="U193" s="284"/>
      <c r="V193" s="284"/>
      <c r="W193" s="284"/>
      <c r="X193" s="284"/>
    </row>
    <row r="194" spans="1:24" s="5" customFormat="1" ht="31.2">
      <c r="A194" s="20" t="s">
        <v>114</v>
      </c>
      <c r="B194" s="87" t="s">
        <v>269</v>
      </c>
      <c r="C194" s="93"/>
      <c r="D194" s="216">
        <f t="shared" ref="D194:E196" si="50">D195</f>
        <v>337655</v>
      </c>
      <c r="E194" s="257">
        <f t="shared" si="50"/>
        <v>340655</v>
      </c>
      <c r="F194" s="151"/>
      <c r="G194" s="282"/>
      <c r="H194" s="283"/>
      <c r="I194" s="283"/>
      <c r="J194" s="196"/>
      <c r="K194" s="282"/>
      <c r="L194" s="284"/>
      <c r="M194" s="284"/>
      <c r="N194" s="284"/>
      <c r="O194" s="286"/>
      <c r="P194" s="284"/>
      <c r="Q194" s="284"/>
      <c r="R194" s="284"/>
      <c r="S194" s="284"/>
      <c r="T194" s="284"/>
      <c r="U194" s="284"/>
      <c r="V194" s="284"/>
      <c r="W194" s="284"/>
      <c r="X194" s="284"/>
    </row>
    <row r="195" spans="1:24" s="5" customFormat="1" ht="31.2">
      <c r="A195" s="15" t="s">
        <v>18</v>
      </c>
      <c r="B195" s="97" t="s">
        <v>269</v>
      </c>
      <c r="C195" s="88" t="s">
        <v>20</v>
      </c>
      <c r="D195" s="213">
        <f t="shared" si="50"/>
        <v>337655</v>
      </c>
      <c r="E195" s="239">
        <f t="shared" si="50"/>
        <v>340655</v>
      </c>
      <c r="F195" s="149"/>
      <c r="G195" s="282"/>
      <c r="H195" s="283"/>
      <c r="I195" s="283"/>
      <c r="J195" s="196"/>
      <c r="K195" s="282"/>
      <c r="L195" s="284"/>
      <c r="M195" s="284"/>
      <c r="N195" s="284"/>
      <c r="O195" s="286"/>
      <c r="P195" s="284"/>
      <c r="Q195" s="284"/>
      <c r="R195" s="284"/>
      <c r="S195" s="284"/>
      <c r="T195" s="284"/>
      <c r="U195" s="284"/>
      <c r="V195" s="284"/>
      <c r="W195" s="284"/>
      <c r="X195" s="284"/>
    </row>
    <row r="196" spans="1:24" s="5" customFormat="1" ht="15.6">
      <c r="A196" s="14" t="s">
        <v>24</v>
      </c>
      <c r="B196" s="97" t="s">
        <v>269</v>
      </c>
      <c r="C196" s="88" t="s">
        <v>25</v>
      </c>
      <c r="D196" s="212">
        <f t="shared" si="50"/>
        <v>337655</v>
      </c>
      <c r="E196" s="227">
        <f t="shared" si="50"/>
        <v>340655</v>
      </c>
      <c r="F196" s="148"/>
      <c r="G196" s="282"/>
      <c r="H196" s="283"/>
      <c r="I196" s="283"/>
      <c r="J196" s="196"/>
      <c r="K196" s="282"/>
      <c r="L196" s="284"/>
      <c r="M196" s="284"/>
      <c r="N196" s="284"/>
      <c r="O196" s="286"/>
      <c r="P196" s="284"/>
      <c r="Q196" s="284"/>
      <c r="R196" s="284"/>
      <c r="S196" s="284"/>
      <c r="T196" s="284"/>
      <c r="U196" s="284"/>
      <c r="V196" s="284"/>
      <c r="W196" s="284"/>
      <c r="X196" s="284"/>
    </row>
    <row r="197" spans="1:24" s="5" customFormat="1" ht="46.8">
      <c r="A197" s="12" t="s">
        <v>99</v>
      </c>
      <c r="B197" s="97" t="s">
        <v>269</v>
      </c>
      <c r="C197" s="88" t="s">
        <v>100</v>
      </c>
      <c r="D197" s="213">
        <v>337655</v>
      </c>
      <c r="E197" s="227">
        <v>340655</v>
      </c>
      <c r="F197" s="148"/>
      <c r="G197" s="282"/>
      <c r="H197" s="283"/>
      <c r="I197" s="283"/>
      <c r="J197" s="196"/>
      <c r="K197" s="282"/>
      <c r="L197" s="284"/>
      <c r="M197" s="284"/>
      <c r="N197" s="284"/>
      <c r="O197" s="286"/>
      <c r="P197" s="284"/>
      <c r="Q197" s="284"/>
      <c r="R197" s="284"/>
      <c r="S197" s="284"/>
      <c r="T197" s="284"/>
      <c r="U197" s="284"/>
      <c r="V197" s="284"/>
      <c r="W197" s="284"/>
      <c r="X197" s="284"/>
    </row>
    <row r="198" spans="1:24" s="5" customFormat="1" ht="38.25" customHeight="1">
      <c r="A198" s="140" t="s">
        <v>715</v>
      </c>
      <c r="B198" s="98" t="s">
        <v>716</v>
      </c>
      <c r="C198" s="93"/>
      <c r="D198" s="221">
        <f t="shared" ref="D198:E199" si="51">D199</f>
        <v>141280</v>
      </c>
      <c r="E198" s="229">
        <f t="shared" si="51"/>
        <v>169580</v>
      </c>
      <c r="F198" s="158"/>
      <c r="G198" s="282"/>
      <c r="H198" s="283"/>
      <c r="I198" s="283"/>
      <c r="J198" s="196"/>
      <c r="K198" s="282"/>
      <c r="L198" s="284"/>
      <c r="M198" s="284"/>
      <c r="N198" s="284"/>
      <c r="O198" s="286"/>
      <c r="P198" s="284"/>
      <c r="Q198" s="284"/>
      <c r="R198" s="284"/>
      <c r="S198" s="284"/>
      <c r="T198" s="284"/>
      <c r="U198" s="284"/>
      <c r="V198" s="284"/>
      <c r="W198" s="284"/>
      <c r="X198" s="284"/>
    </row>
    <row r="199" spans="1:24" s="5" customFormat="1" ht="15.6">
      <c r="A199" s="195" t="s">
        <v>13</v>
      </c>
      <c r="B199" s="97" t="s">
        <v>716</v>
      </c>
      <c r="C199" s="88">
        <v>800</v>
      </c>
      <c r="D199" s="222">
        <f t="shared" si="51"/>
        <v>141280</v>
      </c>
      <c r="E199" s="259">
        <f t="shared" si="51"/>
        <v>169580</v>
      </c>
      <c r="F199" s="159"/>
      <c r="G199" s="282"/>
      <c r="H199" s="283"/>
      <c r="I199" s="283"/>
      <c r="J199" s="196"/>
      <c r="K199" s="282"/>
      <c r="L199" s="284"/>
      <c r="M199" s="284"/>
      <c r="N199" s="284"/>
      <c r="O199" s="286"/>
      <c r="P199" s="284"/>
      <c r="Q199" s="284"/>
      <c r="R199" s="284"/>
      <c r="S199" s="284"/>
      <c r="T199" s="284"/>
      <c r="U199" s="284"/>
      <c r="V199" s="284"/>
      <c r="W199" s="284"/>
      <c r="X199" s="284"/>
    </row>
    <row r="200" spans="1:24" s="5" customFormat="1" ht="15.6">
      <c r="A200" s="195" t="s">
        <v>2</v>
      </c>
      <c r="B200" s="97" t="s">
        <v>716</v>
      </c>
      <c r="C200" s="88" t="s">
        <v>90</v>
      </c>
      <c r="D200" s="213">
        <f>141700-420</f>
        <v>141280</v>
      </c>
      <c r="E200" s="227">
        <f>170000-420</f>
        <v>169580</v>
      </c>
      <c r="F200" s="148"/>
      <c r="G200" s="282"/>
      <c r="H200" s="283"/>
      <c r="I200" s="283"/>
      <c r="J200" s="196"/>
      <c r="K200" s="282"/>
      <c r="L200" s="284"/>
      <c r="M200" s="284"/>
      <c r="N200" s="284"/>
      <c r="O200" s="286"/>
      <c r="P200" s="284"/>
      <c r="Q200" s="284"/>
      <c r="R200" s="284"/>
      <c r="S200" s="284"/>
      <c r="T200" s="284"/>
      <c r="U200" s="284"/>
      <c r="V200" s="284"/>
      <c r="W200" s="284"/>
      <c r="X200" s="284"/>
    </row>
    <row r="201" spans="1:24" s="5" customFormat="1" ht="15.6">
      <c r="A201" s="16" t="s">
        <v>428</v>
      </c>
      <c r="B201" s="83" t="s">
        <v>270</v>
      </c>
      <c r="C201" s="84"/>
      <c r="D201" s="209">
        <f>D202</f>
        <v>8842</v>
      </c>
      <c r="E201" s="252">
        <f>E202</f>
        <v>14518</v>
      </c>
      <c r="F201" s="145"/>
      <c r="G201" s="282"/>
      <c r="H201" s="283"/>
      <c r="I201" s="283"/>
      <c r="J201" s="196"/>
      <c r="K201" s="282"/>
      <c r="L201" s="284"/>
      <c r="M201" s="284"/>
      <c r="N201" s="284"/>
      <c r="O201" s="286"/>
      <c r="P201" s="284"/>
      <c r="Q201" s="284"/>
      <c r="R201" s="284"/>
      <c r="S201" s="284"/>
      <c r="T201" s="284"/>
      <c r="U201" s="284"/>
      <c r="V201" s="284"/>
      <c r="W201" s="284"/>
      <c r="X201" s="284"/>
    </row>
    <row r="202" spans="1:24" s="5" customFormat="1" ht="15.6">
      <c r="A202" s="20" t="s">
        <v>110</v>
      </c>
      <c r="B202" s="87" t="s">
        <v>271</v>
      </c>
      <c r="C202" s="93"/>
      <c r="D202" s="211">
        <f>D203+D210</f>
        <v>8842</v>
      </c>
      <c r="E202" s="254">
        <f>E203+E210</f>
        <v>14518</v>
      </c>
      <c r="F202" s="147"/>
      <c r="G202" s="282"/>
      <c r="H202" s="283"/>
      <c r="I202" s="283"/>
      <c r="J202" s="196"/>
      <c r="K202" s="282"/>
      <c r="L202" s="284"/>
      <c r="M202" s="284"/>
      <c r="N202" s="284"/>
      <c r="O202" s="286"/>
      <c r="P202" s="284"/>
      <c r="Q202" s="284"/>
      <c r="R202" s="284"/>
      <c r="S202" s="284"/>
      <c r="T202" s="284"/>
      <c r="U202" s="284"/>
      <c r="V202" s="284"/>
      <c r="W202" s="284"/>
      <c r="X202" s="284"/>
    </row>
    <row r="203" spans="1:24" s="5" customFormat="1" ht="15.6">
      <c r="A203" s="20" t="s">
        <v>113</v>
      </c>
      <c r="B203" s="87" t="s">
        <v>272</v>
      </c>
      <c r="C203" s="93"/>
      <c r="D203" s="211">
        <f>D204+D207</f>
        <v>1342</v>
      </c>
      <c r="E203" s="254">
        <f>E204+E207</f>
        <v>1342</v>
      </c>
      <c r="F203" s="147"/>
      <c r="G203" s="282"/>
      <c r="H203" s="283"/>
      <c r="I203" s="283"/>
      <c r="J203" s="196"/>
      <c r="K203" s="282"/>
      <c r="L203" s="284"/>
      <c r="M203" s="284"/>
      <c r="N203" s="284"/>
      <c r="O203" s="286"/>
      <c r="P203" s="284"/>
      <c r="Q203" s="284"/>
      <c r="R203" s="284"/>
      <c r="S203" s="284"/>
      <c r="T203" s="284"/>
      <c r="U203" s="284"/>
      <c r="V203" s="284"/>
      <c r="W203" s="284"/>
      <c r="X203" s="284"/>
    </row>
    <row r="204" spans="1:24" s="5" customFormat="1" ht="31.2">
      <c r="A204" s="177" t="s">
        <v>519</v>
      </c>
      <c r="B204" s="100" t="s">
        <v>272</v>
      </c>
      <c r="C204" s="90" t="s">
        <v>15</v>
      </c>
      <c r="D204" s="212">
        <f t="shared" ref="D204:E205" si="52">D205</f>
        <v>500</v>
      </c>
      <c r="E204" s="227">
        <f t="shared" si="52"/>
        <v>500</v>
      </c>
      <c r="F204" s="148"/>
      <c r="G204" s="282"/>
      <c r="H204" s="283"/>
      <c r="I204" s="283"/>
      <c r="J204" s="196"/>
      <c r="K204" s="282"/>
      <c r="L204" s="284"/>
      <c r="M204" s="284"/>
      <c r="N204" s="284"/>
      <c r="O204" s="286"/>
      <c r="P204" s="284"/>
      <c r="Q204" s="284"/>
      <c r="R204" s="284"/>
      <c r="S204" s="284"/>
      <c r="T204" s="284"/>
      <c r="U204" s="284"/>
      <c r="V204" s="284"/>
      <c r="W204" s="284"/>
      <c r="X204" s="284"/>
    </row>
    <row r="205" spans="1:24" s="5" customFormat="1" ht="31.2">
      <c r="A205" s="15" t="s">
        <v>17</v>
      </c>
      <c r="B205" s="100" t="s">
        <v>272</v>
      </c>
      <c r="C205" s="90" t="s">
        <v>16</v>
      </c>
      <c r="D205" s="212">
        <f t="shared" si="52"/>
        <v>500</v>
      </c>
      <c r="E205" s="227">
        <f t="shared" si="52"/>
        <v>500</v>
      </c>
      <c r="F205" s="148"/>
      <c r="G205" s="282"/>
      <c r="H205" s="283"/>
      <c r="I205" s="283"/>
      <c r="J205" s="196"/>
      <c r="K205" s="282"/>
      <c r="L205" s="284"/>
      <c r="M205" s="284"/>
      <c r="N205" s="284"/>
      <c r="O205" s="286"/>
      <c r="P205" s="284"/>
      <c r="Q205" s="284"/>
      <c r="R205" s="284"/>
      <c r="S205" s="284"/>
      <c r="T205" s="284"/>
      <c r="U205" s="284"/>
      <c r="V205" s="284"/>
      <c r="W205" s="284"/>
      <c r="X205" s="284"/>
    </row>
    <row r="206" spans="1:24" s="5" customFormat="1" ht="15.6">
      <c r="A206" s="14" t="s">
        <v>740</v>
      </c>
      <c r="B206" s="100" t="s">
        <v>272</v>
      </c>
      <c r="C206" s="88" t="s">
        <v>77</v>
      </c>
      <c r="D206" s="212">
        <v>500</v>
      </c>
      <c r="E206" s="227">
        <v>500</v>
      </c>
      <c r="F206" s="148"/>
      <c r="G206" s="282"/>
      <c r="H206" s="283"/>
      <c r="I206" s="283"/>
      <c r="J206" s="196"/>
      <c r="K206" s="282"/>
      <c r="L206" s="284"/>
      <c r="M206" s="284"/>
      <c r="N206" s="284"/>
      <c r="O206" s="286"/>
      <c r="P206" s="284"/>
      <c r="Q206" s="284"/>
      <c r="R206" s="284"/>
      <c r="S206" s="284"/>
      <c r="T206" s="284"/>
      <c r="U206" s="284"/>
      <c r="V206" s="284"/>
      <c r="W206" s="284"/>
      <c r="X206" s="284"/>
    </row>
    <row r="207" spans="1:24" s="5" customFormat="1" ht="31.2">
      <c r="A207" s="15" t="s">
        <v>18</v>
      </c>
      <c r="B207" s="100" t="s">
        <v>272</v>
      </c>
      <c r="C207" s="90" t="s">
        <v>20</v>
      </c>
      <c r="D207" s="212">
        <f t="shared" ref="D207:E208" si="53">D208</f>
        <v>842</v>
      </c>
      <c r="E207" s="227">
        <f t="shared" si="53"/>
        <v>842</v>
      </c>
      <c r="F207" s="148"/>
      <c r="G207" s="282"/>
      <c r="H207" s="283"/>
      <c r="I207" s="283"/>
      <c r="J207" s="196"/>
      <c r="K207" s="282"/>
      <c r="L207" s="284"/>
      <c r="M207" s="284"/>
      <c r="N207" s="284"/>
      <c r="O207" s="286"/>
      <c r="P207" s="284"/>
      <c r="Q207" s="284"/>
      <c r="R207" s="284"/>
      <c r="S207" s="284"/>
      <c r="T207" s="284"/>
      <c r="U207" s="284"/>
      <c r="V207" s="284"/>
      <c r="W207" s="284"/>
      <c r="X207" s="284"/>
    </row>
    <row r="208" spans="1:24" s="5" customFormat="1" ht="15.6">
      <c r="A208" s="15" t="s">
        <v>24</v>
      </c>
      <c r="B208" s="100" t="s">
        <v>272</v>
      </c>
      <c r="C208" s="90" t="s">
        <v>25</v>
      </c>
      <c r="D208" s="212">
        <f t="shared" si="53"/>
        <v>842</v>
      </c>
      <c r="E208" s="227">
        <f t="shared" si="53"/>
        <v>842</v>
      </c>
      <c r="F208" s="148"/>
      <c r="G208" s="282"/>
      <c r="H208" s="283"/>
      <c r="I208" s="283"/>
      <c r="J208" s="196"/>
      <c r="K208" s="282"/>
      <c r="L208" s="284"/>
      <c r="M208" s="284"/>
      <c r="N208" s="284"/>
      <c r="O208" s="286"/>
      <c r="P208" s="284"/>
      <c r="Q208" s="284"/>
      <c r="R208" s="284"/>
      <c r="S208" s="284"/>
      <c r="T208" s="284"/>
      <c r="U208" s="284"/>
      <c r="V208" s="284"/>
      <c r="W208" s="284"/>
      <c r="X208" s="284"/>
    </row>
    <row r="209" spans="1:24" s="5" customFormat="1" ht="15.6">
      <c r="A209" s="15" t="s">
        <v>82</v>
      </c>
      <c r="B209" s="100" t="s">
        <v>272</v>
      </c>
      <c r="C209" s="90" t="s">
        <v>83</v>
      </c>
      <c r="D209" s="212">
        <v>842</v>
      </c>
      <c r="E209" s="227">
        <v>842</v>
      </c>
      <c r="F209" s="148"/>
      <c r="G209" s="282"/>
      <c r="H209" s="283"/>
      <c r="I209" s="283"/>
      <c r="J209" s="196"/>
      <c r="K209" s="282"/>
      <c r="L209" s="284"/>
      <c r="M209" s="284"/>
      <c r="N209" s="284"/>
      <c r="O209" s="286"/>
      <c r="P209" s="284"/>
      <c r="Q209" s="284"/>
      <c r="R209" s="284"/>
      <c r="S209" s="284"/>
      <c r="T209" s="284"/>
      <c r="U209" s="284"/>
      <c r="V209" s="284"/>
      <c r="W209" s="284"/>
      <c r="X209" s="284"/>
    </row>
    <row r="210" spans="1:24" s="5" customFormat="1" ht="31.2">
      <c r="A210" s="12" t="s">
        <v>358</v>
      </c>
      <c r="B210" s="89" t="s">
        <v>356</v>
      </c>
      <c r="C210" s="88"/>
      <c r="D210" s="212">
        <f t="shared" ref="D210:E212" si="54">D211</f>
        <v>7500</v>
      </c>
      <c r="E210" s="227">
        <f t="shared" si="54"/>
        <v>13176</v>
      </c>
      <c r="F210" s="148"/>
      <c r="G210" s="282"/>
      <c r="H210" s="283"/>
      <c r="I210" s="283"/>
      <c r="J210" s="196"/>
      <c r="K210" s="282"/>
      <c r="L210" s="284"/>
      <c r="M210" s="284"/>
      <c r="N210" s="284"/>
      <c r="O210" s="286"/>
      <c r="P210" s="284"/>
      <c r="Q210" s="284"/>
      <c r="R210" s="284"/>
      <c r="S210" s="284"/>
      <c r="T210" s="284"/>
      <c r="U210" s="284"/>
      <c r="V210" s="284"/>
      <c r="W210" s="284"/>
      <c r="X210" s="284"/>
    </row>
    <row r="211" spans="1:24" s="5" customFormat="1" ht="15.6">
      <c r="A211" s="15" t="s">
        <v>22</v>
      </c>
      <c r="B211" s="100" t="s">
        <v>356</v>
      </c>
      <c r="C211" s="88" t="s">
        <v>23</v>
      </c>
      <c r="D211" s="212">
        <f t="shared" si="54"/>
        <v>7500</v>
      </c>
      <c r="E211" s="227">
        <f t="shared" si="54"/>
        <v>13176</v>
      </c>
      <c r="F211" s="148"/>
      <c r="G211" s="282"/>
      <c r="H211" s="283"/>
      <c r="I211" s="283"/>
      <c r="J211" s="196"/>
      <c r="K211" s="282"/>
      <c r="L211" s="284"/>
      <c r="M211" s="284"/>
      <c r="N211" s="284"/>
      <c r="O211" s="286"/>
      <c r="P211" s="284"/>
      <c r="Q211" s="284"/>
      <c r="R211" s="284"/>
      <c r="S211" s="284"/>
      <c r="T211" s="284"/>
      <c r="U211" s="284"/>
      <c r="V211" s="284"/>
      <c r="W211" s="284"/>
      <c r="X211" s="284"/>
    </row>
    <row r="212" spans="1:24" s="5" customFormat="1" ht="31.2">
      <c r="A212" s="15" t="s">
        <v>123</v>
      </c>
      <c r="B212" s="100" t="s">
        <v>356</v>
      </c>
      <c r="C212" s="88" t="s">
        <v>143</v>
      </c>
      <c r="D212" s="212">
        <f t="shared" si="54"/>
        <v>7500</v>
      </c>
      <c r="E212" s="227">
        <f t="shared" si="54"/>
        <v>13176</v>
      </c>
      <c r="F212" s="148"/>
      <c r="G212" s="282"/>
      <c r="H212" s="283"/>
      <c r="I212" s="283"/>
      <c r="J212" s="196"/>
      <c r="K212" s="282"/>
      <c r="L212" s="284"/>
      <c r="M212" s="284"/>
      <c r="N212" s="284"/>
      <c r="O212" s="286"/>
      <c r="P212" s="284"/>
      <c r="Q212" s="284"/>
      <c r="R212" s="284"/>
      <c r="S212" s="284"/>
      <c r="T212" s="284"/>
      <c r="U212" s="284"/>
      <c r="V212" s="284"/>
      <c r="W212" s="284"/>
      <c r="X212" s="284"/>
    </row>
    <row r="213" spans="1:24" s="5" customFormat="1" ht="37.5" customHeight="1">
      <c r="A213" s="26" t="s">
        <v>357</v>
      </c>
      <c r="B213" s="100" t="s">
        <v>356</v>
      </c>
      <c r="C213" s="88" t="s">
        <v>144</v>
      </c>
      <c r="D213" s="212">
        <v>7500</v>
      </c>
      <c r="E213" s="227">
        <v>13176</v>
      </c>
      <c r="F213" s="148"/>
      <c r="G213" s="282"/>
      <c r="H213" s="283"/>
      <c r="I213" s="283"/>
      <c r="J213" s="196"/>
      <c r="K213" s="282"/>
      <c r="L213" s="284"/>
      <c r="M213" s="284"/>
      <c r="N213" s="284"/>
      <c r="O213" s="286"/>
      <c r="P213" s="284"/>
      <c r="Q213" s="284"/>
      <c r="R213" s="284"/>
      <c r="S213" s="284"/>
      <c r="T213" s="284"/>
      <c r="U213" s="284"/>
      <c r="V213" s="284"/>
      <c r="W213" s="284"/>
      <c r="X213" s="284"/>
    </row>
    <row r="214" spans="1:24" s="5" customFormat="1" ht="31.2">
      <c r="A214" s="27" t="s">
        <v>115</v>
      </c>
      <c r="B214" s="83" t="s">
        <v>273</v>
      </c>
      <c r="C214" s="88"/>
      <c r="D214" s="209">
        <f>D215+D253</f>
        <v>316648</v>
      </c>
      <c r="E214" s="252">
        <f>E215+E253</f>
        <v>274869</v>
      </c>
      <c r="F214" s="145"/>
      <c r="G214" s="282"/>
      <c r="H214" s="283"/>
      <c r="I214" s="283"/>
      <c r="J214" s="196"/>
      <c r="K214" s="282"/>
      <c r="L214" s="284"/>
      <c r="M214" s="284"/>
      <c r="N214" s="284"/>
      <c r="O214" s="286"/>
      <c r="P214" s="284"/>
      <c r="Q214" s="284"/>
      <c r="R214" s="284"/>
      <c r="S214" s="284"/>
      <c r="T214" s="284"/>
      <c r="U214" s="284"/>
      <c r="V214" s="284"/>
      <c r="W214" s="284"/>
      <c r="X214" s="284"/>
    </row>
    <row r="215" spans="1:24" s="5" customFormat="1" ht="46.8">
      <c r="A215" s="16" t="s">
        <v>274</v>
      </c>
      <c r="B215" s="83" t="s">
        <v>275</v>
      </c>
      <c r="C215" s="84"/>
      <c r="D215" s="209">
        <f>+D216+D220+D236+D240</f>
        <v>316188</v>
      </c>
      <c r="E215" s="252">
        <f>+E216+E220+E236+E240</f>
        <v>274409</v>
      </c>
      <c r="F215" s="145"/>
      <c r="G215" s="282"/>
      <c r="H215" s="283"/>
      <c r="I215" s="283"/>
      <c r="J215" s="196"/>
      <c r="K215" s="282"/>
      <c r="L215" s="284"/>
      <c r="M215" s="284"/>
      <c r="N215" s="284"/>
      <c r="O215" s="286"/>
      <c r="P215" s="284"/>
      <c r="Q215" s="284"/>
      <c r="R215" s="284"/>
      <c r="S215" s="284"/>
      <c r="T215" s="284"/>
      <c r="U215" s="284"/>
      <c r="V215" s="284"/>
      <c r="W215" s="284"/>
      <c r="X215" s="284"/>
    </row>
    <row r="216" spans="1:24" s="5" customFormat="1" ht="16.2">
      <c r="A216" s="17" t="s">
        <v>51</v>
      </c>
      <c r="B216" s="76" t="s">
        <v>276</v>
      </c>
      <c r="C216" s="99"/>
      <c r="D216" s="210">
        <f t="shared" ref="D216:E218" si="55">D217</f>
        <v>580</v>
      </c>
      <c r="E216" s="253">
        <f t="shared" si="55"/>
        <v>580</v>
      </c>
      <c r="F216" s="146"/>
      <c r="G216" s="282"/>
      <c r="H216" s="283"/>
      <c r="I216" s="283"/>
      <c r="J216" s="196"/>
      <c r="K216" s="282"/>
      <c r="L216" s="284"/>
      <c r="M216" s="284"/>
      <c r="N216" s="284"/>
      <c r="O216" s="286"/>
      <c r="P216" s="284"/>
      <c r="Q216" s="284"/>
      <c r="R216" s="284"/>
      <c r="S216" s="284"/>
      <c r="T216" s="284"/>
      <c r="U216" s="284"/>
      <c r="V216" s="284"/>
      <c r="W216" s="284"/>
      <c r="X216" s="284"/>
    </row>
    <row r="217" spans="1:24" s="5" customFormat="1" ht="31.2">
      <c r="A217" s="15" t="s">
        <v>18</v>
      </c>
      <c r="B217" s="97" t="s">
        <v>276</v>
      </c>
      <c r="C217" s="88" t="s">
        <v>20</v>
      </c>
      <c r="D217" s="212">
        <f t="shared" si="55"/>
        <v>580</v>
      </c>
      <c r="E217" s="227">
        <f t="shared" si="55"/>
        <v>580</v>
      </c>
      <c r="F217" s="148"/>
      <c r="G217" s="282"/>
      <c r="H217" s="283"/>
      <c r="I217" s="283"/>
      <c r="J217" s="196"/>
      <c r="K217" s="282"/>
      <c r="L217" s="284"/>
      <c r="M217" s="284"/>
      <c r="N217" s="284"/>
      <c r="O217" s="286"/>
      <c r="P217" s="284"/>
      <c r="Q217" s="284"/>
      <c r="R217" s="284"/>
      <c r="S217" s="284"/>
      <c r="T217" s="284"/>
      <c r="U217" s="284"/>
      <c r="V217" s="284"/>
      <c r="W217" s="284"/>
      <c r="X217" s="284"/>
    </row>
    <row r="218" spans="1:24" s="5" customFormat="1" ht="15.6">
      <c r="A218" s="18" t="s">
        <v>24</v>
      </c>
      <c r="B218" s="97" t="s">
        <v>276</v>
      </c>
      <c r="C218" s="88" t="s">
        <v>25</v>
      </c>
      <c r="D218" s="212">
        <f t="shared" si="55"/>
        <v>580</v>
      </c>
      <c r="E218" s="227">
        <f t="shared" si="55"/>
        <v>580</v>
      </c>
      <c r="F218" s="148"/>
      <c r="G218" s="282"/>
      <c r="H218" s="283"/>
      <c r="I218" s="283"/>
      <c r="J218" s="196"/>
      <c r="K218" s="282"/>
      <c r="L218" s="284"/>
      <c r="M218" s="284"/>
      <c r="N218" s="284"/>
      <c r="O218" s="286"/>
      <c r="P218" s="284"/>
      <c r="Q218" s="284"/>
      <c r="R218" s="284"/>
      <c r="S218" s="284"/>
      <c r="T218" s="284"/>
      <c r="U218" s="284"/>
      <c r="V218" s="284"/>
      <c r="W218" s="284"/>
      <c r="X218" s="284"/>
    </row>
    <row r="219" spans="1:24" s="5" customFormat="1" ht="15.6">
      <c r="A219" s="15" t="s">
        <v>82</v>
      </c>
      <c r="B219" s="97" t="s">
        <v>276</v>
      </c>
      <c r="C219" s="90" t="s">
        <v>83</v>
      </c>
      <c r="D219" s="212">
        <f>0+580</f>
        <v>580</v>
      </c>
      <c r="E219" s="227">
        <f>0+580</f>
        <v>580</v>
      </c>
      <c r="F219" s="147"/>
      <c r="G219" s="282"/>
      <c r="H219" s="283"/>
      <c r="I219" s="283"/>
      <c r="J219" s="196"/>
      <c r="K219" s="282"/>
      <c r="L219" s="284"/>
      <c r="M219" s="284"/>
      <c r="N219" s="284"/>
      <c r="O219" s="286"/>
      <c r="P219" s="284"/>
      <c r="Q219" s="284"/>
      <c r="R219" s="284"/>
      <c r="S219" s="284"/>
      <c r="T219" s="284"/>
      <c r="U219" s="284"/>
      <c r="V219" s="284"/>
      <c r="W219" s="284"/>
      <c r="X219" s="284"/>
    </row>
    <row r="220" spans="1:24" s="5" customFormat="1" ht="16.2">
      <c r="A220" s="19" t="s">
        <v>116</v>
      </c>
      <c r="B220" s="85" t="s">
        <v>277</v>
      </c>
      <c r="C220" s="99"/>
      <c r="D220" s="203">
        <f>+D221+D228+D232</f>
        <v>70039</v>
      </c>
      <c r="E220" s="260">
        <f>+E221+E228+E232</f>
        <v>28260</v>
      </c>
      <c r="F220" s="146"/>
      <c r="G220" s="282"/>
      <c r="H220" s="283"/>
      <c r="I220" s="283"/>
      <c r="J220" s="196"/>
      <c r="K220" s="282"/>
      <c r="L220" s="284"/>
      <c r="M220" s="284"/>
      <c r="N220" s="284"/>
      <c r="O220" s="286"/>
      <c r="P220" s="284"/>
      <c r="Q220" s="284"/>
      <c r="R220" s="284"/>
      <c r="S220" s="284"/>
      <c r="T220" s="284"/>
      <c r="U220" s="284"/>
      <c r="V220" s="284"/>
      <c r="W220" s="284"/>
      <c r="X220" s="284"/>
    </row>
    <row r="221" spans="1:24" s="5" customFormat="1" ht="15.6">
      <c r="A221" s="20" t="s">
        <v>117</v>
      </c>
      <c r="B221" s="87" t="s">
        <v>278</v>
      </c>
      <c r="C221" s="93"/>
      <c r="D221" s="211">
        <f>D222+D225</f>
        <v>1260</v>
      </c>
      <c r="E221" s="254">
        <f>E222+E225</f>
        <v>1260</v>
      </c>
      <c r="F221" s="147"/>
      <c r="G221" s="282"/>
      <c r="H221" s="283"/>
      <c r="I221" s="283"/>
      <c r="J221" s="196"/>
      <c r="K221" s="282"/>
      <c r="L221" s="284"/>
      <c r="M221" s="284"/>
      <c r="N221" s="284"/>
      <c r="O221" s="286"/>
      <c r="P221" s="284"/>
      <c r="Q221" s="284"/>
      <c r="R221" s="284"/>
      <c r="S221" s="284"/>
      <c r="T221" s="284"/>
      <c r="U221" s="284"/>
      <c r="V221" s="284"/>
      <c r="W221" s="284"/>
      <c r="X221" s="284"/>
    </row>
    <row r="222" spans="1:24" s="5" customFormat="1" ht="31.2">
      <c r="A222" s="177" t="s">
        <v>519</v>
      </c>
      <c r="B222" s="100" t="s">
        <v>278</v>
      </c>
      <c r="C222" s="90" t="s">
        <v>15</v>
      </c>
      <c r="D222" s="212">
        <f t="shared" ref="D222:E223" si="56">D223</f>
        <v>200</v>
      </c>
      <c r="E222" s="227">
        <f t="shared" si="56"/>
        <v>200</v>
      </c>
      <c r="F222" s="148"/>
      <c r="G222" s="282"/>
      <c r="H222" s="283"/>
      <c r="I222" s="283"/>
      <c r="J222" s="196"/>
      <c r="K222" s="282"/>
      <c r="L222" s="284"/>
      <c r="M222" s="284"/>
      <c r="N222" s="284"/>
      <c r="O222" s="286"/>
      <c r="P222" s="284"/>
      <c r="Q222" s="284"/>
      <c r="R222" s="284"/>
      <c r="S222" s="284"/>
      <c r="T222" s="284"/>
      <c r="U222" s="284"/>
      <c r="V222" s="284"/>
      <c r="W222" s="284"/>
      <c r="X222" s="284"/>
    </row>
    <row r="223" spans="1:24" s="5" customFormat="1" ht="31.2">
      <c r="A223" s="15" t="s">
        <v>17</v>
      </c>
      <c r="B223" s="100" t="s">
        <v>278</v>
      </c>
      <c r="C223" s="90" t="s">
        <v>16</v>
      </c>
      <c r="D223" s="212">
        <f t="shared" si="56"/>
        <v>200</v>
      </c>
      <c r="E223" s="227">
        <f t="shared" si="56"/>
        <v>200</v>
      </c>
      <c r="F223" s="148"/>
      <c r="G223" s="282"/>
      <c r="H223" s="283"/>
      <c r="I223" s="283"/>
      <c r="J223" s="196"/>
      <c r="K223" s="282"/>
      <c r="L223" s="284"/>
      <c r="M223" s="284"/>
      <c r="N223" s="284"/>
      <c r="O223" s="286"/>
      <c r="P223" s="284"/>
      <c r="Q223" s="284"/>
      <c r="R223" s="284"/>
      <c r="S223" s="284"/>
      <c r="T223" s="284"/>
      <c r="U223" s="284"/>
      <c r="V223" s="284"/>
      <c r="W223" s="284"/>
      <c r="X223" s="284"/>
    </row>
    <row r="224" spans="1:24" s="5" customFormat="1" ht="15.6">
      <c r="A224" s="14" t="s">
        <v>740</v>
      </c>
      <c r="B224" s="100" t="s">
        <v>278</v>
      </c>
      <c r="C224" s="88" t="s">
        <v>77</v>
      </c>
      <c r="D224" s="212">
        <v>200</v>
      </c>
      <c r="E224" s="227">
        <v>200</v>
      </c>
      <c r="F224" s="148"/>
      <c r="G224" s="282"/>
      <c r="H224" s="283"/>
      <c r="I224" s="283"/>
      <c r="J224" s="196"/>
      <c r="K224" s="282"/>
      <c r="L224" s="284"/>
      <c r="M224" s="284"/>
      <c r="N224" s="284"/>
      <c r="O224" s="286"/>
      <c r="P224" s="284"/>
      <c r="Q224" s="284"/>
      <c r="R224" s="284"/>
      <c r="S224" s="284"/>
      <c r="T224" s="284"/>
      <c r="U224" s="284"/>
      <c r="V224" s="284"/>
      <c r="W224" s="284"/>
      <c r="X224" s="284"/>
    </row>
    <row r="225" spans="1:24" s="5" customFormat="1" ht="31.2">
      <c r="A225" s="15" t="s">
        <v>18</v>
      </c>
      <c r="B225" s="100" t="s">
        <v>278</v>
      </c>
      <c r="C225" s="90" t="s">
        <v>20</v>
      </c>
      <c r="D225" s="212">
        <f t="shared" ref="D225:E226" si="57">D226</f>
        <v>1060</v>
      </c>
      <c r="E225" s="227">
        <f t="shared" si="57"/>
        <v>1060</v>
      </c>
      <c r="F225" s="148"/>
      <c r="G225" s="282"/>
      <c r="H225" s="283"/>
      <c r="I225" s="283"/>
      <c r="J225" s="196"/>
      <c r="K225" s="282"/>
      <c r="L225" s="284"/>
      <c r="M225" s="284"/>
      <c r="N225" s="284"/>
      <c r="O225" s="286"/>
      <c r="P225" s="284"/>
      <c r="Q225" s="284"/>
      <c r="R225" s="284"/>
      <c r="S225" s="284"/>
      <c r="T225" s="284"/>
      <c r="U225" s="284"/>
      <c r="V225" s="284"/>
      <c r="W225" s="284"/>
      <c r="X225" s="284"/>
    </row>
    <row r="226" spans="1:24" s="5" customFormat="1" ht="15.6">
      <c r="A226" s="15" t="s">
        <v>24</v>
      </c>
      <c r="B226" s="100" t="s">
        <v>278</v>
      </c>
      <c r="C226" s="90" t="s">
        <v>25</v>
      </c>
      <c r="D226" s="212">
        <f t="shared" si="57"/>
        <v>1060</v>
      </c>
      <c r="E226" s="227">
        <f t="shared" si="57"/>
        <v>1060</v>
      </c>
      <c r="F226" s="148"/>
      <c r="G226" s="282"/>
      <c r="H226" s="283"/>
      <c r="I226" s="283"/>
      <c r="J226" s="196"/>
      <c r="K226" s="282"/>
      <c r="L226" s="284"/>
      <c r="M226" s="284"/>
      <c r="N226" s="284"/>
      <c r="O226" s="286"/>
      <c r="P226" s="284"/>
      <c r="Q226" s="284"/>
      <c r="R226" s="284"/>
      <c r="S226" s="284"/>
      <c r="T226" s="284"/>
      <c r="U226" s="284"/>
      <c r="V226" s="284"/>
      <c r="W226" s="284"/>
      <c r="X226" s="284"/>
    </row>
    <row r="227" spans="1:24" s="5" customFormat="1" ht="15.6">
      <c r="A227" s="15" t="s">
        <v>82</v>
      </c>
      <c r="B227" s="100" t="s">
        <v>278</v>
      </c>
      <c r="C227" s="90" t="s">
        <v>83</v>
      </c>
      <c r="D227" s="213">
        <v>1060</v>
      </c>
      <c r="E227" s="239">
        <v>1060</v>
      </c>
      <c r="F227" s="149"/>
      <c r="G227" s="282"/>
      <c r="H227" s="283"/>
      <c r="I227" s="283"/>
      <c r="J227" s="196"/>
      <c r="K227" s="282"/>
      <c r="L227" s="284"/>
      <c r="M227" s="284"/>
      <c r="N227" s="284"/>
      <c r="O227" s="286"/>
      <c r="P227" s="284"/>
      <c r="Q227" s="284"/>
      <c r="R227" s="284"/>
      <c r="S227" s="284"/>
      <c r="T227" s="284"/>
      <c r="U227" s="284"/>
      <c r="V227" s="284"/>
      <c r="W227" s="284"/>
      <c r="X227" s="284"/>
    </row>
    <row r="228" spans="1:24" s="5" customFormat="1" ht="82.5" customHeight="1">
      <c r="A228" s="28" t="s">
        <v>615</v>
      </c>
      <c r="B228" s="87" t="s">
        <v>359</v>
      </c>
      <c r="C228" s="93"/>
      <c r="D228" s="211">
        <f t="shared" ref="D228:E230" si="58">D229</f>
        <v>41779</v>
      </c>
      <c r="E228" s="254">
        <f t="shared" si="58"/>
        <v>0</v>
      </c>
      <c r="F228" s="147"/>
      <c r="G228" s="282"/>
      <c r="H228" s="283"/>
      <c r="I228" s="283"/>
      <c r="J228" s="196"/>
      <c r="K228" s="282"/>
      <c r="L228" s="284"/>
      <c r="M228" s="284"/>
      <c r="N228" s="284"/>
      <c r="O228" s="286"/>
      <c r="P228" s="284"/>
      <c r="Q228" s="284"/>
      <c r="R228" s="284"/>
      <c r="S228" s="284"/>
      <c r="T228" s="284"/>
      <c r="U228" s="284"/>
      <c r="V228" s="284"/>
      <c r="W228" s="284"/>
      <c r="X228" s="284"/>
    </row>
    <row r="229" spans="1:24" s="5" customFormat="1" ht="31.2">
      <c r="A229" s="23" t="s">
        <v>617</v>
      </c>
      <c r="B229" s="89" t="s">
        <v>359</v>
      </c>
      <c r="C229" s="90" t="s">
        <v>36</v>
      </c>
      <c r="D229" s="212">
        <f t="shared" si="58"/>
        <v>41779</v>
      </c>
      <c r="E229" s="227">
        <f t="shared" si="58"/>
        <v>0</v>
      </c>
      <c r="F229" s="148"/>
      <c r="G229" s="282"/>
      <c r="H229" s="283"/>
      <c r="I229" s="283"/>
      <c r="J229" s="196"/>
      <c r="K229" s="282"/>
      <c r="L229" s="284"/>
      <c r="M229" s="284"/>
      <c r="N229" s="284"/>
      <c r="O229" s="286"/>
      <c r="P229" s="284"/>
      <c r="Q229" s="284"/>
      <c r="R229" s="284"/>
      <c r="S229" s="284"/>
      <c r="T229" s="284"/>
      <c r="U229" s="284"/>
      <c r="V229" s="284"/>
      <c r="W229" s="284"/>
      <c r="X229" s="284"/>
    </row>
    <row r="230" spans="1:24" s="5" customFormat="1" ht="15.6">
      <c r="A230" s="18" t="s">
        <v>35</v>
      </c>
      <c r="B230" s="89" t="s">
        <v>359</v>
      </c>
      <c r="C230" s="90" t="s">
        <v>146</v>
      </c>
      <c r="D230" s="212">
        <f t="shared" si="58"/>
        <v>41779</v>
      </c>
      <c r="E230" s="227">
        <f t="shared" si="58"/>
        <v>0</v>
      </c>
      <c r="F230" s="148"/>
      <c r="G230" s="282"/>
      <c r="H230" s="283"/>
      <c r="I230" s="283"/>
      <c r="J230" s="196"/>
      <c r="K230" s="282"/>
      <c r="L230" s="284"/>
      <c r="M230" s="284"/>
      <c r="N230" s="284"/>
      <c r="O230" s="286"/>
      <c r="P230" s="284"/>
      <c r="Q230" s="284"/>
      <c r="R230" s="284"/>
      <c r="S230" s="284"/>
      <c r="T230" s="284"/>
      <c r="U230" s="284"/>
      <c r="V230" s="284"/>
      <c r="W230" s="284"/>
      <c r="X230" s="284"/>
    </row>
    <row r="231" spans="1:24" s="5" customFormat="1" ht="31.2">
      <c r="A231" s="18" t="s">
        <v>95</v>
      </c>
      <c r="B231" s="89" t="s">
        <v>359</v>
      </c>
      <c r="C231" s="90" t="s">
        <v>96</v>
      </c>
      <c r="D231" s="212">
        <f>0+41779</f>
        <v>41779</v>
      </c>
      <c r="E231" s="227">
        <v>0</v>
      </c>
      <c r="F231" s="148"/>
      <c r="G231" s="282"/>
      <c r="H231" s="283"/>
      <c r="I231" s="283"/>
      <c r="J231" s="196"/>
      <c r="K231" s="282"/>
      <c r="L231" s="284"/>
      <c r="M231" s="284"/>
      <c r="N231" s="284"/>
      <c r="O231" s="286"/>
      <c r="P231" s="284"/>
      <c r="Q231" s="284"/>
      <c r="R231" s="284"/>
      <c r="S231" s="284"/>
      <c r="T231" s="284"/>
      <c r="U231" s="284"/>
      <c r="V231" s="284"/>
      <c r="W231" s="284"/>
      <c r="X231" s="284"/>
    </row>
    <row r="232" spans="1:24" s="5" customFormat="1" ht="16.2">
      <c r="A232" s="28" t="s">
        <v>746</v>
      </c>
      <c r="B232" s="182" t="s">
        <v>747</v>
      </c>
      <c r="C232" s="183"/>
      <c r="D232" s="223">
        <f t="shared" ref="D232:E234" si="59">D233</f>
        <v>27000</v>
      </c>
      <c r="E232" s="219">
        <f t="shared" si="59"/>
        <v>27000</v>
      </c>
      <c r="F232" s="284"/>
      <c r="G232" s="282"/>
      <c r="H232" s="283"/>
      <c r="I232" s="283"/>
      <c r="J232" s="196"/>
      <c r="K232" s="282"/>
      <c r="L232" s="284"/>
      <c r="M232" s="284"/>
      <c r="N232" s="284"/>
      <c r="O232" s="286"/>
      <c r="P232" s="284"/>
      <c r="Q232" s="284"/>
      <c r="R232" s="284"/>
      <c r="S232" s="284"/>
      <c r="T232" s="284"/>
      <c r="U232" s="284"/>
      <c r="V232" s="284"/>
      <c r="W232" s="284"/>
      <c r="X232" s="284"/>
    </row>
    <row r="233" spans="1:24" s="5" customFormat="1" ht="15.6">
      <c r="A233" s="12" t="s">
        <v>13</v>
      </c>
      <c r="B233" s="135" t="s">
        <v>747</v>
      </c>
      <c r="C233" s="184" t="s">
        <v>14</v>
      </c>
      <c r="D233" s="224">
        <f t="shared" si="59"/>
        <v>27000</v>
      </c>
      <c r="E233" s="261">
        <f t="shared" si="59"/>
        <v>27000</v>
      </c>
      <c r="F233" s="284"/>
      <c r="G233" s="282"/>
      <c r="H233" s="283"/>
      <c r="I233" s="283"/>
      <c r="J233" s="196"/>
      <c r="K233" s="282"/>
      <c r="L233" s="284"/>
      <c r="M233" s="284"/>
      <c r="N233" s="284"/>
      <c r="O233" s="286"/>
      <c r="P233" s="284"/>
      <c r="Q233" s="284"/>
      <c r="R233" s="284"/>
      <c r="S233" s="284"/>
      <c r="T233" s="284"/>
      <c r="U233" s="284"/>
      <c r="V233" s="284"/>
      <c r="W233" s="284"/>
      <c r="X233" s="284"/>
    </row>
    <row r="234" spans="1:24" s="5" customFormat="1" ht="46.8">
      <c r="A234" s="38" t="s">
        <v>349</v>
      </c>
      <c r="B234" s="135" t="s">
        <v>747</v>
      </c>
      <c r="C234" s="184" t="s">
        <v>12</v>
      </c>
      <c r="D234" s="224">
        <f t="shared" si="59"/>
        <v>27000</v>
      </c>
      <c r="E234" s="261">
        <f t="shared" si="59"/>
        <v>27000</v>
      </c>
      <c r="F234" s="284"/>
      <c r="G234" s="282"/>
      <c r="H234" s="283"/>
      <c r="I234" s="283"/>
      <c r="J234" s="196"/>
      <c r="K234" s="282"/>
      <c r="L234" s="284"/>
      <c r="M234" s="284"/>
      <c r="N234" s="284"/>
      <c r="O234" s="286"/>
      <c r="P234" s="284"/>
      <c r="Q234" s="284"/>
      <c r="R234" s="284"/>
      <c r="S234" s="284"/>
      <c r="T234" s="284"/>
      <c r="U234" s="284"/>
      <c r="V234" s="284"/>
      <c r="W234" s="284"/>
      <c r="X234" s="284"/>
    </row>
    <row r="235" spans="1:24" s="5" customFormat="1" ht="78">
      <c r="A235" s="38" t="s">
        <v>586</v>
      </c>
      <c r="B235" s="135" t="s">
        <v>747</v>
      </c>
      <c r="C235" s="184" t="s">
        <v>589</v>
      </c>
      <c r="D235" s="225">
        <f>0+27000</f>
        <v>27000</v>
      </c>
      <c r="E235" s="220">
        <f>0+27000</f>
        <v>27000</v>
      </c>
      <c r="F235" s="284"/>
      <c r="G235" s="282"/>
      <c r="H235" s="283"/>
      <c r="I235" s="283"/>
      <c r="J235" s="196"/>
      <c r="K235" s="282"/>
      <c r="L235" s="284"/>
      <c r="M235" s="284"/>
      <c r="N235" s="284"/>
      <c r="O235" s="286"/>
      <c r="P235" s="284"/>
      <c r="Q235" s="284"/>
      <c r="R235" s="284"/>
      <c r="S235" s="284"/>
      <c r="T235" s="284"/>
      <c r="U235" s="284"/>
      <c r="V235" s="284"/>
      <c r="W235" s="284"/>
      <c r="X235" s="284"/>
    </row>
    <row r="236" spans="1:24" s="5" customFormat="1" ht="31.2">
      <c r="A236" s="20" t="s">
        <v>118</v>
      </c>
      <c r="B236" s="87" t="s">
        <v>280</v>
      </c>
      <c r="C236" s="93"/>
      <c r="D236" s="216">
        <f t="shared" ref="D236:E238" si="60">D237</f>
        <v>31813</v>
      </c>
      <c r="E236" s="257">
        <f t="shared" si="60"/>
        <v>31813</v>
      </c>
      <c r="F236" s="151"/>
      <c r="G236" s="282"/>
      <c r="H236" s="283"/>
      <c r="I236" s="283"/>
      <c r="J236" s="196"/>
      <c r="K236" s="282"/>
      <c r="L236" s="284"/>
      <c r="M236" s="284"/>
      <c r="N236" s="284"/>
      <c r="O236" s="286"/>
      <c r="P236" s="284"/>
      <c r="Q236" s="284"/>
      <c r="R236" s="284"/>
      <c r="S236" s="284"/>
      <c r="T236" s="284"/>
      <c r="U236" s="284"/>
      <c r="V236" s="284"/>
      <c r="W236" s="284"/>
      <c r="X236" s="284"/>
    </row>
    <row r="237" spans="1:24" s="5" customFormat="1" ht="31.2">
      <c r="A237" s="15" t="s">
        <v>18</v>
      </c>
      <c r="B237" s="97" t="s">
        <v>280</v>
      </c>
      <c r="C237" s="90" t="s">
        <v>20</v>
      </c>
      <c r="D237" s="213">
        <f t="shared" si="60"/>
        <v>31813</v>
      </c>
      <c r="E237" s="239">
        <f t="shared" si="60"/>
        <v>31813</v>
      </c>
      <c r="F237" s="149"/>
      <c r="G237" s="282"/>
      <c r="H237" s="283"/>
      <c r="I237" s="283"/>
      <c r="J237" s="196"/>
      <c r="K237" s="282"/>
      <c r="L237" s="284"/>
      <c r="M237" s="284"/>
      <c r="N237" s="284"/>
      <c r="O237" s="286"/>
      <c r="P237" s="284"/>
      <c r="Q237" s="284"/>
      <c r="R237" s="284"/>
      <c r="S237" s="284"/>
      <c r="T237" s="284"/>
      <c r="U237" s="284"/>
      <c r="V237" s="284"/>
      <c r="W237" s="284"/>
      <c r="X237" s="284"/>
    </row>
    <row r="238" spans="1:24" s="5" customFormat="1" ht="15.6">
      <c r="A238" s="15" t="s">
        <v>24</v>
      </c>
      <c r="B238" s="97" t="s">
        <v>280</v>
      </c>
      <c r="C238" s="90" t="s">
        <v>25</v>
      </c>
      <c r="D238" s="213">
        <f t="shared" si="60"/>
        <v>31813</v>
      </c>
      <c r="E238" s="239">
        <f t="shared" si="60"/>
        <v>31813</v>
      </c>
      <c r="F238" s="149"/>
      <c r="G238" s="282"/>
      <c r="H238" s="283"/>
      <c r="I238" s="283"/>
      <c r="J238" s="196"/>
      <c r="K238" s="282"/>
      <c r="L238" s="284"/>
      <c r="M238" s="284"/>
      <c r="N238" s="284"/>
      <c r="O238" s="286"/>
      <c r="P238" s="284"/>
      <c r="Q238" s="284"/>
      <c r="R238" s="284"/>
      <c r="S238" s="284"/>
      <c r="T238" s="284"/>
      <c r="U238" s="284"/>
      <c r="V238" s="284"/>
      <c r="W238" s="284"/>
      <c r="X238" s="284"/>
    </row>
    <row r="239" spans="1:24" s="5" customFormat="1" ht="46.8">
      <c r="A239" s="12" t="s">
        <v>99</v>
      </c>
      <c r="B239" s="97" t="s">
        <v>280</v>
      </c>
      <c r="C239" s="88" t="s">
        <v>100</v>
      </c>
      <c r="D239" s="213">
        <f>58813-27000</f>
        <v>31813</v>
      </c>
      <c r="E239" s="239">
        <f>58813-27000</f>
        <v>31813</v>
      </c>
      <c r="F239" s="149"/>
      <c r="G239" s="282"/>
      <c r="H239" s="283"/>
      <c r="I239" s="283"/>
      <c r="J239" s="196"/>
      <c r="K239" s="282"/>
      <c r="L239" s="284"/>
      <c r="M239" s="284"/>
      <c r="N239" s="284"/>
      <c r="O239" s="286"/>
      <c r="P239" s="284"/>
      <c r="Q239" s="284"/>
      <c r="R239" s="284"/>
      <c r="S239" s="284"/>
      <c r="T239" s="284"/>
      <c r="U239" s="284"/>
      <c r="V239" s="284"/>
      <c r="W239" s="284"/>
      <c r="X239" s="284"/>
    </row>
    <row r="240" spans="1:24" s="5" customFormat="1" ht="31.2">
      <c r="A240" s="20" t="s">
        <v>281</v>
      </c>
      <c r="B240" s="87" t="s">
        <v>282</v>
      </c>
      <c r="C240" s="93"/>
      <c r="D240" s="216">
        <f>D241+D245+D249</f>
        <v>213756</v>
      </c>
      <c r="E240" s="257">
        <f>E241+E245+E249</f>
        <v>213756</v>
      </c>
      <c r="F240" s="151"/>
      <c r="G240" s="282"/>
      <c r="H240" s="283"/>
      <c r="I240" s="283"/>
      <c r="J240" s="196"/>
      <c r="K240" s="282"/>
      <c r="L240" s="284"/>
      <c r="M240" s="284"/>
      <c r="N240" s="284"/>
      <c r="O240" s="286"/>
      <c r="P240" s="284"/>
      <c r="Q240" s="284"/>
      <c r="R240" s="284"/>
      <c r="S240" s="284"/>
      <c r="T240" s="284"/>
      <c r="U240" s="284"/>
      <c r="V240" s="284"/>
      <c r="W240" s="284"/>
      <c r="X240" s="284"/>
    </row>
    <row r="241" spans="1:24" s="5" customFormat="1" ht="31.5" customHeight="1">
      <c r="A241" s="20" t="s">
        <v>283</v>
      </c>
      <c r="B241" s="87" t="s">
        <v>284</v>
      </c>
      <c r="C241" s="93"/>
      <c r="D241" s="211">
        <f t="shared" ref="D241:E243" si="61">D242</f>
        <v>2167</v>
      </c>
      <c r="E241" s="254">
        <f t="shared" si="61"/>
        <v>2167</v>
      </c>
      <c r="F241" s="147"/>
      <c r="G241" s="282"/>
      <c r="H241" s="283"/>
      <c r="I241" s="283"/>
      <c r="J241" s="196"/>
      <c r="K241" s="282"/>
      <c r="L241" s="284"/>
      <c r="M241" s="284"/>
      <c r="N241" s="284"/>
      <c r="O241" s="286"/>
      <c r="P241" s="284"/>
      <c r="Q241" s="284"/>
      <c r="R241" s="284"/>
      <c r="S241" s="284"/>
      <c r="T241" s="284"/>
      <c r="U241" s="284"/>
      <c r="V241" s="284"/>
      <c r="W241" s="284"/>
      <c r="X241" s="284"/>
    </row>
    <row r="242" spans="1:24" s="5" customFormat="1" ht="31.2">
      <c r="A242" s="15" t="s">
        <v>18</v>
      </c>
      <c r="B242" s="100" t="s">
        <v>284</v>
      </c>
      <c r="C242" s="90" t="s">
        <v>20</v>
      </c>
      <c r="D242" s="212">
        <f t="shared" si="61"/>
        <v>2167</v>
      </c>
      <c r="E242" s="227">
        <f t="shared" si="61"/>
        <v>2167</v>
      </c>
      <c r="F242" s="148"/>
      <c r="G242" s="282"/>
      <c r="H242" s="283"/>
      <c r="I242" s="283"/>
      <c r="J242" s="196"/>
      <c r="K242" s="282"/>
      <c r="L242" s="284"/>
      <c r="M242" s="284"/>
      <c r="N242" s="284"/>
      <c r="O242" s="286"/>
      <c r="P242" s="284"/>
      <c r="Q242" s="284"/>
      <c r="R242" s="284"/>
      <c r="S242" s="284"/>
      <c r="T242" s="284"/>
      <c r="U242" s="284"/>
      <c r="V242" s="284"/>
      <c r="W242" s="284"/>
      <c r="X242" s="284"/>
    </row>
    <row r="243" spans="1:24" s="5" customFormat="1" ht="15.6">
      <c r="A243" s="15" t="s">
        <v>24</v>
      </c>
      <c r="B243" s="100" t="s">
        <v>284</v>
      </c>
      <c r="C243" s="90" t="s">
        <v>25</v>
      </c>
      <c r="D243" s="212">
        <f t="shared" si="61"/>
        <v>2167</v>
      </c>
      <c r="E243" s="227">
        <f t="shared" si="61"/>
        <v>2167</v>
      </c>
      <c r="F243" s="148"/>
      <c r="G243" s="282"/>
      <c r="H243" s="283"/>
      <c r="I243" s="283"/>
      <c r="J243" s="196"/>
      <c r="K243" s="282"/>
      <c r="L243" s="284"/>
      <c r="M243" s="284"/>
      <c r="N243" s="284"/>
      <c r="O243" s="286"/>
      <c r="P243" s="284"/>
      <c r="Q243" s="284"/>
      <c r="R243" s="284"/>
      <c r="S243" s="284"/>
      <c r="T243" s="284"/>
      <c r="U243" s="284"/>
      <c r="V243" s="284"/>
      <c r="W243" s="284"/>
      <c r="X243" s="284"/>
    </row>
    <row r="244" spans="1:24" s="5" customFormat="1" ht="15.6">
      <c r="A244" s="15" t="s">
        <v>82</v>
      </c>
      <c r="B244" s="100" t="s">
        <v>284</v>
      </c>
      <c r="C244" s="90" t="s">
        <v>83</v>
      </c>
      <c r="D244" s="212">
        <v>2167</v>
      </c>
      <c r="E244" s="227">
        <v>2167</v>
      </c>
      <c r="F244" s="148"/>
      <c r="G244" s="282"/>
      <c r="H244" s="283"/>
      <c r="I244" s="283"/>
      <c r="J244" s="196"/>
      <c r="K244" s="282"/>
      <c r="L244" s="284"/>
      <c r="M244" s="284"/>
      <c r="N244" s="284"/>
      <c r="O244" s="286"/>
      <c r="P244" s="284"/>
      <c r="Q244" s="284"/>
      <c r="R244" s="284"/>
      <c r="S244" s="284"/>
      <c r="T244" s="284"/>
      <c r="U244" s="284"/>
      <c r="V244" s="284"/>
      <c r="W244" s="284"/>
      <c r="X244" s="284"/>
    </row>
    <row r="245" spans="1:24" s="5" customFormat="1" ht="31.2">
      <c r="A245" s="29" t="s">
        <v>543</v>
      </c>
      <c r="B245" s="87" t="s">
        <v>544</v>
      </c>
      <c r="C245" s="98"/>
      <c r="D245" s="211">
        <f t="shared" ref="D245:E247" si="62">D246</f>
        <v>280</v>
      </c>
      <c r="E245" s="254">
        <f t="shared" si="62"/>
        <v>280</v>
      </c>
      <c r="F245" s="160"/>
      <c r="G245" s="282"/>
      <c r="H245" s="283"/>
      <c r="I245" s="283"/>
      <c r="J245" s="196"/>
      <c r="K245" s="282"/>
      <c r="L245" s="284"/>
      <c r="M245" s="284"/>
      <c r="N245" s="284"/>
      <c r="O245" s="286"/>
      <c r="P245" s="284"/>
      <c r="Q245" s="284"/>
      <c r="R245" s="284"/>
      <c r="S245" s="284"/>
      <c r="T245" s="284"/>
      <c r="U245" s="284"/>
      <c r="V245" s="284"/>
      <c r="W245" s="284"/>
      <c r="X245" s="284"/>
    </row>
    <row r="246" spans="1:24" s="5" customFormat="1" ht="31.2">
      <c r="A246" s="9" t="s">
        <v>18</v>
      </c>
      <c r="B246" s="89" t="s">
        <v>544</v>
      </c>
      <c r="C246" s="103" t="s">
        <v>20</v>
      </c>
      <c r="D246" s="212">
        <f t="shared" si="62"/>
        <v>280</v>
      </c>
      <c r="E246" s="227">
        <f t="shared" si="62"/>
        <v>280</v>
      </c>
      <c r="F246" s="161"/>
      <c r="G246" s="282"/>
      <c r="H246" s="283"/>
      <c r="I246" s="283"/>
      <c r="J246" s="196"/>
      <c r="K246" s="282"/>
      <c r="L246" s="284"/>
      <c r="M246" s="284"/>
      <c r="N246" s="284"/>
      <c r="O246" s="286"/>
      <c r="P246" s="284"/>
      <c r="Q246" s="284"/>
      <c r="R246" s="284"/>
      <c r="S246" s="284"/>
      <c r="T246" s="284"/>
      <c r="U246" s="284"/>
      <c r="V246" s="284"/>
      <c r="W246" s="284"/>
      <c r="X246" s="284"/>
    </row>
    <row r="247" spans="1:24" s="5" customFormat="1" ht="15.6">
      <c r="A247" s="9" t="s">
        <v>24</v>
      </c>
      <c r="B247" s="89" t="s">
        <v>544</v>
      </c>
      <c r="C247" s="103" t="s">
        <v>25</v>
      </c>
      <c r="D247" s="212">
        <f t="shared" si="62"/>
        <v>280</v>
      </c>
      <c r="E247" s="227">
        <f t="shared" si="62"/>
        <v>280</v>
      </c>
      <c r="F247" s="161"/>
      <c r="G247" s="282"/>
      <c r="H247" s="283"/>
      <c r="I247" s="283"/>
      <c r="J247" s="196"/>
      <c r="K247" s="282"/>
      <c r="L247" s="284"/>
      <c r="M247" s="284"/>
      <c r="N247" s="284"/>
      <c r="O247" s="286"/>
      <c r="P247" s="284"/>
      <c r="Q247" s="284"/>
      <c r="R247" s="284"/>
      <c r="S247" s="284"/>
      <c r="T247" s="284"/>
      <c r="U247" s="284"/>
      <c r="V247" s="284"/>
      <c r="W247" s="284"/>
      <c r="X247" s="284"/>
    </row>
    <row r="248" spans="1:24" s="5" customFormat="1" ht="15.6">
      <c r="A248" s="9" t="s">
        <v>82</v>
      </c>
      <c r="B248" s="89" t="s">
        <v>544</v>
      </c>
      <c r="C248" s="103" t="s">
        <v>83</v>
      </c>
      <c r="D248" s="212">
        <v>280</v>
      </c>
      <c r="E248" s="227">
        <v>280</v>
      </c>
      <c r="F248" s="161"/>
      <c r="G248" s="282"/>
      <c r="H248" s="283"/>
      <c r="I248" s="283"/>
      <c r="J248" s="196"/>
      <c r="K248" s="282"/>
      <c r="L248" s="284"/>
      <c r="M248" s="284"/>
      <c r="N248" s="284"/>
      <c r="O248" s="286"/>
      <c r="P248" s="284"/>
      <c r="Q248" s="284"/>
      <c r="R248" s="284"/>
      <c r="S248" s="284"/>
      <c r="T248" s="284"/>
      <c r="U248" s="284"/>
      <c r="V248" s="284"/>
      <c r="W248" s="284"/>
      <c r="X248" s="284"/>
    </row>
    <row r="249" spans="1:24" s="5" customFormat="1" ht="31.2">
      <c r="A249" s="30" t="s">
        <v>285</v>
      </c>
      <c r="B249" s="98" t="s">
        <v>286</v>
      </c>
      <c r="C249" s="93"/>
      <c r="D249" s="211">
        <f t="shared" ref="D249:E251" si="63">D250</f>
        <v>211309</v>
      </c>
      <c r="E249" s="254">
        <f t="shared" si="63"/>
        <v>211309</v>
      </c>
      <c r="F249" s="147"/>
      <c r="G249" s="282"/>
      <c r="H249" s="283"/>
      <c r="I249" s="283"/>
      <c r="J249" s="196"/>
      <c r="K249" s="282"/>
      <c r="L249" s="284"/>
      <c r="M249" s="284"/>
      <c r="N249" s="284"/>
      <c r="O249" s="286"/>
      <c r="P249" s="284"/>
      <c r="Q249" s="284"/>
      <c r="R249" s="284"/>
      <c r="S249" s="284"/>
      <c r="T249" s="284"/>
      <c r="U249" s="284"/>
      <c r="V249" s="284"/>
      <c r="W249" s="284"/>
      <c r="X249" s="284"/>
    </row>
    <row r="250" spans="1:24" s="5" customFormat="1" ht="31.2">
      <c r="A250" s="15" t="s">
        <v>18</v>
      </c>
      <c r="B250" s="97" t="s">
        <v>286</v>
      </c>
      <c r="C250" s="90" t="s">
        <v>20</v>
      </c>
      <c r="D250" s="212">
        <f t="shared" si="63"/>
        <v>211309</v>
      </c>
      <c r="E250" s="227">
        <f t="shared" si="63"/>
        <v>211309</v>
      </c>
      <c r="F250" s="148"/>
      <c r="G250" s="282"/>
      <c r="H250" s="283"/>
      <c r="I250" s="283"/>
      <c r="J250" s="196"/>
      <c r="K250" s="282"/>
      <c r="L250" s="284"/>
      <c r="M250" s="284"/>
      <c r="N250" s="284"/>
      <c r="O250" s="286"/>
      <c r="P250" s="284"/>
      <c r="Q250" s="284"/>
      <c r="R250" s="284"/>
      <c r="S250" s="284"/>
      <c r="T250" s="284"/>
      <c r="U250" s="284"/>
      <c r="V250" s="284"/>
      <c r="W250" s="284"/>
      <c r="X250" s="284"/>
    </row>
    <row r="251" spans="1:24" s="5" customFormat="1" ht="15.6">
      <c r="A251" s="15" t="s">
        <v>24</v>
      </c>
      <c r="B251" s="97" t="s">
        <v>286</v>
      </c>
      <c r="C251" s="90" t="s">
        <v>25</v>
      </c>
      <c r="D251" s="212">
        <f t="shared" si="63"/>
        <v>211309</v>
      </c>
      <c r="E251" s="227">
        <f t="shared" si="63"/>
        <v>211309</v>
      </c>
      <c r="F251" s="148"/>
      <c r="G251" s="282"/>
      <c r="H251" s="283"/>
      <c r="I251" s="283"/>
      <c r="J251" s="196"/>
      <c r="K251" s="282"/>
      <c r="L251" s="284"/>
      <c r="M251" s="284"/>
      <c r="N251" s="284"/>
      <c r="O251" s="286"/>
      <c r="P251" s="284"/>
      <c r="Q251" s="284"/>
      <c r="R251" s="284"/>
      <c r="S251" s="284"/>
      <c r="T251" s="284"/>
      <c r="U251" s="284"/>
      <c r="V251" s="284"/>
      <c r="W251" s="284"/>
      <c r="X251" s="284"/>
    </row>
    <row r="252" spans="1:24" s="5" customFormat="1" ht="46.8">
      <c r="A252" s="12" t="s">
        <v>99</v>
      </c>
      <c r="B252" s="97" t="s">
        <v>286</v>
      </c>
      <c r="C252" s="88" t="s">
        <v>100</v>
      </c>
      <c r="D252" s="212">
        <v>211309</v>
      </c>
      <c r="E252" s="227">
        <v>211309</v>
      </c>
      <c r="F252" s="148"/>
      <c r="G252" s="198"/>
      <c r="H252" s="283"/>
      <c r="I252" s="283"/>
      <c r="J252" s="200"/>
      <c r="K252" s="275"/>
      <c r="L252" s="284"/>
      <c r="M252" s="284"/>
      <c r="N252" s="284"/>
      <c r="O252" s="286"/>
      <c r="P252" s="284"/>
      <c r="Q252" s="284"/>
      <c r="R252" s="284"/>
      <c r="S252" s="284"/>
      <c r="T252" s="284"/>
      <c r="U252" s="284"/>
      <c r="V252" s="284"/>
      <c r="W252" s="284"/>
      <c r="X252" s="284"/>
    </row>
    <row r="253" spans="1:24" s="5" customFormat="1" ht="46.8">
      <c r="A253" s="16" t="s">
        <v>274</v>
      </c>
      <c r="B253" s="83" t="s">
        <v>287</v>
      </c>
      <c r="C253" s="84"/>
      <c r="D253" s="209">
        <f t="shared" ref="D253:E253" si="64">D254</f>
        <v>460</v>
      </c>
      <c r="E253" s="252">
        <f t="shared" si="64"/>
        <v>460</v>
      </c>
      <c r="F253" s="145"/>
      <c r="G253" s="282"/>
      <c r="H253" s="282"/>
      <c r="I253" s="282"/>
      <c r="J253" s="196"/>
      <c r="K253" s="282"/>
      <c r="L253" s="284"/>
      <c r="M253" s="284"/>
      <c r="N253" s="284"/>
      <c r="O253" s="286"/>
      <c r="P253" s="284"/>
      <c r="Q253" s="284"/>
      <c r="R253" s="284"/>
      <c r="S253" s="284"/>
      <c r="T253" s="284"/>
      <c r="U253" s="284"/>
      <c r="V253" s="284"/>
      <c r="W253" s="284"/>
      <c r="X253" s="284"/>
    </row>
    <row r="254" spans="1:24" s="5" customFormat="1" ht="15.6">
      <c r="A254" s="20" t="s">
        <v>116</v>
      </c>
      <c r="B254" s="87" t="s">
        <v>289</v>
      </c>
      <c r="C254" s="93"/>
      <c r="D254" s="211">
        <f>D255</f>
        <v>460</v>
      </c>
      <c r="E254" s="254">
        <f>E255</f>
        <v>460</v>
      </c>
      <c r="F254" s="147"/>
      <c r="G254" s="282"/>
      <c r="H254" s="283"/>
      <c r="I254" s="283"/>
      <c r="J254" s="196"/>
      <c r="K254" s="282"/>
      <c r="L254" s="284"/>
      <c r="M254" s="284"/>
      <c r="N254" s="284"/>
      <c r="O254" s="286"/>
      <c r="P254" s="284"/>
      <c r="Q254" s="284"/>
      <c r="R254" s="284"/>
      <c r="S254" s="284"/>
      <c r="T254" s="284"/>
      <c r="U254" s="284"/>
      <c r="V254" s="284"/>
      <c r="W254" s="284"/>
      <c r="X254" s="284"/>
    </row>
    <row r="255" spans="1:24" s="5" customFormat="1" ht="15.6">
      <c r="A255" s="20" t="s">
        <v>117</v>
      </c>
      <c r="B255" s="87" t="s">
        <v>290</v>
      </c>
      <c r="C255" s="93"/>
      <c r="D255" s="211">
        <f>D256+D259</f>
        <v>460</v>
      </c>
      <c r="E255" s="254">
        <f>E256+E259</f>
        <v>460</v>
      </c>
      <c r="F255" s="147"/>
      <c r="G255" s="282"/>
      <c r="H255" s="283"/>
      <c r="I255" s="283"/>
      <c r="J255" s="196"/>
      <c r="K255" s="282"/>
      <c r="L255" s="284"/>
      <c r="M255" s="284"/>
      <c r="N255" s="284"/>
      <c r="O255" s="286"/>
      <c r="P255" s="284"/>
      <c r="Q255" s="284"/>
      <c r="R255" s="284"/>
      <c r="S255" s="284"/>
      <c r="T255" s="284"/>
      <c r="U255" s="284"/>
      <c r="V255" s="284"/>
      <c r="W255" s="284"/>
      <c r="X255" s="284"/>
    </row>
    <row r="256" spans="1:24" s="5" customFormat="1" ht="31.2">
      <c r="A256" s="177" t="s">
        <v>519</v>
      </c>
      <c r="B256" s="100" t="s">
        <v>290</v>
      </c>
      <c r="C256" s="90" t="s">
        <v>15</v>
      </c>
      <c r="D256" s="212">
        <f t="shared" ref="D256:E257" si="65">D257</f>
        <v>170</v>
      </c>
      <c r="E256" s="227">
        <f t="shared" si="65"/>
        <v>170</v>
      </c>
      <c r="F256" s="148"/>
      <c r="G256" s="282"/>
      <c r="H256" s="283"/>
      <c r="I256" s="283"/>
      <c r="J256" s="196"/>
      <c r="K256" s="282"/>
      <c r="L256" s="284"/>
      <c r="M256" s="284"/>
      <c r="N256" s="284"/>
      <c r="O256" s="286"/>
      <c r="P256" s="284"/>
      <c r="Q256" s="284"/>
      <c r="R256" s="284"/>
      <c r="S256" s="284"/>
      <c r="T256" s="284"/>
      <c r="U256" s="284"/>
      <c r="V256" s="284"/>
      <c r="W256" s="284"/>
      <c r="X256" s="284"/>
    </row>
    <row r="257" spans="1:16382" s="5" customFormat="1" ht="31.2">
      <c r="A257" s="15" t="s">
        <v>17</v>
      </c>
      <c r="B257" s="100" t="s">
        <v>290</v>
      </c>
      <c r="C257" s="90" t="s">
        <v>16</v>
      </c>
      <c r="D257" s="212">
        <f t="shared" si="65"/>
        <v>170</v>
      </c>
      <c r="E257" s="227">
        <f t="shared" si="65"/>
        <v>170</v>
      </c>
      <c r="F257" s="148"/>
      <c r="G257" s="282"/>
      <c r="H257" s="283"/>
      <c r="I257" s="283"/>
      <c r="J257" s="196"/>
      <c r="K257" s="282"/>
      <c r="L257" s="284"/>
      <c r="M257" s="284"/>
      <c r="N257" s="284"/>
      <c r="O257" s="286"/>
      <c r="P257" s="284"/>
      <c r="Q257" s="284"/>
      <c r="R257" s="284"/>
      <c r="S257" s="284"/>
      <c r="T257" s="284"/>
      <c r="U257" s="284"/>
      <c r="V257" s="284"/>
      <c r="W257" s="284"/>
      <c r="X257" s="284"/>
    </row>
    <row r="258" spans="1:16382" s="5" customFormat="1" ht="15.6">
      <c r="A258" s="14" t="s">
        <v>740</v>
      </c>
      <c r="B258" s="100" t="s">
        <v>290</v>
      </c>
      <c r="C258" s="88" t="s">
        <v>77</v>
      </c>
      <c r="D258" s="212">
        <v>170</v>
      </c>
      <c r="E258" s="227">
        <v>170</v>
      </c>
      <c r="F258" s="148"/>
      <c r="G258" s="282"/>
      <c r="H258" s="283"/>
      <c r="I258" s="283"/>
      <c r="J258" s="196"/>
      <c r="K258" s="282"/>
      <c r="L258" s="284"/>
      <c r="M258" s="284"/>
      <c r="N258" s="284"/>
      <c r="O258" s="286"/>
      <c r="P258" s="284"/>
      <c r="Q258" s="284"/>
      <c r="R258" s="284"/>
      <c r="S258" s="284"/>
      <c r="T258" s="284"/>
      <c r="U258" s="284"/>
      <c r="V258" s="284"/>
      <c r="W258" s="284"/>
      <c r="X258" s="284"/>
    </row>
    <row r="259" spans="1:16382" s="5" customFormat="1" ht="31.2">
      <c r="A259" s="15" t="s">
        <v>18</v>
      </c>
      <c r="B259" s="100" t="s">
        <v>290</v>
      </c>
      <c r="C259" s="90" t="s">
        <v>20</v>
      </c>
      <c r="D259" s="212">
        <f t="shared" ref="D259:E260" si="66">D260</f>
        <v>290</v>
      </c>
      <c r="E259" s="227">
        <f t="shared" si="66"/>
        <v>290</v>
      </c>
      <c r="F259" s="148"/>
      <c r="G259" s="282"/>
      <c r="H259" s="283"/>
      <c r="I259" s="283"/>
      <c r="J259" s="196"/>
      <c r="K259" s="282"/>
      <c r="L259" s="284"/>
      <c r="M259" s="284"/>
      <c r="N259" s="284"/>
      <c r="O259" s="286"/>
      <c r="P259" s="284"/>
      <c r="Q259" s="284"/>
      <c r="R259" s="284"/>
      <c r="S259" s="284"/>
      <c r="T259" s="284"/>
      <c r="U259" s="284"/>
      <c r="V259" s="284"/>
      <c r="W259" s="284"/>
      <c r="X259" s="284"/>
    </row>
    <row r="260" spans="1:16382" s="5" customFormat="1" ht="15.6">
      <c r="A260" s="15" t="s">
        <v>24</v>
      </c>
      <c r="B260" s="100" t="s">
        <v>290</v>
      </c>
      <c r="C260" s="90" t="s">
        <v>25</v>
      </c>
      <c r="D260" s="212">
        <f t="shared" si="66"/>
        <v>290</v>
      </c>
      <c r="E260" s="227">
        <f t="shared" si="66"/>
        <v>290</v>
      </c>
      <c r="F260" s="148"/>
      <c r="G260" s="282"/>
      <c r="H260" s="283"/>
      <c r="I260" s="283"/>
      <c r="J260" s="196"/>
      <c r="K260" s="282"/>
      <c r="L260" s="284"/>
      <c r="M260" s="284"/>
      <c r="N260" s="284"/>
      <c r="O260" s="286"/>
      <c r="P260" s="284"/>
      <c r="Q260" s="284"/>
      <c r="R260" s="284"/>
      <c r="S260" s="284"/>
      <c r="T260" s="284"/>
      <c r="U260" s="284"/>
      <c r="V260" s="284"/>
      <c r="W260" s="284"/>
      <c r="X260" s="284"/>
    </row>
    <row r="261" spans="1:16382" s="5" customFormat="1" ht="15.6">
      <c r="A261" s="15" t="s">
        <v>82</v>
      </c>
      <c r="B261" s="100" t="s">
        <v>290</v>
      </c>
      <c r="C261" s="90" t="s">
        <v>83</v>
      </c>
      <c r="D261" s="212">
        <v>290</v>
      </c>
      <c r="E261" s="227">
        <v>290</v>
      </c>
      <c r="F261" s="148"/>
      <c r="G261" s="282"/>
      <c r="H261" s="283"/>
      <c r="I261" s="283"/>
      <c r="J261" s="196"/>
      <c r="K261" s="282"/>
      <c r="L261" s="284"/>
      <c r="M261" s="284"/>
      <c r="N261" s="284"/>
      <c r="O261" s="286"/>
      <c r="P261" s="284"/>
      <c r="Q261" s="284"/>
      <c r="R261" s="284"/>
      <c r="S261" s="284"/>
      <c r="T261" s="284"/>
      <c r="U261" s="284"/>
      <c r="V261" s="284"/>
      <c r="W261" s="284"/>
      <c r="X261" s="284"/>
    </row>
    <row r="262" spans="1:16382" s="5" customFormat="1" ht="15.6">
      <c r="A262" s="6" t="s">
        <v>119</v>
      </c>
      <c r="B262" s="83" t="s">
        <v>291</v>
      </c>
      <c r="C262" s="88"/>
      <c r="D262" s="226">
        <f>D264+D277+D285</f>
        <v>45074</v>
      </c>
      <c r="E262" s="262">
        <f>E264+E277+E285</f>
        <v>45074</v>
      </c>
      <c r="F262" s="198"/>
      <c r="G262" s="199"/>
      <c r="H262" s="199"/>
      <c r="I262" s="297"/>
      <c r="J262" s="200"/>
      <c r="K262" s="275"/>
      <c r="L262" s="274"/>
      <c r="M262" s="274"/>
      <c r="N262" s="297"/>
      <c r="O262" s="298"/>
      <c r="P262" s="297"/>
      <c r="Q262" s="297"/>
      <c r="R262" s="297"/>
      <c r="S262" s="297"/>
      <c r="T262" s="297"/>
      <c r="U262" s="297"/>
      <c r="V262" s="297"/>
      <c r="W262" s="297"/>
      <c r="X262" s="297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  <c r="EO262" s="34"/>
      <c r="EP262" s="34"/>
      <c r="EQ262" s="34"/>
      <c r="ER262" s="34"/>
      <c r="ES262" s="34"/>
      <c r="ET262" s="34"/>
      <c r="EU262" s="34"/>
      <c r="EV262" s="34"/>
      <c r="EW262" s="34"/>
      <c r="EX262" s="34"/>
      <c r="EY262" s="34"/>
      <c r="EZ262" s="34"/>
      <c r="FA262" s="34"/>
      <c r="FB262" s="34"/>
      <c r="FC262" s="34"/>
      <c r="FD262" s="34"/>
      <c r="FE262" s="34"/>
      <c r="FF262" s="34"/>
      <c r="FG262" s="34"/>
      <c r="FH262" s="34"/>
      <c r="FI262" s="34"/>
      <c r="FJ262" s="34"/>
      <c r="FK262" s="34"/>
      <c r="FL262" s="34"/>
      <c r="FM262" s="34"/>
      <c r="FN262" s="34"/>
      <c r="FO262" s="34"/>
      <c r="FP262" s="34"/>
      <c r="FQ262" s="34"/>
      <c r="FR262" s="34"/>
      <c r="FS262" s="34"/>
      <c r="FT262" s="34"/>
      <c r="FU262" s="34"/>
      <c r="FV262" s="34"/>
      <c r="FW262" s="34"/>
      <c r="FX262" s="34"/>
      <c r="FY262" s="34"/>
      <c r="FZ262" s="34"/>
      <c r="GA262" s="34"/>
      <c r="GB262" s="34"/>
      <c r="GC262" s="34"/>
      <c r="GD262" s="34"/>
      <c r="GE262" s="34"/>
      <c r="GF262" s="34"/>
      <c r="GG262" s="34"/>
      <c r="GH262" s="34"/>
      <c r="GI262" s="34"/>
      <c r="GJ262" s="34"/>
      <c r="GK262" s="34"/>
      <c r="GL262" s="34"/>
      <c r="GM262" s="34"/>
      <c r="GN262" s="34"/>
      <c r="GO262" s="34"/>
      <c r="GP262" s="34"/>
      <c r="GQ262" s="34"/>
      <c r="GR262" s="34"/>
      <c r="GS262" s="34"/>
      <c r="GT262" s="34"/>
      <c r="GU262" s="34"/>
      <c r="GV262" s="34"/>
      <c r="GW262" s="34"/>
      <c r="GX262" s="34"/>
      <c r="GY262" s="34"/>
      <c r="GZ262" s="34"/>
      <c r="HA262" s="34"/>
      <c r="HB262" s="34"/>
      <c r="HC262" s="34"/>
      <c r="HD262" s="34"/>
      <c r="HE262" s="34"/>
      <c r="HF262" s="34"/>
      <c r="HG262" s="34"/>
      <c r="HH262" s="34"/>
      <c r="HI262" s="34"/>
      <c r="HJ262" s="34"/>
      <c r="HK262" s="34"/>
      <c r="HL262" s="34"/>
      <c r="HM262" s="34"/>
      <c r="HN262" s="34"/>
      <c r="HO262" s="34"/>
      <c r="HP262" s="34"/>
      <c r="HQ262" s="34"/>
      <c r="HR262" s="34"/>
      <c r="HS262" s="34"/>
      <c r="HT262" s="34"/>
      <c r="HU262" s="34"/>
      <c r="HV262" s="34"/>
      <c r="HW262" s="34"/>
      <c r="HX262" s="34"/>
      <c r="HY262" s="34"/>
      <c r="HZ262" s="34"/>
      <c r="IA262" s="34"/>
      <c r="IB262" s="34"/>
      <c r="IC262" s="34"/>
      <c r="ID262" s="34"/>
      <c r="IE262" s="34"/>
      <c r="IF262" s="34"/>
      <c r="IG262" s="34"/>
      <c r="IH262" s="34"/>
      <c r="II262" s="34"/>
      <c r="IJ262" s="34"/>
      <c r="IK262" s="34"/>
      <c r="IL262" s="34"/>
      <c r="IM262" s="34"/>
      <c r="IN262" s="34"/>
      <c r="IO262" s="34"/>
      <c r="IP262" s="34"/>
      <c r="IQ262" s="34"/>
      <c r="IR262" s="34"/>
      <c r="IS262" s="34"/>
      <c r="IT262" s="34"/>
      <c r="IU262" s="34"/>
      <c r="IV262" s="34"/>
      <c r="IW262" s="34"/>
      <c r="IX262" s="34"/>
      <c r="IY262" s="34"/>
      <c r="IZ262" s="34"/>
      <c r="JA262" s="34"/>
      <c r="JB262" s="34"/>
      <c r="JC262" s="34"/>
      <c r="JD262" s="34"/>
      <c r="JE262" s="34"/>
      <c r="JF262" s="34"/>
      <c r="JG262" s="34"/>
      <c r="JH262" s="34"/>
      <c r="JI262" s="34"/>
      <c r="JJ262" s="34"/>
      <c r="JK262" s="34"/>
      <c r="JL262" s="34"/>
      <c r="JM262" s="34"/>
      <c r="JN262" s="34"/>
      <c r="JO262" s="34"/>
      <c r="JP262" s="34"/>
      <c r="JQ262" s="34"/>
      <c r="JR262" s="34"/>
      <c r="JS262" s="34"/>
      <c r="JT262" s="34"/>
      <c r="JU262" s="34"/>
      <c r="JV262" s="34"/>
      <c r="JW262" s="34"/>
      <c r="JX262" s="34"/>
      <c r="JY262" s="34"/>
      <c r="JZ262" s="34"/>
      <c r="KA262" s="34"/>
      <c r="KB262" s="34"/>
      <c r="KC262" s="34"/>
      <c r="KD262" s="34"/>
      <c r="KE262" s="34"/>
      <c r="KF262" s="34"/>
      <c r="KG262" s="34"/>
      <c r="KH262" s="34"/>
      <c r="KI262" s="34"/>
      <c r="KJ262" s="34"/>
      <c r="KK262" s="34"/>
      <c r="KL262" s="34"/>
      <c r="KM262" s="34"/>
      <c r="KN262" s="34"/>
      <c r="KO262" s="34"/>
      <c r="KP262" s="34"/>
      <c r="KQ262" s="34"/>
      <c r="KR262" s="34"/>
      <c r="KS262" s="34"/>
      <c r="KT262" s="34"/>
      <c r="KU262" s="34"/>
      <c r="KV262" s="34"/>
      <c r="KW262" s="34"/>
      <c r="KX262" s="34"/>
      <c r="KY262" s="34"/>
      <c r="KZ262" s="34"/>
      <c r="LA262" s="34"/>
      <c r="LB262" s="34"/>
      <c r="LC262" s="34"/>
      <c r="LD262" s="34"/>
      <c r="LE262" s="34"/>
      <c r="LF262" s="34"/>
      <c r="LG262" s="34"/>
      <c r="LH262" s="34"/>
      <c r="LI262" s="34"/>
      <c r="LJ262" s="34"/>
      <c r="LK262" s="34"/>
      <c r="LL262" s="34"/>
      <c r="LM262" s="34"/>
      <c r="LN262" s="34"/>
      <c r="LO262" s="34"/>
      <c r="LP262" s="34"/>
      <c r="LQ262" s="34"/>
      <c r="LR262" s="34"/>
      <c r="LS262" s="34"/>
      <c r="LT262" s="34"/>
      <c r="LU262" s="34"/>
      <c r="LV262" s="34"/>
      <c r="LW262" s="34"/>
      <c r="LX262" s="34"/>
      <c r="LY262" s="34"/>
      <c r="LZ262" s="34"/>
      <c r="MA262" s="34"/>
      <c r="MB262" s="34"/>
      <c r="MC262" s="34"/>
      <c r="MD262" s="34"/>
      <c r="ME262" s="34"/>
      <c r="MF262" s="34"/>
      <c r="MG262" s="34"/>
      <c r="MH262" s="34"/>
      <c r="MI262" s="34"/>
      <c r="MJ262" s="34"/>
      <c r="MK262" s="34"/>
      <c r="ML262" s="34"/>
      <c r="MM262" s="34"/>
      <c r="MN262" s="34"/>
      <c r="MO262" s="34"/>
      <c r="MP262" s="34"/>
      <c r="MQ262" s="34"/>
      <c r="MR262" s="34"/>
      <c r="MS262" s="34"/>
      <c r="MT262" s="34"/>
      <c r="MU262" s="34"/>
      <c r="MV262" s="34"/>
      <c r="MW262" s="34"/>
      <c r="MX262" s="34"/>
      <c r="MY262" s="34"/>
      <c r="MZ262" s="34"/>
      <c r="NA262" s="34"/>
      <c r="NB262" s="34"/>
      <c r="NC262" s="34"/>
      <c r="ND262" s="34"/>
      <c r="NE262" s="34"/>
      <c r="NF262" s="34"/>
      <c r="NG262" s="34"/>
      <c r="NH262" s="34"/>
      <c r="NI262" s="34"/>
      <c r="NJ262" s="34"/>
      <c r="NK262" s="34"/>
      <c r="NL262" s="34"/>
      <c r="NM262" s="34"/>
      <c r="NN262" s="34"/>
      <c r="NO262" s="34"/>
      <c r="NP262" s="34"/>
      <c r="NQ262" s="34"/>
      <c r="NR262" s="34"/>
      <c r="NS262" s="34"/>
      <c r="NT262" s="34"/>
      <c r="NU262" s="34"/>
      <c r="NV262" s="34"/>
      <c r="NW262" s="34"/>
      <c r="NX262" s="34"/>
      <c r="NY262" s="34"/>
      <c r="NZ262" s="34"/>
      <c r="OA262" s="34"/>
      <c r="OB262" s="34"/>
      <c r="OC262" s="34"/>
      <c r="OD262" s="34"/>
      <c r="OE262" s="34"/>
      <c r="OF262" s="34"/>
      <c r="OG262" s="34"/>
      <c r="OH262" s="34"/>
      <c r="OI262" s="34"/>
      <c r="OJ262" s="34"/>
      <c r="OK262" s="34"/>
      <c r="OL262" s="34"/>
      <c r="OM262" s="34"/>
      <c r="ON262" s="34"/>
      <c r="OO262" s="34"/>
      <c r="OP262" s="34"/>
      <c r="OQ262" s="34"/>
      <c r="OR262" s="34"/>
      <c r="OS262" s="34"/>
      <c r="OT262" s="34"/>
      <c r="OU262" s="34"/>
      <c r="OV262" s="34"/>
      <c r="OW262" s="34"/>
      <c r="OX262" s="34"/>
      <c r="OY262" s="34"/>
      <c r="OZ262" s="34"/>
      <c r="PA262" s="34"/>
      <c r="PB262" s="34"/>
      <c r="PC262" s="34"/>
      <c r="PD262" s="34"/>
      <c r="PE262" s="34"/>
      <c r="PF262" s="34"/>
      <c r="PG262" s="34"/>
      <c r="PH262" s="34"/>
      <c r="PI262" s="34"/>
      <c r="PJ262" s="34"/>
      <c r="PK262" s="34"/>
      <c r="PL262" s="34"/>
      <c r="PM262" s="34"/>
      <c r="PN262" s="34"/>
      <c r="PO262" s="34"/>
      <c r="PP262" s="34"/>
      <c r="PQ262" s="34"/>
      <c r="PR262" s="34"/>
      <c r="PS262" s="34"/>
      <c r="PT262" s="34"/>
      <c r="PU262" s="34"/>
      <c r="PV262" s="34"/>
      <c r="PW262" s="34"/>
      <c r="PX262" s="34"/>
      <c r="PY262" s="34"/>
      <c r="PZ262" s="34"/>
      <c r="QA262" s="34"/>
      <c r="QB262" s="34"/>
      <c r="QC262" s="34"/>
      <c r="QD262" s="34"/>
      <c r="QE262" s="34"/>
      <c r="QF262" s="34"/>
      <c r="QG262" s="34"/>
      <c r="QH262" s="34"/>
      <c r="QI262" s="34"/>
      <c r="QJ262" s="34"/>
      <c r="QK262" s="34"/>
      <c r="QL262" s="34"/>
      <c r="QM262" s="34"/>
      <c r="QN262" s="34"/>
      <c r="QO262" s="34"/>
      <c r="QP262" s="34"/>
      <c r="QQ262" s="34"/>
      <c r="QR262" s="34"/>
      <c r="QS262" s="34"/>
      <c r="QT262" s="34"/>
      <c r="QU262" s="34"/>
      <c r="QV262" s="34"/>
      <c r="QW262" s="34"/>
      <c r="QX262" s="34"/>
      <c r="QY262" s="34"/>
      <c r="QZ262" s="34"/>
      <c r="RA262" s="34"/>
      <c r="RB262" s="34"/>
      <c r="RC262" s="34"/>
      <c r="RD262" s="34"/>
      <c r="RE262" s="34"/>
      <c r="RF262" s="34"/>
      <c r="RG262" s="34"/>
      <c r="RH262" s="34"/>
      <c r="RI262" s="34"/>
      <c r="RJ262" s="34"/>
      <c r="RK262" s="34"/>
      <c r="RL262" s="34"/>
      <c r="RM262" s="34"/>
      <c r="RN262" s="34"/>
      <c r="RO262" s="34"/>
      <c r="RP262" s="34"/>
      <c r="RQ262" s="34"/>
      <c r="RR262" s="34"/>
      <c r="RS262" s="34"/>
      <c r="RT262" s="34"/>
      <c r="RU262" s="34"/>
      <c r="RV262" s="34"/>
      <c r="RW262" s="34"/>
      <c r="RX262" s="34"/>
      <c r="RY262" s="34"/>
      <c r="RZ262" s="34"/>
      <c r="SA262" s="34"/>
      <c r="SB262" s="34"/>
      <c r="SC262" s="34"/>
      <c r="SD262" s="34"/>
      <c r="SE262" s="34"/>
      <c r="SF262" s="34"/>
      <c r="SG262" s="34"/>
      <c r="SH262" s="34"/>
      <c r="SI262" s="34"/>
      <c r="SJ262" s="34"/>
      <c r="SK262" s="34"/>
      <c r="SL262" s="34"/>
      <c r="SM262" s="34"/>
      <c r="SN262" s="34"/>
      <c r="SO262" s="34"/>
      <c r="SP262" s="34"/>
      <c r="SQ262" s="34"/>
      <c r="SR262" s="34"/>
      <c r="SS262" s="34"/>
      <c r="ST262" s="34"/>
      <c r="SU262" s="34"/>
      <c r="SV262" s="34"/>
      <c r="SW262" s="34"/>
      <c r="SX262" s="34"/>
      <c r="SY262" s="34"/>
      <c r="SZ262" s="34"/>
      <c r="TA262" s="34"/>
      <c r="TB262" s="34"/>
      <c r="TC262" s="34"/>
      <c r="TD262" s="34"/>
      <c r="TE262" s="34"/>
      <c r="TF262" s="34"/>
      <c r="TG262" s="34"/>
      <c r="TH262" s="34"/>
      <c r="TI262" s="34"/>
      <c r="TJ262" s="34"/>
      <c r="TK262" s="34"/>
      <c r="TL262" s="34"/>
      <c r="TM262" s="34"/>
      <c r="TN262" s="34"/>
      <c r="TO262" s="34"/>
      <c r="TP262" s="34"/>
      <c r="TQ262" s="34"/>
      <c r="TR262" s="34"/>
      <c r="TS262" s="34"/>
      <c r="TT262" s="34"/>
      <c r="TU262" s="34"/>
      <c r="TV262" s="34"/>
      <c r="TW262" s="34"/>
      <c r="TX262" s="34"/>
      <c r="TY262" s="34"/>
      <c r="TZ262" s="34"/>
      <c r="UA262" s="34"/>
      <c r="UB262" s="34"/>
      <c r="UC262" s="34"/>
      <c r="UD262" s="34"/>
      <c r="UE262" s="34"/>
      <c r="UF262" s="34"/>
      <c r="UG262" s="34"/>
      <c r="UH262" s="34"/>
      <c r="UI262" s="34"/>
      <c r="UJ262" s="34"/>
      <c r="UK262" s="34"/>
      <c r="UL262" s="34"/>
      <c r="UM262" s="34"/>
      <c r="UN262" s="34"/>
      <c r="UO262" s="34"/>
      <c r="UP262" s="34"/>
      <c r="UQ262" s="34"/>
      <c r="UR262" s="34"/>
      <c r="US262" s="34"/>
      <c r="UT262" s="34"/>
      <c r="UU262" s="34"/>
      <c r="UV262" s="34"/>
      <c r="UW262" s="34"/>
      <c r="UX262" s="34"/>
      <c r="UY262" s="34"/>
      <c r="UZ262" s="34"/>
      <c r="VA262" s="34"/>
      <c r="VB262" s="34"/>
      <c r="VC262" s="34"/>
      <c r="VD262" s="34"/>
      <c r="VE262" s="34"/>
      <c r="VF262" s="34"/>
      <c r="VG262" s="34"/>
      <c r="VH262" s="34"/>
      <c r="VI262" s="34"/>
      <c r="VJ262" s="34"/>
      <c r="VK262" s="34"/>
      <c r="VL262" s="34"/>
      <c r="VM262" s="34"/>
      <c r="VN262" s="34"/>
      <c r="VO262" s="34"/>
      <c r="VP262" s="34"/>
      <c r="VQ262" s="34"/>
      <c r="VR262" s="34"/>
      <c r="VS262" s="34"/>
      <c r="VT262" s="34"/>
      <c r="VU262" s="34"/>
      <c r="VV262" s="34"/>
      <c r="VW262" s="34"/>
      <c r="VX262" s="34"/>
      <c r="VY262" s="34"/>
      <c r="VZ262" s="34"/>
      <c r="WA262" s="34"/>
      <c r="WB262" s="34"/>
      <c r="WC262" s="34"/>
      <c r="WD262" s="34"/>
      <c r="WE262" s="34"/>
      <c r="WF262" s="34"/>
      <c r="WG262" s="34"/>
      <c r="WH262" s="34"/>
      <c r="WI262" s="34"/>
      <c r="WJ262" s="34"/>
      <c r="WK262" s="34"/>
      <c r="WL262" s="34"/>
      <c r="WM262" s="34"/>
      <c r="WN262" s="34"/>
      <c r="WO262" s="34"/>
      <c r="WP262" s="34"/>
      <c r="WQ262" s="34"/>
      <c r="WR262" s="34"/>
      <c r="WS262" s="34"/>
      <c r="WT262" s="34"/>
      <c r="WU262" s="34"/>
      <c r="WV262" s="34"/>
      <c r="WW262" s="34"/>
      <c r="WX262" s="34"/>
      <c r="WY262" s="34"/>
      <c r="WZ262" s="34"/>
      <c r="XA262" s="34"/>
      <c r="XB262" s="34"/>
      <c r="XC262" s="34"/>
      <c r="XD262" s="34"/>
      <c r="XE262" s="34"/>
      <c r="XF262" s="34"/>
      <c r="XG262" s="34"/>
      <c r="XH262" s="34"/>
      <c r="XI262" s="34"/>
      <c r="XJ262" s="34"/>
      <c r="XK262" s="34"/>
      <c r="XL262" s="34"/>
      <c r="XM262" s="34"/>
      <c r="XN262" s="34"/>
      <c r="XO262" s="34"/>
      <c r="XP262" s="34"/>
      <c r="XQ262" s="34"/>
      <c r="XR262" s="34"/>
      <c r="XS262" s="34"/>
      <c r="XT262" s="34"/>
      <c r="XU262" s="34"/>
      <c r="XV262" s="34"/>
      <c r="XW262" s="34"/>
      <c r="XX262" s="34"/>
      <c r="XY262" s="34"/>
      <c r="XZ262" s="34"/>
      <c r="YA262" s="34"/>
      <c r="YB262" s="34"/>
      <c r="YC262" s="34"/>
      <c r="YD262" s="34"/>
      <c r="YE262" s="34"/>
      <c r="YF262" s="34"/>
      <c r="YG262" s="34"/>
      <c r="YH262" s="34"/>
      <c r="YI262" s="34"/>
      <c r="YJ262" s="34"/>
      <c r="YK262" s="34"/>
      <c r="YL262" s="34"/>
      <c r="YM262" s="34"/>
      <c r="YN262" s="34"/>
      <c r="YO262" s="34"/>
      <c r="YP262" s="34"/>
      <c r="YQ262" s="34"/>
      <c r="YR262" s="34"/>
      <c r="YS262" s="34"/>
      <c r="YT262" s="34"/>
      <c r="YU262" s="34"/>
      <c r="YV262" s="34"/>
      <c r="YW262" s="34"/>
      <c r="YX262" s="34"/>
      <c r="YY262" s="34"/>
      <c r="YZ262" s="34"/>
      <c r="ZA262" s="34"/>
      <c r="ZB262" s="34"/>
      <c r="ZC262" s="34"/>
      <c r="ZD262" s="34"/>
      <c r="ZE262" s="34"/>
      <c r="ZF262" s="34"/>
      <c r="ZG262" s="34"/>
      <c r="ZH262" s="34"/>
      <c r="ZI262" s="34"/>
      <c r="ZJ262" s="34"/>
      <c r="ZK262" s="34"/>
      <c r="ZL262" s="34"/>
      <c r="ZM262" s="34"/>
      <c r="ZN262" s="34"/>
      <c r="ZO262" s="34"/>
      <c r="ZP262" s="34"/>
      <c r="ZQ262" s="34"/>
      <c r="ZR262" s="34"/>
      <c r="ZS262" s="34"/>
      <c r="ZT262" s="34"/>
      <c r="ZU262" s="34"/>
      <c r="ZV262" s="34"/>
      <c r="ZW262" s="34"/>
      <c r="ZX262" s="34"/>
      <c r="ZY262" s="34"/>
      <c r="ZZ262" s="34"/>
      <c r="AAA262" s="34"/>
      <c r="AAB262" s="34"/>
      <c r="AAC262" s="34"/>
      <c r="AAD262" s="34"/>
      <c r="AAE262" s="34"/>
      <c r="AAF262" s="34"/>
      <c r="AAG262" s="34"/>
      <c r="AAH262" s="34"/>
      <c r="AAI262" s="34"/>
      <c r="AAJ262" s="34"/>
      <c r="AAK262" s="34"/>
      <c r="AAL262" s="34"/>
      <c r="AAM262" s="34"/>
      <c r="AAN262" s="34"/>
      <c r="AAO262" s="34"/>
      <c r="AAP262" s="34"/>
      <c r="AAQ262" s="34"/>
      <c r="AAR262" s="34"/>
      <c r="AAS262" s="34"/>
      <c r="AAT262" s="34"/>
      <c r="AAU262" s="34"/>
      <c r="AAV262" s="34"/>
      <c r="AAW262" s="34"/>
      <c r="AAX262" s="34"/>
      <c r="AAY262" s="34"/>
      <c r="AAZ262" s="34"/>
      <c r="ABA262" s="34"/>
      <c r="ABB262" s="34"/>
      <c r="ABC262" s="34"/>
      <c r="ABD262" s="34"/>
      <c r="ABE262" s="34"/>
      <c r="ABF262" s="34"/>
      <c r="ABG262" s="34"/>
      <c r="ABH262" s="34"/>
      <c r="ABI262" s="34"/>
      <c r="ABJ262" s="34"/>
      <c r="ABK262" s="34"/>
      <c r="ABL262" s="34"/>
      <c r="ABM262" s="34"/>
      <c r="ABN262" s="34"/>
      <c r="ABO262" s="34"/>
      <c r="ABP262" s="34"/>
      <c r="ABQ262" s="34"/>
      <c r="ABR262" s="34"/>
      <c r="ABS262" s="34"/>
      <c r="ABT262" s="34"/>
      <c r="ABU262" s="34"/>
      <c r="ABV262" s="34"/>
      <c r="ABW262" s="34"/>
      <c r="ABX262" s="34"/>
      <c r="ABY262" s="34"/>
      <c r="ABZ262" s="34"/>
      <c r="ACA262" s="34"/>
      <c r="ACB262" s="34"/>
      <c r="ACC262" s="34"/>
      <c r="ACD262" s="34"/>
      <c r="ACE262" s="34"/>
      <c r="ACF262" s="34"/>
      <c r="ACG262" s="34"/>
      <c r="ACH262" s="34"/>
      <c r="ACI262" s="34"/>
      <c r="ACJ262" s="34"/>
      <c r="ACK262" s="34"/>
      <c r="ACL262" s="34"/>
      <c r="ACM262" s="34"/>
      <c r="ACN262" s="34"/>
      <c r="ACO262" s="34"/>
      <c r="ACP262" s="34"/>
      <c r="ACQ262" s="34"/>
      <c r="ACR262" s="34"/>
      <c r="ACS262" s="34"/>
      <c r="ACT262" s="34"/>
      <c r="ACU262" s="34"/>
      <c r="ACV262" s="34"/>
      <c r="ACW262" s="34"/>
      <c r="ACX262" s="34"/>
      <c r="ACY262" s="34"/>
      <c r="ACZ262" s="34"/>
      <c r="ADA262" s="34"/>
      <c r="ADB262" s="34"/>
      <c r="ADC262" s="34"/>
      <c r="ADD262" s="34"/>
      <c r="ADE262" s="34"/>
      <c r="ADF262" s="34"/>
      <c r="ADG262" s="34"/>
      <c r="ADH262" s="34"/>
      <c r="ADI262" s="34"/>
      <c r="ADJ262" s="34"/>
      <c r="ADK262" s="34"/>
      <c r="ADL262" s="34"/>
      <c r="ADM262" s="34"/>
      <c r="ADN262" s="34"/>
      <c r="ADO262" s="34"/>
      <c r="ADP262" s="34"/>
      <c r="ADQ262" s="34"/>
      <c r="ADR262" s="34"/>
      <c r="ADS262" s="34"/>
      <c r="ADT262" s="34"/>
      <c r="ADU262" s="34"/>
      <c r="ADV262" s="34"/>
      <c r="ADW262" s="34"/>
      <c r="ADX262" s="34"/>
      <c r="ADY262" s="34"/>
      <c r="ADZ262" s="34"/>
      <c r="AEA262" s="34"/>
      <c r="AEB262" s="34"/>
      <c r="AEC262" s="34"/>
      <c r="AED262" s="34"/>
      <c r="AEE262" s="34"/>
      <c r="AEF262" s="34"/>
      <c r="AEG262" s="34"/>
      <c r="AEH262" s="34"/>
      <c r="AEI262" s="34"/>
      <c r="AEJ262" s="34"/>
      <c r="AEK262" s="34"/>
      <c r="AEL262" s="34"/>
      <c r="AEM262" s="34"/>
      <c r="AEN262" s="34"/>
      <c r="AEO262" s="34"/>
      <c r="AEP262" s="34"/>
      <c r="AEQ262" s="34"/>
      <c r="AER262" s="34"/>
      <c r="AES262" s="34"/>
      <c r="AET262" s="34"/>
      <c r="AEU262" s="34"/>
      <c r="AEV262" s="34"/>
      <c r="AEW262" s="34"/>
      <c r="AEX262" s="34"/>
      <c r="AEY262" s="34"/>
      <c r="AEZ262" s="34"/>
      <c r="AFA262" s="34"/>
      <c r="AFB262" s="34"/>
      <c r="AFC262" s="34"/>
      <c r="AFD262" s="34"/>
      <c r="AFE262" s="34"/>
      <c r="AFF262" s="34"/>
      <c r="AFG262" s="34"/>
      <c r="AFH262" s="34"/>
      <c r="AFI262" s="34"/>
      <c r="AFJ262" s="34"/>
      <c r="AFK262" s="34"/>
      <c r="AFL262" s="34"/>
      <c r="AFM262" s="34"/>
      <c r="AFN262" s="34"/>
      <c r="AFO262" s="34"/>
      <c r="AFP262" s="34"/>
      <c r="AFQ262" s="34"/>
      <c r="AFR262" s="34"/>
      <c r="AFS262" s="34"/>
      <c r="AFT262" s="34"/>
      <c r="AFU262" s="34"/>
      <c r="AFV262" s="34"/>
      <c r="AFW262" s="34"/>
      <c r="AFX262" s="34"/>
      <c r="AFY262" s="34"/>
      <c r="AFZ262" s="34"/>
      <c r="AGA262" s="34"/>
      <c r="AGB262" s="34"/>
      <c r="AGC262" s="34"/>
      <c r="AGD262" s="34"/>
      <c r="AGE262" s="34"/>
      <c r="AGF262" s="34"/>
      <c r="AGG262" s="34"/>
      <c r="AGH262" s="34"/>
      <c r="AGI262" s="34"/>
      <c r="AGJ262" s="34"/>
      <c r="AGK262" s="34"/>
      <c r="AGL262" s="34"/>
      <c r="AGM262" s="34"/>
      <c r="AGN262" s="34"/>
      <c r="AGO262" s="34"/>
      <c r="AGP262" s="34"/>
      <c r="AGQ262" s="34"/>
      <c r="AGR262" s="34"/>
      <c r="AGS262" s="34"/>
      <c r="AGT262" s="34"/>
      <c r="AGU262" s="34"/>
      <c r="AGV262" s="34"/>
      <c r="AGW262" s="34"/>
      <c r="AGX262" s="34"/>
      <c r="AGY262" s="34"/>
      <c r="AGZ262" s="34"/>
      <c r="AHA262" s="34"/>
      <c r="AHB262" s="34"/>
      <c r="AHC262" s="34"/>
      <c r="AHD262" s="34"/>
      <c r="AHE262" s="34"/>
      <c r="AHF262" s="34"/>
      <c r="AHG262" s="34"/>
      <c r="AHH262" s="34"/>
      <c r="AHI262" s="34"/>
      <c r="AHJ262" s="34"/>
      <c r="AHK262" s="34"/>
      <c r="AHL262" s="34"/>
      <c r="AHM262" s="34"/>
      <c r="AHN262" s="34"/>
      <c r="AHO262" s="34"/>
      <c r="AHP262" s="34"/>
      <c r="AHQ262" s="34"/>
      <c r="AHR262" s="34"/>
      <c r="AHS262" s="34"/>
      <c r="AHT262" s="34"/>
      <c r="AHU262" s="34"/>
      <c r="AHV262" s="34"/>
      <c r="AHW262" s="34"/>
      <c r="AHX262" s="34"/>
      <c r="AHY262" s="34"/>
      <c r="AHZ262" s="34"/>
      <c r="AIA262" s="34"/>
      <c r="AIB262" s="34"/>
      <c r="AIC262" s="34"/>
      <c r="AID262" s="34"/>
      <c r="AIE262" s="34"/>
      <c r="AIF262" s="34"/>
      <c r="AIG262" s="34"/>
      <c r="AIH262" s="34"/>
      <c r="AII262" s="34"/>
      <c r="AIJ262" s="34"/>
      <c r="AIK262" s="34"/>
      <c r="AIL262" s="34"/>
      <c r="AIM262" s="34"/>
      <c r="AIN262" s="34"/>
      <c r="AIO262" s="34"/>
      <c r="AIP262" s="34"/>
      <c r="AIQ262" s="34"/>
      <c r="AIR262" s="34"/>
      <c r="AIS262" s="34"/>
      <c r="AIT262" s="34"/>
      <c r="AIU262" s="34"/>
      <c r="AIV262" s="34"/>
      <c r="AIW262" s="34"/>
      <c r="AIX262" s="34"/>
      <c r="AIY262" s="34"/>
      <c r="AIZ262" s="34"/>
      <c r="AJA262" s="34"/>
      <c r="AJB262" s="34"/>
      <c r="AJC262" s="34"/>
      <c r="AJD262" s="34"/>
      <c r="AJE262" s="34"/>
      <c r="AJF262" s="34"/>
      <c r="AJG262" s="34"/>
      <c r="AJH262" s="34"/>
      <c r="AJI262" s="34"/>
      <c r="AJJ262" s="34"/>
      <c r="AJK262" s="34"/>
      <c r="AJL262" s="34"/>
      <c r="AJM262" s="34"/>
      <c r="AJN262" s="34"/>
      <c r="AJO262" s="34"/>
      <c r="AJP262" s="34"/>
      <c r="AJQ262" s="34"/>
      <c r="AJR262" s="34"/>
      <c r="AJS262" s="34"/>
      <c r="AJT262" s="34"/>
      <c r="AJU262" s="34"/>
      <c r="AJV262" s="34"/>
      <c r="AJW262" s="34"/>
      <c r="AJX262" s="34"/>
      <c r="AJY262" s="34"/>
      <c r="AJZ262" s="34"/>
      <c r="AKA262" s="34"/>
      <c r="AKB262" s="34"/>
      <c r="AKC262" s="34"/>
      <c r="AKD262" s="34"/>
      <c r="AKE262" s="34"/>
      <c r="AKF262" s="34"/>
      <c r="AKG262" s="34"/>
      <c r="AKH262" s="34"/>
      <c r="AKI262" s="34"/>
      <c r="AKJ262" s="34"/>
      <c r="AKK262" s="34"/>
      <c r="AKL262" s="34"/>
      <c r="AKM262" s="34"/>
      <c r="AKN262" s="34"/>
      <c r="AKO262" s="34"/>
      <c r="AKP262" s="34"/>
      <c r="AKQ262" s="34"/>
      <c r="AKR262" s="34"/>
      <c r="AKS262" s="34"/>
      <c r="AKT262" s="34"/>
      <c r="AKU262" s="34"/>
      <c r="AKV262" s="34"/>
      <c r="AKW262" s="34"/>
      <c r="AKX262" s="34"/>
      <c r="AKY262" s="34"/>
      <c r="AKZ262" s="34"/>
      <c r="ALA262" s="34"/>
      <c r="ALB262" s="34"/>
      <c r="ALC262" s="34"/>
      <c r="ALD262" s="34"/>
      <c r="ALE262" s="34"/>
      <c r="ALF262" s="34"/>
      <c r="ALG262" s="34"/>
      <c r="ALH262" s="34"/>
      <c r="ALI262" s="34"/>
      <c r="ALJ262" s="34"/>
      <c r="ALK262" s="34"/>
      <c r="ALL262" s="34"/>
      <c r="ALM262" s="34"/>
      <c r="ALN262" s="34"/>
      <c r="ALO262" s="34"/>
      <c r="ALP262" s="34"/>
      <c r="ALQ262" s="34"/>
      <c r="ALR262" s="34"/>
      <c r="ALS262" s="34"/>
      <c r="ALT262" s="34"/>
      <c r="ALU262" s="34"/>
      <c r="ALV262" s="34"/>
      <c r="ALW262" s="34"/>
      <c r="ALX262" s="34"/>
      <c r="ALY262" s="34"/>
      <c r="ALZ262" s="34"/>
      <c r="AMA262" s="34"/>
      <c r="AMB262" s="34"/>
      <c r="AMC262" s="34"/>
      <c r="AMD262" s="34"/>
      <c r="AME262" s="34"/>
      <c r="AMF262" s="34"/>
      <c r="AMG262" s="34"/>
      <c r="AMH262" s="34"/>
      <c r="AMI262" s="34"/>
      <c r="AMJ262" s="34"/>
      <c r="AMK262" s="34"/>
      <c r="AML262" s="34"/>
      <c r="AMM262" s="34"/>
      <c r="AMN262" s="34"/>
      <c r="AMO262" s="34"/>
      <c r="AMP262" s="34"/>
      <c r="AMQ262" s="34"/>
      <c r="AMR262" s="34"/>
      <c r="AMS262" s="34"/>
      <c r="AMT262" s="34"/>
      <c r="AMU262" s="34"/>
      <c r="AMV262" s="34"/>
      <c r="AMW262" s="34"/>
      <c r="AMX262" s="34"/>
      <c r="AMY262" s="34"/>
      <c r="AMZ262" s="34"/>
      <c r="ANA262" s="34"/>
      <c r="ANB262" s="34"/>
      <c r="ANC262" s="34"/>
      <c r="AND262" s="34"/>
      <c r="ANE262" s="34"/>
      <c r="ANF262" s="34"/>
      <c r="ANG262" s="34"/>
      <c r="ANH262" s="34"/>
      <c r="ANI262" s="34"/>
      <c r="ANJ262" s="34"/>
      <c r="ANK262" s="34"/>
      <c r="ANL262" s="34"/>
      <c r="ANM262" s="34"/>
      <c r="ANN262" s="34"/>
      <c r="ANO262" s="34"/>
      <c r="ANP262" s="34"/>
      <c r="ANQ262" s="34"/>
      <c r="ANR262" s="34"/>
      <c r="ANS262" s="34"/>
      <c r="ANT262" s="34"/>
      <c r="ANU262" s="34"/>
      <c r="ANV262" s="34"/>
      <c r="ANW262" s="34"/>
      <c r="ANX262" s="34"/>
      <c r="ANY262" s="34"/>
      <c r="ANZ262" s="34"/>
      <c r="AOA262" s="34"/>
      <c r="AOB262" s="34"/>
      <c r="AOC262" s="34"/>
      <c r="AOD262" s="34"/>
      <c r="AOE262" s="34"/>
      <c r="AOF262" s="34"/>
      <c r="AOG262" s="34"/>
      <c r="AOH262" s="34"/>
      <c r="AOI262" s="34"/>
      <c r="AOJ262" s="34"/>
      <c r="AOK262" s="34"/>
      <c r="AOL262" s="34"/>
      <c r="AOM262" s="34"/>
      <c r="AON262" s="34"/>
      <c r="AOO262" s="34"/>
      <c r="AOP262" s="34"/>
      <c r="AOQ262" s="34"/>
      <c r="AOR262" s="34"/>
      <c r="AOS262" s="34"/>
      <c r="AOT262" s="34"/>
      <c r="AOU262" s="34"/>
      <c r="AOV262" s="34"/>
      <c r="AOW262" s="34"/>
      <c r="AOX262" s="34"/>
      <c r="AOY262" s="34"/>
      <c r="AOZ262" s="34"/>
      <c r="APA262" s="34"/>
      <c r="APB262" s="34"/>
      <c r="APC262" s="34"/>
      <c r="APD262" s="34"/>
      <c r="APE262" s="34"/>
      <c r="APF262" s="34"/>
      <c r="APG262" s="34"/>
      <c r="APH262" s="34"/>
      <c r="API262" s="34"/>
      <c r="APJ262" s="34"/>
      <c r="APK262" s="34"/>
      <c r="APL262" s="34"/>
      <c r="APM262" s="34"/>
      <c r="APN262" s="34"/>
      <c r="APO262" s="34"/>
      <c r="APP262" s="34"/>
      <c r="APQ262" s="34"/>
      <c r="APR262" s="34"/>
      <c r="APS262" s="34"/>
      <c r="APT262" s="34"/>
      <c r="APU262" s="34"/>
      <c r="APV262" s="34"/>
      <c r="APW262" s="34"/>
      <c r="APX262" s="34"/>
      <c r="APY262" s="34"/>
      <c r="APZ262" s="34"/>
      <c r="AQA262" s="34"/>
      <c r="AQB262" s="34"/>
      <c r="AQC262" s="34"/>
      <c r="AQD262" s="34"/>
      <c r="AQE262" s="34"/>
      <c r="AQF262" s="34"/>
      <c r="AQG262" s="34"/>
      <c r="AQH262" s="34"/>
      <c r="AQI262" s="34"/>
      <c r="AQJ262" s="34"/>
      <c r="AQK262" s="34"/>
      <c r="AQL262" s="34"/>
      <c r="AQM262" s="34"/>
      <c r="AQN262" s="34"/>
      <c r="AQO262" s="34"/>
      <c r="AQP262" s="34"/>
      <c r="AQQ262" s="34"/>
      <c r="AQR262" s="34"/>
      <c r="AQS262" s="34"/>
      <c r="AQT262" s="34"/>
      <c r="AQU262" s="34"/>
      <c r="AQV262" s="34"/>
      <c r="AQW262" s="34"/>
      <c r="AQX262" s="34"/>
      <c r="AQY262" s="34"/>
      <c r="AQZ262" s="34"/>
      <c r="ARA262" s="34"/>
      <c r="ARB262" s="34"/>
      <c r="ARC262" s="34"/>
      <c r="ARD262" s="34"/>
      <c r="ARE262" s="34"/>
      <c r="ARF262" s="34"/>
      <c r="ARG262" s="34"/>
      <c r="ARH262" s="34"/>
      <c r="ARI262" s="34"/>
      <c r="ARJ262" s="34"/>
      <c r="ARK262" s="34"/>
      <c r="ARL262" s="34"/>
      <c r="ARM262" s="34"/>
      <c r="ARN262" s="34"/>
      <c r="ARO262" s="34"/>
      <c r="ARP262" s="34"/>
      <c r="ARQ262" s="34"/>
      <c r="ARR262" s="34"/>
      <c r="ARS262" s="34"/>
      <c r="ART262" s="34"/>
      <c r="ARU262" s="34"/>
      <c r="ARV262" s="34"/>
      <c r="ARW262" s="34"/>
      <c r="ARX262" s="34"/>
      <c r="ARY262" s="34"/>
      <c r="ARZ262" s="34"/>
      <c r="ASA262" s="34"/>
      <c r="ASB262" s="34"/>
      <c r="ASC262" s="34"/>
      <c r="ASD262" s="34"/>
      <c r="ASE262" s="34"/>
      <c r="ASF262" s="34"/>
      <c r="ASG262" s="34"/>
      <c r="ASH262" s="34"/>
      <c r="ASI262" s="34"/>
      <c r="ASJ262" s="34"/>
      <c r="ASK262" s="34"/>
      <c r="ASL262" s="34"/>
      <c r="ASM262" s="34"/>
      <c r="ASN262" s="34"/>
      <c r="ASO262" s="34"/>
      <c r="ASP262" s="34"/>
      <c r="ASQ262" s="34"/>
      <c r="ASR262" s="34"/>
      <c r="ASS262" s="34"/>
      <c r="AST262" s="34"/>
      <c r="ASU262" s="34"/>
      <c r="ASV262" s="34"/>
      <c r="ASW262" s="34"/>
      <c r="ASX262" s="34"/>
      <c r="ASY262" s="34"/>
      <c r="ASZ262" s="34"/>
      <c r="ATA262" s="34"/>
      <c r="ATB262" s="34"/>
      <c r="ATC262" s="34"/>
      <c r="ATD262" s="34"/>
      <c r="ATE262" s="34"/>
      <c r="ATF262" s="34"/>
      <c r="ATG262" s="34"/>
      <c r="ATH262" s="34"/>
      <c r="ATI262" s="34"/>
      <c r="ATJ262" s="34"/>
      <c r="ATK262" s="34"/>
      <c r="ATL262" s="34"/>
      <c r="ATM262" s="34"/>
      <c r="ATN262" s="34"/>
      <c r="ATO262" s="34"/>
      <c r="ATP262" s="34"/>
      <c r="ATQ262" s="34"/>
      <c r="ATR262" s="34"/>
      <c r="ATS262" s="34"/>
      <c r="ATT262" s="34"/>
      <c r="ATU262" s="34"/>
      <c r="ATV262" s="34"/>
      <c r="ATW262" s="34"/>
      <c r="ATX262" s="34"/>
      <c r="ATY262" s="34"/>
      <c r="ATZ262" s="34"/>
      <c r="AUA262" s="34"/>
      <c r="AUB262" s="34"/>
      <c r="AUC262" s="34"/>
      <c r="AUD262" s="34"/>
      <c r="AUE262" s="34"/>
      <c r="AUF262" s="34"/>
      <c r="AUG262" s="34"/>
      <c r="AUH262" s="34"/>
      <c r="AUI262" s="34"/>
      <c r="AUJ262" s="34"/>
      <c r="AUK262" s="34"/>
      <c r="AUL262" s="34"/>
      <c r="AUM262" s="34"/>
      <c r="AUN262" s="34"/>
      <c r="AUO262" s="34"/>
      <c r="AUP262" s="34"/>
      <c r="AUQ262" s="34"/>
      <c r="AUR262" s="34"/>
      <c r="AUS262" s="34"/>
      <c r="AUT262" s="34"/>
      <c r="AUU262" s="34"/>
      <c r="AUV262" s="34"/>
      <c r="AUW262" s="34"/>
      <c r="AUX262" s="34"/>
      <c r="AUY262" s="34"/>
      <c r="AUZ262" s="34"/>
      <c r="AVA262" s="34"/>
      <c r="AVB262" s="34"/>
      <c r="AVC262" s="34"/>
      <c r="AVD262" s="34"/>
      <c r="AVE262" s="34"/>
      <c r="AVF262" s="34"/>
      <c r="AVG262" s="34"/>
      <c r="AVH262" s="34"/>
      <c r="AVI262" s="34"/>
      <c r="AVJ262" s="34"/>
      <c r="AVK262" s="34"/>
      <c r="AVL262" s="34"/>
      <c r="AVM262" s="34"/>
      <c r="AVN262" s="34"/>
      <c r="AVO262" s="34"/>
      <c r="AVP262" s="34"/>
      <c r="AVQ262" s="34"/>
      <c r="AVR262" s="34"/>
      <c r="AVS262" s="34"/>
      <c r="AVT262" s="34"/>
      <c r="AVU262" s="34"/>
      <c r="AVV262" s="34"/>
      <c r="AVW262" s="34"/>
      <c r="AVX262" s="34"/>
      <c r="AVY262" s="34"/>
      <c r="AVZ262" s="34"/>
      <c r="AWA262" s="34"/>
      <c r="AWB262" s="34"/>
      <c r="AWC262" s="34"/>
      <c r="AWD262" s="34"/>
      <c r="AWE262" s="34"/>
      <c r="AWF262" s="34"/>
      <c r="AWG262" s="34"/>
      <c r="AWH262" s="34"/>
      <c r="AWI262" s="34"/>
      <c r="AWJ262" s="34"/>
      <c r="AWK262" s="34"/>
      <c r="AWL262" s="34"/>
      <c r="AWM262" s="34"/>
      <c r="AWN262" s="34"/>
      <c r="AWO262" s="34"/>
      <c r="AWP262" s="34"/>
      <c r="AWQ262" s="34"/>
      <c r="AWR262" s="34"/>
      <c r="AWS262" s="34"/>
      <c r="AWT262" s="34"/>
      <c r="AWU262" s="34"/>
      <c r="AWV262" s="34"/>
      <c r="AWW262" s="34"/>
      <c r="AWX262" s="34"/>
      <c r="AWY262" s="34"/>
      <c r="AWZ262" s="34"/>
      <c r="AXA262" s="34"/>
      <c r="AXB262" s="34"/>
      <c r="AXC262" s="34"/>
      <c r="AXD262" s="34"/>
      <c r="AXE262" s="34"/>
      <c r="AXF262" s="34"/>
      <c r="AXG262" s="34"/>
      <c r="AXH262" s="34"/>
      <c r="AXI262" s="34"/>
      <c r="AXJ262" s="34"/>
      <c r="AXK262" s="34"/>
      <c r="AXL262" s="34"/>
      <c r="AXM262" s="34"/>
      <c r="AXN262" s="34"/>
      <c r="AXO262" s="34"/>
      <c r="AXP262" s="34"/>
      <c r="AXQ262" s="34"/>
      <c r="AXR262" s="34"/>
      <c r="AXS262" s="34"/>
      <c r="AXT262" s="34"/>
      <c r="AXU262" s="34"/>
      <c r="AXV262" s="34"/>
      <c r="AXW262" s="34"/>
      <c r="AXX262" s="34"/>
      <c r="AXY262" s="34"/>
      <c r="AXZ262" s="34"/>
      <c r="AYA262" s="34"/>
      <c r="AYB262" s="34"/>
      <c r="AYC262" s="34"/>
      <c r="AYD262" s="34"/>
      <c r="AYE262" s="34"/>
      <c r="AYF262" s="34"/>
      <c r="AYG262" s="34"/>
      <c r="AYH262" s="34"/>
      <c r="AYI262" s="34"/>
      <c r="AYJ262" s="34"/>
      <c r="AYK262" s="34"/>
      <c r="AYL262" s="34"/>
      <c r="AYM262" s="34"/>
      <c r="AYN262" s="34"/>
      <c r="AYO262" s="34"/>
      <c r="AYP262" s="34"/>
      <c r="AYQ262" s="34"/>
      <c r="AYR262" s="34"/>
      <c r="AYS262" s="34"/>
      <c r="AYT262" s="34"/>
      <c r="AYU262" s="34"/>
      <c r="AYV262" s="34"/>
      <c r="AYW262" s="34"/>
      <c r="AYX262" s="34"/>
      <c r="AYY262" s="34"/>
      <c r="AYZ262" s="34"/>
      <c r="AZA262" s="34"/>
      <c r="AZB262" s="34"/>
      <c r="AZC262" s="34"/>
      <c r="AZD262" s="34"/>
      <c r="AZE262" s="34"/>
      <c r="AZF262" s="34"/>
      <c r="AZG262" s="34"/>
      <c r="AZH262" s="34"/>
      <c r="AZI262" s="34"/>
      <c r="AZJ262" s="34"/>
      <c r="AZK262" s="34"/>
      <c r="AZL262" s="34"/>
      <c r="AZM262" s="34"/>
      <c r="AZN262" s="34"/>
      <c r="AZO262" s="34"/>
      <c r="AZP262" s="34"/>
      <c r="AZQ262" s="34"/>
      <c r="AZR262" s="34"/>
      <c r="AZS262" s="34"/>
      <c r="AZT262" s="34"/>
      <c r="AZU262" s="34"/>
      <c r="AZV262" s="34"/>
      <c r="AZW262" s="34"/>
      <c r="AZX262" s="34"/>
      <c r="AZY262" s="34"/>
      <c r="AZZ262" s="34"/>
      <c r="BAA262" s="34"/>
      <c r="BAB262" s="34"/>
      <c r="BAC262" s="34"/>
      <c r="BAD262" s="34"/>
      <c r="BAE262" s="34"/>
      <c r="BAF262" s="34"/>
      <c r="BAG262" s="34"/>
      <c r="BAH262" s="34"/>
      <c r="BAI262" s="34"/>
      <c r="BAJ262" s="34"/>
      <c r="BAK262" s="34"/>
      <c r="BAL262" s="34"/>
      <c r="BAM262" s="34"/>
      <c r="BAN262" s="34"/>
      <c r="BAO262" s="34"/>
      <c r="BAP262" s="34"/>
      <c r="BAQ262" s="34"/>
      <c r="BAR262" s="34"/>
      <c r="BAS262" s="34"/>
      <c r="BAT262" s="34"/>
      <c r="BAU262" s="34"/>
      <c r="BAV262" s="34"/>
      <c r="BAW262" s="34"/>
      <c r="BAX262" s="34"/>
      <c r="BAY262" s="34"/>
      <c r="BAZ262" s="34"/>
      <c r="BBA262" s="34"/>
      <c r="BBB262" s="34"/>
      <c r="BBC262" s="34"/>
      <c r="BBD262" s="34"/>
      <c r="BBE262" s="34"/>
      <c r="BBF262" s="34"/>
      <c r="BBG262" s="34"/>
      <c r="BBH262" s="34"/>
      <c r="BBI262" s="34"/>
      <c r="BBJ262" s="34"/>
      <c r="BBK262" s="34"/>
      <c r="BBL262" s="34"/>
      <c r="BBM262" s="34"/>
      <c r="BBN262" s="34"/>
      <c r="BBO262" s="34"/>
      <c r="BBP262" s="34"/>
      <c r="BBQ262" s="34"/>
      <c r="BBR262" s="34"/>
      <c r="BBS262" s="34"/>
      <c r="BBT262" s="34"/>
      <c r="BBU262" s="34"/>
      <c r="BBV262" s="34"/>
      <c r="BBW262" s="34"/>
      <c r="BBX262" s="34"/>
      <c r="BBY262" s="34"/>
      <c r="BBZ262" s="34"/>
      <c r="BCA262" s="34"/>
      <c r="BCB262" s="34"/>
      <c r="BCC262" s="34"/>
      <c r="BCD262" s="34"/>
      <c r="BCE262" s="34"/>
      <c r="BCF262" s="34"/>
      <c r="BCG262" s="34"/>
      <c r="BCH262" s="34"/>
      <c r="BCI262" s="34"/>
      <c r="BCJ262" s="34"/>
      <c r="BCK262" s="34"/>
      <c r="BCL262" s="34"/>
      <c r="BCM262" s="34"/>
      <c r="BCN262" s="34"/>
      <c r="BCO262" s="34"/>
      <c r="BCP262" s="34"/>
      <c r="BCQ262" s="34"/>
      <c r="BCR262" s="34"/>
      <c r="BCS262" s="34"/>
      <c r="BCT262" s="34"/>
      <c r="BCU262" s="34"/>
      <c r="BCV262" s="34"/>
      <c r="BCW262" s="34"/>
      <c r="BCX262" s="34"/>
      <c r="BCY262" s="34"/>
      <c r="BCZ262" s="34"/>
      <c r="BDA262" s="34"/>
      <c r="BDB262" s="34"/>
      <c r="BDC262" s="34"/>
      <c r="BDD262" s="34"/>
      <c r="BDE262" s="34"/>
      <c r="BDF262" s="34"/>
      <c r="BDG262" s="34"/>
      <c r="BDH262" s="34"/>
      <c r="BDI262" s="34"/>
      <c r="BDJ262" s="34"/>
      <c r="BDK262" s="34"/>
      <c r="BDL262" s="34"/>
      <c r="BDM262" s="34"/>
      <c r="BDN262" s="34"/>
      <c r="BDO262" s="34"/>
      <c r="BDP262" s="34"/>
      <c r="BDQ262" s="34"/>
      <c r="BDR262" s="34"/>
      <c r="BDS262" s="34"/>
      <c r="BDT262" s="34"/>
      <c r="BDU262" s="34"/>
      <c r="BDV262" s="34"/>
      <c r="BDW262" s="34"/>
      <c r="BDX262" s="34"/>
      <c r="BDY262" s="34"/>
      <c r="BDZ262" s="34"/>
      <c r="BEA262" s="34"/>
      <c r="BEB262" s="34"/>
      <c r="BEC262" s="34"/>
      <c r="BED262" s="34"/>
      <c r="BEE262" s="34"/>
      <c r="BEF262" s="34"/>
      <c r="BEG262" s="34"/>
      <c r="BEH262" s="34"/>
      <c r="BEI262" s="34"/>
      <c r="BEJ262" s="34"/>
      <c r="BEK262" s="34"/>
      <c r="BEL262" s="34"/>
      <c r="BEM262" s="34"/>
      <c r="BEN262" s="34"/>
      <c r="BEO262" s="34"/>
      <c r="BEP262" s="34"/>
      <c r="BEQ262" s="34"/>
      <c r="BER262" s="34"/>
      <c r="BES262" s="34"/>
      <c r="BET262" s="34"/>
      <c r="BEU262" s="34"/>
      <c r="BEV262" s="34"/>
      <c r="BEW262" s="34"/>
      <c r="BEX262" s="34"/>
      <c r="BEY262" s="34"/>
      <c r="BEZ262" s="34"/>
      <c r="BFA262" s="34"/>
      <c r="BFB262" s="34"/>
      <c r="BFC262" s="34"/>
      <c r="BFD262" s="34"/>
      <c r="BFE262" s="34"/>
      <c r="BFF262" s="34"/>
      <c r="BFG262" s="34"/>
      <c r="BFH262" s="34"/>
      <c r="BFI262" s="34"/>
      <c r="BFJ262" s="34"/>
      <c r="BFK262" s="34"/>
      <c r="BFL262" s="34"/>
      <c r="BFM262" s="34"/>
      <c r="BFN262" s="34"/>
      <c r="BFO262" s="34"/>
      <c r="BFP262" s="34"/>
      <c r="BFQ262" s="34"/>
      <c r="BFR262" s="34"/>
      <c r="BFS262" s="34"/>
      <c r="BFT262" s="34"/>
      <c r="BFU262" s="34"/>
      <c r="BFV262" s="34"/>
      <c r="BFW262" s="34"/>
      <c r="BFX262" s="34"/>
      <c r="BFY262" s="34"/>
      <c r="BFZ262" s="34"/>
      <c r="BGA262" s="34"/>
      <c r="BGB262" s="34"/>
      <c r="BGC262" s="34"/>
      <c r="BGD262" s="34"/>
      <c r="BGE262" s="34"/>
      <c r="BGF262" s="34"/>
      <c r="BGG262" s="34"/>
      <c r="BGH262" s="34"/>
      <c r="BGI262" s="34"/>
      <c r="BGJ262" s="34"/>
      <c r="BGK262" s="34"/>
      <c r="BGL262" s="34"/>
      <c r="BGM262" s="34"/>
      <c r="BGN262" s="34"/>
      <c r="BGO262" s="34"/>
      <c r="BGP262" s="34"/>
      <c r="BGQ262" s="34"/>
      <c r="BGR262" s="34"/>
      <c r="BGS262" s="34"/>
      <c r="BGT262" s="34"/>
      <c r="BGU262" s="34"/>
      <c r="BGV262" s="34"/>
      <c r="BGW262" s="34"/>
      <c r="BGX262" s="34"/>
      <c r="BGY262" s="34"/>
      <c r="BGZ262" s="34"/>
      <c r="BHA262" s="34"/>
      <c r="BHB262" s="34"/>
      <c r="BHC262" s="34"/>
      <c r="BHD262" s="34"/>
      <c r="BHE262" s="34"/>
      <c r="BHF262" s="34"/>
      <c r="BHG262" s="34"/>
      <c r="BHH262" s="34"/>
      <c r="BHI262" s="34"/>
      <c r="BHJ262" s="34"/>
      <c r="BHK262" s="34"/>
      <c r="BHL262" s="34"/>
      <c r="BHM262" s="34"/>
      <c r="BHN262" s="34"/>
      <c r="BHO262" s="34"/>
      <c r="BHP262" s="34"/>
      <c r="BHQ262" s="34"/>
      <c r="BHR262" s="34"/>
      <c r="BHS262" s="34"/>
      <c r="BHT262" s="34"/>
      <c r="BHU262" s="34"/>
      <c r="BHV262" s="34"/>
      <c r="BHW262" s="34"/>
      <c r="BHX262" s="34"/>
      <c r="BHY262" s="34"/>
      <c r="BHZ262" s="34"/>
      <c r="BIA262" s="34"/>
      <c r="BIB262" s="34"/>
      <c r="BIC262" s="34"/>
      <c r="BID262" s="34"/>
      <c r="BIE262" s="34"/>
      <c r="BIF262" s="34"/>
      <c r="BIG262" s="34"/>
      <c r="BIH262" s="34"/>
      <c r="BII262" s="34"/>
      <c r="BIJ262" s="34"/>
      <c r="BIK262" s="34"/>
      <c r="BIL262" s="34"/>
      <c r="BIM262" s="34"/>
      <c r="BIN262" s="34"/>
      <c r="BIO262" s="34"/>
      <c r="BIP262" s="34"/>
      <c r="BIQ262" s="34"/>
      <c r="BIR262" s="34"/>
      <c r="BIS262" s="34"/>
      <c r="BIT262" s="34"/>
      <c r="BIU262" s="34"/>
      <c r="BIV262" s="34"/>
      <c r="BIW262" s="34"/>
      <c r="BIX262" s="34"/>
      <c r="BIY262" s="34"/>
      <c r="BIZ262" s="34"/>
      <c r="BJA262" s="34"/>
      <c r="BJB262" s="34"/>
      <c r="BJC262" s="34"/>
      <c r="BJD262" s="34"/>
      <c r="BJE262" s="34"/>
      <c r="BJF262" s="34"/>
      <c r="BJG262" s="34"/>
      <c r="BJH262" s="34"/>
      <c r="BJI262" s="34"/>
      <c r="BJJ262" s="34"/>
      <c r="BJK262" s="34"/>
      <c r="BJL262" s="34"/>
      <c r="BJM262" s="34"/>
      <c r="BJN262" s="34"/>
      <c r="BJO262" s="34"/>
      <c r="BJP262" s="34"/>
      <c r="BJQ262" s="34"/>
      <c r="BJR262" s="34"/>
      <c r="BJS262" s="34"/>
      <c r="BJT262" s="34"/>
      <c r="BJU262" s="34"/>
      <c r="BJV262" s="34"/>
      <c r="BJW262" s="34"/>
      <c r="BJX262" s="34"/>
      <c r="BJY262" s="34"/>
      <c r="BJZ262" s="34"/>
      <c r="BKA262" s="34"/>
      <c r="BKB262" s="34"/>
      <c r="BKC262" s="34"/>
      <c r="BKD262" s="34"/>
      <c r="BKE262" s="34"/>
      <c r="BKF262" s="34"/>
      <c r="BKG262" s="34"/>
      <c r="BKH262" s="34"/>
      <c r="BKI262" s="34"/>
      <c r="BKJ262" s="34"/>
      <c r="BKK262" s="34"/>
      <c r="BKL262" s="34"/>
      <c r="BKM262" s="34"/>
      <c r="BKN262" s="34"/>
      <c r="BKO262" s="34"/>
      <c r="BKP262" s="34"/>
      <c r="BKQ262" s="34"/>
      <c r="BKR262" s="34"/>
      <c r="BKS262" s="34"/>
      <c r="BKT262" s="34"/>
      <c r="BKU262" s="34"/>
      <c r="BKV262" s="34"/>
      <c r="BKW262" s="34"/>
      <c r="BKX262" s="34"/>
      <c r="BKY262" s="34"/>
      <c r="BKZ262" s="34"/>
      <c r="BLA262" s="34"/>
      <c r="BLB262" s="34"/>
      <c r="BLC262" s="34"/>
      <c r="BLD262" s="34"/>
      <c r="BLE262" s="34"/>
      <c r="BLF262" s="34"/>
      <c r="BLG262" s="34"/>
      <c r="BLH262" s="34"/>
      <c r="BLI262" s="34"/>
      <c r="BLJ262" s="34"/>
      <c r="BLK262" s="34"/>
      <c r="BLL262" s="34"/>
      <c r="BLM262" s="34"/>
      <c r="BLN262" s="34"/>
      <c r="BLO262" s="34"/>
      <c r="BLP262" s="34"/>
      <c r="BLQ262" s="34"/>
      <c r="BLR262" s="34"/>
      <c r="BLS262" s="34"/>
      <c r="BLT262" s="34"/>
      <c r="BLU262" s="34"/>
      <c r="BLV262" s="34"/>
      <c r="BLW262" s="34"/>
      <c r="BLX262" s="34"/>
      <c r="BLY262" s="34"/>
      <c r="BLZ262" s="34"/>
      <c r="BMA262" s="34"/>
      <c r="BMB262" s="34"/>
      <c r="BMC262" s="34"/>
      <c r="BMD262" s="34"/>
      <c r="BME262" s="34"/>
      <c r="BMF262" s="34"/>
      <c r="BMG262" s="34"/>
      <c r="BMH262" s="34"/>
      <c r="BMI262" s="34"/>
      <c r="BMJ262" s="34"/>
      <c r="BMK262" s="34"/>
      <c r="BML262" s="34"/>
      <c r="BMM262" s="34"/>
      <c r="BMN262" s="34"/>
      <c r="BMO262" s="34"/>
      <c r="BMP262" s="34"/>
      <c r="BMQ262" s="34"/>
      <c r="BMR262" s="34"/>
      <c r="BMS262" s="34"/>
      <c r="BMT262" s="34"/>
      <c r="BMU262" s="34"/>
      <c r="BMV262" s="34"/>
      <c r="BMW262" s="34"/>
      <c r="BMX262" s="34"/>
      <c r="BMY262" s="34"/>
      <c r="BMZ262" s="34"/>
      <c r="BNA262" s="34"/>
      <c r="BNB262" s="34"/>
      <c r="BNC262" s="34"/>
      <c r="BND262" s="34"/>
      <c r="BNE262" s="34"/>
      <c r="BNF262" s="34"/>
      <c r="BNG262" s="34"/>
      <c r="BNH262" s="34"/>
      <c r="BNI262" s="34"/>
      <c r="BNJ262" s="34"/>
      <c r="BNK262" s="34"/>
      <c r="BNL262" s="34"/>
      <c r="BNM262" s="34"/>
      <c r="BNN262" s="34"/>
      <c r="BNO262" s="34"/>
      <c r="BNP262" s="34"/>
      <c r="BNQ262" s="34"/>
      <c r="BNR262" s="34"/>
      <c r="BNS262" s="34"/>
      <c r="BNT262" s="34"/>
      <c r="BNU262" s="34"/>
      <c r="BNV262" s="34"/>
      <c r="BNW262" s="34"/>
      <c r="BNX262" s="34"/>
      <c r="BNY262" s="34"/>
      <c r="BNZ262" s="34"/>
      <c r="BOA262" s="34"/>
      <c r="BOB262" s="34"/>
      <c r="BOC262" s="34"/>
      <c r="BOD262" s="34"/>
      <c r="BOE262" s="34"/>
      <c r="BOF262" s="34"/>
      <c r="BOG262" s="34"/>
      <c r="BOH262" s="34"/>
      <c r="BOI262" s="34"/>
      <c r="BOJ262" s="34"/>
      <c r="BOK262" s="34"/>
      <c r="BOL262" s="34"/>
      <c r="BOM262" s="34"/>
      <c r="BON262" s="34"/>
      <c r="BOO262" s="34"/>
      <c r="BOP262" s="34"/>
      <c r="BOQ262" s="34"/>
      <c r="BOR262" s="34"/>
      <c r="BOS262" s="34"/>
      <c r="BOT262" s="34"/>
      <c r="BOU262" s="34"/>
      <c r="BOV262" s="34"/>
      <c r="BOW262" s="34"/>
      <c r="BOX262" s="34"/>
      <c r="BOY262" s="34"/>
      <c r="BOZ262" s="34"/>
      <c r="BPA262" s="34"/>
      <c r="BPB262" s="34"/>
      <c r="BPC262" s="34"/>
      <c r="BPD262" s="34"/>
      <c r="BPE262" s="34"/>
      <c r="BPF262" s="34"/>
      <c r="BPG262" s="34"/>
      <c r="BPH262" s="34"/>
      <c r="BPI262" s="34"/>
      <c r="BPJ262" s="34"/>
      <c r="BPK262" s="34"/>
      <c r="BPL262" s="34"/>
      <c r="BPM262" s="34"/>
      <c r="BPN262" s="34"/>
      <c r="BPO262" s="34"/>
      <c r="BPP262" s="34"/>
      <c r="BPQ262" s="34"/>
      <c r="BPR262" s="34"/>
      <c r="BPS262" s="34"/>
      <c r="BPT262" s="34"/>
      <c r="BPU262" s="34"/>
      <c r="BPV262" s="34"/>
      <c r="BPW262" s="34"/>
      <c r="BPX262" s="34"/>
      <c r="BPY262" s="34"/>
      <c r="BPZ262" s="34"/>
      <c r="BQA262" s="34"/>
      <c r="BQB262" s="34"/>
      <c r="BQC262" s="34"/>
      <c r="BQD262" s="34"/>
      <c r="BQE262" s="34"/>
      <c r="BQF262" s="34"/>
      <c r="BQG262" s="34"/>
      <c r="BQH262" s="34"/>
      <c r="BQI262" s="34"/>
      <c r="BQJ262" s="34"/>
      <c r="BQK262" s="34"/>
      <c r="BQL262" s="34"/>
      <c r="BQM262" s="34"/>
      <c r="BQN262" s="34"/>
      <c r="BQO262" s="34"/>
      <c r="BQP262" s="34"/>
      <c r="BQQ262" s="34"/>
      <c r="BQR262" s="34"/>
      <c r="BQS262" s="34"/>
      <c r="BQT262" s="34"/>
      <c r="BQU262" s="34"/>
      <c r="BQV262" s="34"/>
      <c r="BQW262" s="34"/>
      <c r="BQX262" s="34"/>
      <c r="BQY262" s="34"/>
      <c r="BQZ262" s="34"/>
      <c r="BRA262" s="34"/>
      <c r="BRB262" s="34"/>
      <c r="BRC262" s="34"/>
      <c r="BRD262" s="34"/>
      <c r="BRE262" s="34"/>
      <c r="BRF262" s="34"/>
      <c r="BRG262" s="34"/>
      <c r="BRH262" s="34"/>
      <c r="BRI262" s="34"/>
      <c r="BRJ262" s="34"/>
      <c r="BRK262" s="34"/>
      <c r="BRL262" s="34"/>
      <c r="BRM262" s="34"/>
      <c r="BRN262" s="34"/>
      <c r="BRO262" s="34"/>
      <c r="BRP262" s="34"/>
      <c r="BRQ262" s="34"/>
      <c r="BRR262" s="34"/>
      <c r="BRS262" s="34"/>
      <c r="BRT262" s="34"/>
      <c r="BRU262" s="34"/>
      <c r="BRV262" s="34"/>
      <c r="BRW262" s="34"/>
      <c r="BRX262" s="34"/>
      <c r="BRY262" s="34"/>
      <c r="BRZ262" s="34"/>
      <c r="BSA262" s="34"/>
      <c r="BSB262" s="34"/>
      <c r="BSC262" s="34"/>
      <c r="BSD262" s="34"/>
      <c r="BSE262" s="34"/>
      <c r="BSF262" s="34"/>
      <c r="BSG262" s="34"/>
      <c r="BSH262" s="34"/>
      <c r="BSI262" s="34"/>
      <c r="BSJ262" s="34"/>
      <c r="BSK262" s="34"/>
      <c r="BSL262" s="34"/>
      <c r="BSM262" s="34"/>
      <c r="BSN262" s="34"/>
      <c r="BSO262" s="34"/>
      <c r="BSP262" s="34"/>
      <c r="BSQ262" s="34"/>
      <c r="BSR262" s="34"/>
      <c r="BSS262" s="34"/>
      <c r="BST262" s="34"/>
      <c r="BSU262" s="34"/>
      <c r="BSV262" s="34"/>
      <c r="BSW262" s="34"/>
      <c r="BSX262" s="34"/>
      <c r="BSY262" s="34"/>
      <c r="BSZ262" s="34"/>
      <c r="BTA262" s="34"/>
      <c r="BTB262" s="34"/>
      <c r="BTC262" s="34"/>
      <c r="BTD262" s="34"/>
      <c r="BTE262" s="34"/>
      <c r="BTF262" s="34"/>
      <c r="BTG262" s="34"/>
      <c r="BTH262" s="34"/>
      <c r="BTI262" s="34"/>
      <c r="BTJ262" s="34"/>
      <c r="BTK262" s="34"/>
      <c r="BTL262" s="34"/>
      <c r="BTM262" s="34"/>
      <c r="BTN262" s="34"/>
      <c r="BTO262" s="34"/>
      <c r="BTP262" s="34"/>
      <c r="BTQ262" s="34"/>
      <c r="BTR262" s="34"/>
      <c r="BTS262" s="34"/>
      <c r="BTT262" s="34"/>
      <c r="BTU262" s="34"/>
      <c r="BTV262" s="34"/>
      <c r="BTW262" s="34"/>
      <c r="BTX262" s="34"/>
      <c r="BTY262" s="34"/>
      <c r="BTZ262" s="34"/>
      <c r="BUA262" s="34"/>
      <c r="BUB262" s="34"/>
      <c r="BUC262" s="34"/>
      <c r="BUD262" s="34"/>
      <c r="BUE262" s="34"/>
      <c r="BUF262" s="34"/>
      <c r="BUG262" s="34"/>
      <c r="BUH262" s="34"/>
      <c r="BUI262" s="34"/>
      <c r="BUJ262" s="34"/>
      <c r="BUK262" s="34"/>
      <c r="BUL262" s="34"/>
      <c r="BUM262" s="34"/>
      <c r="BUN262" s="34"/>
      <c r="BUO262" s="34"/>
      <c r="BUP262" s="34"/>
      <c r="BUQ262" s="34"/>
      <c r="BUR262" s="34"/>
      <c r="BUS262" s="34"/>
      <c r="BUT262" s="34"/>
      <c r="BUU262" s="34"/>
      <c r="BUV262" s="34"/>
      <c r="BUW262" s="34"/>
      <c r="BUX262" s="34"/>
      <c r="BUY262" s="34"/>
      <c r="BUZ262" s="34"/>
      <c r="BVA262" s="34"/>
      <c r="BVB262" s="34"/>
      <c r="BVC262" s="34"/>
      <c r="BVD262" s="34"/>
      <c r="BVE262" s="34"/>
      <c r="BVF262" s="34"/>
      <c r="BVG262" s="34"/>
      <c r="BVH262" s="34"/>
      <c r="BVI262" s="34"/>
      <c r="BVJ262" s="34"/>
      <c r="BVK262" s="34"/>
      <c r="BVL262" s="34"/>
      <c r="BVM262" s="34"/>
      <c r="BVN262" s="34"/>
      <c r="BVO262" s="34"/>
      <c r="BVP262" s="34"/>
      <c r="BVQ262" s="34"/>
      <c r="BVR262" s="34"/>
      <c r="BVS262" s="34"/>
      <c r="BVT262" s="34"/>
      <c r="BVU262" s="34"/>
      <c r="BVV262" s="34"/>
      <c r="BVW262" s="34"/>
      <c r="BVX262" s="34"/>
      <c r="BVY262" s="34"/>
      <c r="BVZ262" s="34"/>
      <c r="BWA262" s="34"/>
      <c r="BWB262" s="34"/>
      <c r="BWC262" s="34"/>
      <c r="BWD262" s="34"/>
      <c r="BWE262" s="34"/>
      <c r="BWF262" s="34"/>
      <c r="BWG262" s="34"/>
      <c r="BWH262" s="34"/>
      <c r="BWI262" s="34"/>
      <c r="BWJ262" s="34"/>
      <c r="BWK262" s="34"/>
      <c r="BWL262" s="34"/>
      <c r="BWM262" s="34"/>
      <c r="BWN262" s="34"/>
      <c r="BWO262" s="34"/>
      <c r="BWP262" s="34"/>
      <c r="BWQ262" s="34"/>
      <c r="BWR262" s="34"/>
      <c r="BWS262" s="34"/>
      <c r="BWT262" s="34"/>
      <c r="BWU262" s="34"/>
      <c r="BWV262" s="34"/>
      <c r="BWW262" s="34"/>
      <c r="BWX262" s="34"/>
      <c r="BWY262" s="34"/>
      <c r="BWZ262" s="34"/>
      <c r="BXA262" s="34"/>
      <c r="BXB262" s="34"/>
      <c r="BXC262" s="34"/>
      <c r="BXD262" s="34"/>
      <c r="BXE262" s="34"/>
      <c r="BXF262" s="34"/>
      <c r="BXG262" s="34"/>
      <c r="BXH262" s="34"/>
      <c r="BXI262" s="34"/>
      <c r="BXJ262" s="34"/>
      <c r="BXK262" s="34"/>
      <c r="BXL262" s="34"/>
      <c r="BXM262" s="34"/>
      <c r="BXN262" s="34"/>
      <c r="BXO262" s="34"/>
      <c r="BXP262" s="34"/>
      <c r="BXQ262" s="34"/>
      <c r="BXR262" s="34"/>
      <c r="BXS262" s="34"/>
      <c r="BXT262" s="34"/>
      <c r="BXU262" s="34"/>
      <c r="BXV262" s="34"/>
      <c r="BXW262" s="34"/>
      <c r="BXX262" s="34"/>
      <c r="BXY262" s="34"/>
      <c r="BXZ262" s="34"/>
      <c r="BYA262" s="34"/>
      <c r="BYB262" s="34"/>
      <c r="BYC262" s="34"/>
      <c r="BYD262" s="34"/>
      <c r="BYE262" s="34"/>
      <c r="BYF262" s="34"/>
      <c r="BYG262" s="34"/>
      <c r="BYH262" s="34"/>
      <c r="BYI262" s="34"/>
      <c r="BYJ262" s="34"/>
      <c r="BYK262" s="34"/>
      <c r="BYL262" s="34"/>
      <c r="BYM262" s="34"/>
      <c r="BYN262" s="34"/>
      <c r="BYO262" s="34"/>
      <c r="BYP262" s="34"/>
      <c r="BYQ262" s="34"/>
      <c r="BYR262" s="34"/>
      <c r="BYS262" s="34"/>
      <c r="BYT262" s="34"/>
      <c r="BYU262" s="34"/>
      <c r="BYV262" s="34"/>
      <c r="BYW262" s="34"/>
      <c r="BYX262" s="34"/>
      <c r="BYY262" s="34"/>
      <c r="BYZ262" s="34"/>
      <c r="BZA262" s="34"/>
      <c r="BZB262" s="34"/>
      <c r="BZC262" s="34"/>
      <c r="BZD262" s="34"/>
      <c r="BZE262" s="34"/>
      <c r="BZF262" s="34"/>
      <c r="BZG262" s="34"/>
      <c r="BZH262" s="34"/>
      <c r="BZI262" s="34"/>
      <c r="BZJ262" s="34"/>
      <c r="BZK262" s="34"/>
      <c r="BZL262" s="34"/>
      <c r="BZM262" s="34"/>
      <c r="BZN262" s="34"/>
      <c r="BZO262" s="34"/>
      <c r="BZP262" s="34"/>
      <c r="BZQ262" s="34"/>
      <c r="BZR262" s="34"/>
      <c r="BZS262" s="34"/>
      <c r="BZT262" s="34"/>
      <c r="BZU262" s="34"/>
      <c r="BZV262" s="34"/>
      <c r="BZW262" s="34"/>
      <c r="BZX262" s="34"/>
      <c r="BZY262" s="34"/>
      <c r="BZZ262" s="34"/>
      <c r="CAA262" s="34"/>
      <c r="CAB262" s="34"/>
      <c r="CAC262" s="34"/>
      <c r="CAD262" s="34"/>
      <c r="CAE262" s="34"/>
      <c r="CAF262" s="34"/>
      <c r="CAG262" s="34"/>
      <c r="CAH262" s="34"/>
      <c r="CAI262" s="34"/>
      <c r="CAJ262" s="34"/>
      <c r="CAK262" s="34"/>
      <c r="CAL262" s="34"/>
      <c r="CAM262" s="34"/>
      <c r="CAN262" s="34"/>
      <c r="CAO262" s="34"/>
      <c r="CAP262" s="34"/>
      <c r="CAQ262" s="34"/>
      <c r="CAR262" s="34"/>
      <c r="CAS262" s="34"/>
      <c r="CAT262" s="34"/>
      <c r="CAU262" s="34"/>
      <c r="CAV262" s="34"/>
      <c r="CAW262" s="34"/>
      <c r="CAX262" s="34"/>
      <c r="CAY262" s="34"/>
      <c r="CAZ262" s="34"/>
      <c r="CBA262" s="34"/>
      <c r="CBB262" s="34"/>
      <c r="CBC262" s="34"/>
      <c r="CBD262" s="34"/>
      <c r="CBE262" s="34"/>
      <c r="CBF262" s="34"/>
      <c r="CBG262" s="34"/>
      <c r="CBH262" s="34"/>
      <c r="CBI262" s="34"/>
      <c r="CBJ262" s="34"/>
      <c r="CBK262" s="34"/>
      <c r="CBL262" s="34"/>
      <c r="CBM262" s="34"/>
      <c r="CBN262" s="34"/>
      <c r="CBO262" s="34"/>
      <c r="CBP262" s="34"/>
      <c r="CBQ262" s="34"/>
      <c r="CBR262" s="34"/>
      <c r="CBS262" s="34"/>
      <c r="CBT262" s="34"/>
      <c r="CBU262" s="34"/>
      <c r="CBV262" s="34"/>
      <c r="CBW262" s="34"/>
      <c r="CBX262" s="34"/>
      <c r="CBY262" s="34"/>
      <c r="CBZ262" s="34"/>
      <c r="CCA262" s="34"/>
      <c r="CCB262" s="34"/>
      <c r="CCC262" s="34"/>
      <c r="CCD262" s="34"/>
      <c r="CCE262" s="34"/>
      <c r="CCF262" s="34"/>
      <c r="CCG262" s="34"/>
      <c r="CCH262" s="34"/>
      <c r="CCI262" s="34"/>
      <c r="CCJ262" s="34"/>
      <c r="CCK262" s="34"/>
      <c r="CCL262" s="34"/>
      <c r="CCM262" s="34"/>
      <c r="CCN262" s="34"/>
      <c r="CCO262" s="34"/>
      <c r="CCP262" s="34"/>
      <c r="CCQ262" s="34"/>
      <c r="CCR262" s="34"/>
      <c r="CCS262" s="34"/>
      <c r="CCT262" s="34"/>
      <c r="CCU262" s="34"/>
      <c r="CCV262" s="34"/>
      <c r="CCW262" s="34"/>
      <c r="CCX262" s="34"/>
      <c r="CCY262" s="34"/>
      <c r="CCZ262" s="34"/>
      <c r="CDA262" s="34"/>
      <c r="CDB262" s="34"/>
      <c r="CDC262" s="34"/>
      <c r="CDD262" s="34"/>
      <c r="CDE262" s="34"/>
      <c r="CDF262" s="34"/>
      <c r="CDG262" s="34"/>
      <c r="CDH262" s="34"/>
      <c r="CDI262" s="34"/>
      <c r="CDJ262" s="34"/>
      <c r="CDK262" s="34"/>
      <c r="CDL262" s="34"/>
      <c r="CDM262" s="34"/>
      <c r="CDN262" s="34"/>
      <c r="CDO262" s="34"/>
      <c r="CDP262" s="34"/>
      <c r="CDQ262" s="34"/>
      <c r="CDR262" s="34"/>
      <c r="CDS262" s="34"/>
      <c r="CDT262" s="34"/>
      <c r="CDU262" s="34"/>
      <c r="CDV262" s="34"/>
      <c r="CDW262" s="34"/>
      <c r="CDX262" s="34"/>
      <c r="CDY262" s="34"/>
      <c r="CDZ262" s="34"/>
      <c r="CEA262" s="34"/>
      <c r="CEB262" s="34"/>
      <c r="CEC262" s="34"/>
      <c r="CED262" s="34"/>
      <c r="CEE262" s="34"/>
      <c r="CEF262" s="34"/>
      <c r="CEG262" s="34"/>
      <c r="CEH262" s="34"/>
      <c r="CEI262" s="34"/>
      <c r="CEJ262" s="34"/>
      <c r="CEK262" s="34"/>
      <c r="CEL262" s="34"/>
      <c r="CEM262" s="34"/>
      <c r="CEN262" s="34"/>
      <c r="CEO262" s="34"/>
      <c r="CEP262" s="34"/>
      <c r="CEQ262" s="34"/>
      <c r="CER262" s="34"/>
      <c r="CES262" s="34"/>
      <c r="CET262" s="34"/>
      <c r="CEU262" s="34"/>
      <c r="CEV262" s="34"/>
      <c r="CEW262" s="34"/>
      <c r="CEX262" s="34"/>
      <c r="CEY262" s="34"/>
      <c r="CEZ262" s="34"/>
      <c r="CFA262" s="34"/>
      <c r="CFB262" s="34"/>
      <c r="CFC262" s="34"/>
      <c r="CFD262" s="34"/>
      <c r="CFE262" s="34"/>
      <c r="CFF262" s="34"/>
      <c r="CFG262" s="34"/>
      <c r="CFH262" s="34"/>
      <c r="CFI262" s="34"/>
      <c r="CFJ262" s="34"/>
      <c r="CFK262" s="34"/>
      <c r="CFL262" s="34"/>
      <c r="CFM262" s="34"/>
      <c r="CFN262" s="34"/>
      <c r="CFO262" s="34"/>
      <c r="CFP262" s="34"/>
      <c r="CFQ262" s="34"/>
      <c r="CFR262" s="34"/>
      <c r="CFS262" s="34"/>
      <c r="CFT262" s="34"/>
      <c r="CFU262" s="34"/>
      <c r="CFV262" s="34"/>
      <c r="CFW262" s="34"/>
      <c r="CFX262" s="34"/>
      <c r="CFY262" s="34"/>
      <c r="CFZ262" s="34"/>
      <c r="CGA262" s="34"/>
      <c r="CGB262" s="34"/>
      <c r="CGC262" s="34"/>
      <c r="CGD262" s="34"/>
      <c r="CGE262" s="34"/>
      <c r="CGF262" s="34"/>
      <c r="CGG262" s="34"/>
      <c r="CGH262" s="34"/>
      <c r="CGI262" s="34"/>
      <c r="CGJ262" s="34"/>
      <c r="CGK262" s="34"/>
      <c r="CGL262" s="34"/>
      <c r="CGM262" s="34"/>
      <c r="CGN262" s="34"/>
      <c r="CGO262" s="34"/>
      <c r="CGP262" s="34"/>
      <c r="CGQ262" s="34"/>
      <c r="CGR262" s="34"/>
      <c r="CGS262" s="34"/>
      <c r="CGT262" s="34"/>
      <c r="CGU262" s="34"/>
      <c r="CGV262" s="34"/>
      <c r="CGW262" s="34"/>
      <c r="CGX262" s="34"/>
      <c r="CGY262" s="34"/>
      <c r="CGZ262" s="34"/>
      <c r="CHA262" s="34"/>
      <c r="CHB262" s="34"/>
      <c r="CHC262" s="34"/>
      <c r="CHD262" s="34"/>
      <c r="CHE262" s="34"/>
      <c r="CHF262" s="34"/>
      <c r="CHG262" s="34"/>
      <c r="CHH262" s="34"/>
      <c r="CHI262" s="34"/>
      <c r="CHJ262" s="34"/>
      <c r="CHK262" s="34"/>
      <c r="CHL262" s="34"/>
      <c r="CHM262" s="34"/>
      <c r="CHN262" s="34"/>
      <c r="CHO262" s="34"/>
      <c r="CHP262" s="34"/>
      <c r="CHQ262" s="34"/>
      <c r="CHR262" s="34"/>
      <c r="CHS262" s="34"/>
      <c r="CHT262" s="34"/>
      <c r="CHU262" s="34"/>
      <c r="CHV262" s="34"/>
      <c r="CHW262" s="34"/>
      <c r="CHX262" s="34"/>
      <c r="CHY262" s="34"/>
      <c r="CHZ262" s="34"/>
      <c r="CIA262" s="34"/>
      <c r="CIB262" s="34"/>
      <c r="CIC262" s="34"/>
      <c r="CID262" s="34"/>
      <c r="CIE262" s="34"/>
      <c r="CIF262" s="34"/>
      <c r="CIG262" s="34"/>
      <c r="CIH262" s="34"/>
      <c r="CII262" s="34"/>
      <c r="CIJ262" s="34"/>
      <c r="CIK262" s="34"/>
      <c r="CIL262" s="34"/>
      <c r="CIM262" s="34"/>
      <c r="CIN262" s="34"/>
      <c r="CIO262" s="34"/>
      <c r="CIP262" s="34"/>
      <c r="CIQ262" s="34"/>
      <c r="CIR262" s="34"/>
      <c r="CIS262" s="34"/>
      <c r="CIT262" s="34"/>
      <c r="CIU262" s="34"/>
      <c r="CIV262" s="34"/>
      <c r="CIW262" s="34"/>
      <c r="CIX262" s="34"/>
      <c r="CIY262" s="34"/>
      <c r="CIZ262" s="34"/>
      <c r="CJA262" s="34"/>
      <c r="CJB262" s="34"/>
      <c r="CJC262" s="34"/>
      <c r="CJD262" s="34"/>
      <c r="CJE262" s="34"/>
      <c r="CJF262" s="34"/>
      <c r="CJG262" s="34"/>
      <c r="CJH262" s="34"/>
      <c r="CJI262" s="34"/>
      <c r="CJJ262" s="34"/>
      <c r="CJK262" s="34"/>
      <c r="CJL262" s="34"/>
      <c r="CJM262" s="34"/>
      <c r="CJN262" s="34"/>
      <c r="CJO262" s="34"/>
      <c r="CJP262" s="34"/>
      <c r="CJQ262" s="34"/>
      <c r="CJR262" s="34"/>
      <c r="CJS262" s="34"/>
      <c r="CJT262" s="34"/>
      <c r="CJU262" s="34"/>
      <c r="CJV262" s="34"/>
      <c r="CJW262" s="34"/>
      <c r="CJX262" s="34"/>
      <c r="CJY262" s="34"/>
      <c r="CJZ262" s="34"/>
      <c r="CKA262" s="34"/>
      <c r="CKB262" s="34"/>
      <c r="CKC262" s="34"/>
      <c r="CKD262" s="34"/>
      <c r="CKE262" s="34"/>
      <c r="CKF262" s="34"/>
      <c r="CKG262" s="34"/>
      <c r="CKH262" s="34"/>
      <c r="CKI262" s="34"/>
      <c r="CKJ262" s="34"/>
      <c r="CKK262" s="34"/>
      <c r="CKL262" s="34"/>
      <c r="CKM262" s="34"/>
      <c r="CKN262" s="34"/>
      <c r="CKO262" s="34"/>
      <c r="CKP262" s="34"/>
      <c r="CKQ262" s="34"/>
      <c r="CKR262" s="34"/>
      <c r="CKS262" s="34"/>
      <c r="CKT262" s="34"/>
      <c r="CKU262" s="34"/>
      <c r="CKV262" s="34"/>
      <c r="CKW262" s="34"/>
      <c r="CKX262" s="34"/>
      <c r="CKY262" s="34"/>
      <c r="CKZ262" s="34"/>
      <c r="CLA262" s="34"/>
      <c r="CLB262" s="34"/>
      <c r="CLC262" s="34"/>
      <c r="CLD262" s="34"/>
      <c r="CLE262" s="34"/>
      <c r="CLF262" s="34"/>
      <c r="CLG262" s="34"/>
      <c r="CLH262" s="34"/>
      <c r="CLI262" s="34"/>
      <c r="CLJ262" s="34"/>
      <c r="CLK262" s="34"/>
      <c r="CLL262" s="34"/>
      <c r="CLM262" s="34"/>
      <c r="CLN262" s="34"/>
      <c r="CLO262" s="34"/>
      <c r="CLP262" s="34"/>
      <c r="CLQ262" s="34"/>
      <c r="CLR262" s="34"/>
      <c r="CLS262" s="34"/>
      <c r="CLT262" s="34"/>
      <c r="CLU262" s="34"/>
      <c r="CLV262" s="34"/>
      <c r="CLW262" s="34"/>
      <c r="CLX262" s="34"/>
      <c r="CLY262" s="34"/>
      <c r="CLZ262" s="34"/>
      <c r="CMA262" s="34"/>
      <c r="CMB262" s="34"/>
      <c r="CMC262" s="34"/>
      <c r="CMD262" s="34"/>
      <c r="CME262" s="34"/>
      <c r="CMF262" s="34"/>
      <c r="CMG262" s="34"/>
      <c r="CMH262" s="34"/>
      <c r="CMI262" s="34"/>
      <c r="CMJ262" s="34"/>
      <c r="CMK262" s="34"/>
      <c r="CML262" s="34"/>
      <c r="CMM262" s="34"/>
      <c r="CMN262" s="34"/>
      <c r="CMO262" s="34"/>
      <c r="CMP262" s="34"/>
      <c r="CMQ262" s="34"/>
      <c r="CMR262" s="34"/>
      <c r="CMS262" s="34"/>
      <c r="CMT262" s="34"/>
      <c r="CMU262" s="34"/>
      <c r="CMV262" s="34"/>
      <c r="CMW262" s="34"/>
      <c r="CMX262" s="34"/>
      <c r="CMY262" s="34"/>
      <c r="CMZ262" s="34"/>
      <c r="CNA262" s="34"/>
      <c r="CNB262" s="34"/>
      <c r="CNC262" s="34"/>
      <c r="CND262" s="34"/>
      <c r="CNE262" s="34"/>
      <c r="CNF262" s="34"/>
      <c r="CNG262" s="34"/>
      <c r="CNH262" s="34"/>
      <c r="CNI262" s="34"/>
      <c r="CNJ262" s="34"/>
      <c r="CNK262" s="34"/>
      <c r="CNL262" s="34"/>
      <c r="CNM262" s="34"/>
      <c r="CNN262" s="34"/>
      <c r="CNO262" s="34"/>
      <c r="CNP262" s="34"/>
      <c r="CNQ262" s="34"/>
      <c r="CNR262" s="34"/>
      <c r="CNS262" s="34"/>
      <c r="CNT262" s="34"/>
      <c r="CNU262" s="34"/>
      <c r="CNV262" s="34"/>
      <c r="CNW262" s="34"/>
      <c r="CNX262" s="34"/>
      <c r="CNY262" s="34"/>
      <c r="CNZ262" s="34"/>
      <c r="COA262" s="34"/>
      <c r="COB262" s="34"/>
      <c r="COC262" s="34"/>
      <c r="COD262" s="34"/>
      <c r="COE262" s="34"/>
      <c r="COF262" s="34"/>
      <c r="COG262" s="34"/>
      <c r="COH262" s="34"/>
      <c r="COI262" s="34"/>
      <c r="COJ262" s="34"/>
      <c r="COK262" s="34"/>
      <c r="COL262" s="34"/>
      <c r="COM262" s="34"/>
      <c r="CON262" s="34"/>
      <c r="COO262" s="34"/>
      <c r="COP262" s="34"/>
      <c r="COQ262" s="34"/>
      <c r="COR262" s="34"/>
      <c r="COS262" s="34"/>
      <c r="COT262" s="34"/>
      <c r="COU262" s="34"/>
      <c r="COV262" s="34"/>
      <c r="COW262" s="34"/>
      <c r="COX262" s="34"/>
      <c r="COY262" s="34"/>
      <c r="COZ262" s="34"/>
      <c r="CPA262" s="34"/>
      <c r="CPB262" s="34"/>
      <c r="CPC262" s="34"/>
      <c r="CPD262" s="34"/>
      <c r="CPE262" s="34"/>
      <c r="CPF262" s="34"/>
      <c r="CPG262" s="34"/>
      <c r="CPH262" s="34"/>
      <c r="CPI262" s="34"/>
      <c r="CPJ262" s="34"/>
      <c r="CPK262" s="34"/>
      <c r="CPL262" s="34"/>
      <c r="CPM262" s="34"/>
      <c r="CPN262" s="34"/>
      <c r="CPO262" s="34"/>
      <c r="CPP262" s="34"/>
      <c r="CPQ262" s="34"/>
      <c r="CPR262" s="34"/>
      <c r="CPS262" s="34"/>
      <c r="CPT262" s="34"/>
      <c r="CPU262" s="34"/>
      <c r="CPV262" s="34"/>
      <c r="CPW262" s="34"/>
      <c r="CPX262" s="34"/>
      <c r="CPY262" s="34"/>
      <c r="CPZ262" s="34"/>
      <c r="CQA262" s="34"/>
      <c r="CQB262" s="34"/>
      <c r="CQC262" s="34"/>
      <c r="CQD262" s="34"/>
      <c r="CQE262" s="34"/>
      <c r="CQF262" s="34"/>
      <c r="CQG262" s="34"/>
      <c r="CQH262" s="34"/>
      <c r="CQI262" s="34"/>
      <c r="CQJ262" s="34"/>
      <c r="CQK262" s="34"/>
      <c r="CQL262" s="34"/>
      <c r="CQM262" s="34"/>
      <c r="CQN262" s="34"/>
      <c r="CQO262" s="34"/>
      <c r="CQP262" s="34"/>
      <c r="CQQ262" s="34"/>
      <c r="CQR262" s="34"/>
      <c r="CQS262" s="34"/>
      <c r="CQT262" s="34"/>
      <c r="CQU262" s="34"/>
      <c r="CQV262" s="34"/>
      <c r="CQW262" s="34"/>
      <c r="CQX262" s="34"/>
      <c r="CQY262" s="34"/>
      <c r="CQZ262" s="34"/>
      <c r="CRA262" s="34"/>
      <c r="CRB262" s="34"/>
      <c r="CRC262" s="34"/>
      <c r="CRD262" s="34"/>
      <c r="CRE262" s="34"/>
      <c r="CRF262" s="34"/>
      <c r="CRG262" s="34"/>
      <c r="CRH262" s="34"/>
      <c r="CRI262" s="34"/>
      <c r="CRJ262" s="34"/>
      <c r="CRK262" s="34"/>
      <c r="CRL262" s="34"/>
      <c r="CRM262" s="34"/>
      <c r="CRN262" s="34"/>
      <c r="CRO262" s="34"/>
      <c r="CRP262" s="34"/>
      <c r="CRQ262" s="34"/>
      <c r="CRR262" s="34"/>
      <c r="CRS262" s="34"/>
      <c r="CRT262" s="34"/>
      <c r="CRU262" s="34"/>
      <c r="CRV262" s="34"/>
      <c r="CRW262" s="34"/>
      <c r="CRX262" s="34"/>
      <c r="CRY262" s="34"/>
      <c r="CRZ262" s="34"/>
      <c r="CSA262" s="34"/>
      <c r="CSB262" s="34"/>
      <c r="CSC262" s="34"/>
      <c r="CSD262" s="34"/>
      <c r="CSE262" s="34"/>
      <c r="CSF262" s="34"/>
      <c r="CSG262" s="34"/>
      <c r="CSH262" s="34"/>
      <c r="CSI262" s="34"/>
      <c r="CSJ262" s="34"/>
      <c r="CSK262" s="34"/>
      <c r="CSL262" s="34"/>
      <c r="CSM262" s="34"/>
      <c r="CSN262" s="34"/>
      <c r="CSO262" s="34"/>
      <c r="CSP262" s="34"/>
      <c r="CSQ262" s="34"/>
      <c r="CSR262" s="34"/>
      <c r="CSS262" s="34"/>
      <c r="CST262" s="34"/>
      <c r="CSU262" s="34"/>
      <c r="CSV262" s="34"/>
      <c r="CSW262" s="34"/>
      <c r="CSX262" s="34"/>
      <c r="CSY262" s="34"/>
      <c r="CSZ262" s="34"/>
      <c r="CTA262" s="34"/>
      <c r="CTB262" s="34"/>
      <c r="CTC262" s="34"/>
      <c r="CTD262" s="34"/>
      <c r="CTE262" s="34"/>
      <c r="CTF262" s="34"/>
      <c r="CTG262" s="34"/>
      <c r="CTH262" s="34"/>
      <c r="CTI262" s="34"/>
      <c r="CTJ262" s="34"/>
      <c r="CTK262" s="34"/>
      <c r="CTL262" s="34"/>
      <c r="CTM262" s="34"/>
      <c r="CTN262" s="34"/>
      <c r="CTO262" s="34"/>
      <c r="CTP262" s="34"/>
      <c r="CTQ262" s="34"/>
      <c r="CTR262" s="34"/>
      <c r="CTS262" s="34"/>
      <c r="CTT262" s="34"/>
      <c r="CTU262" s="34"/>
      <c r="CTV262" s="34"/>
      <c r="CTW262" s="34"/>
      <c r="CTX262" s="34"/>
      <c r="CTY262" s="34"/>
      <c r="CTZ262" s="34"/>
      <c r="CUA262" s="34"/>
      <c r="CUB262" s="34"/>
      <c r="CUC262" s="34"/>
      <c r="CUD262" s="34"/>
      <c r="CUE262" s="34"/>
      <c r="CUF262" s="34"/>
      <c r="CUG262" s="34"/>
      <c r="CUH262" s="34"/>
      <c r="CUI262" s="34"/>
      <c r="CUJ262" s="34"/>
      <c r="CUK262" s="34"/>
      <c r="CUL262" s="34"/>
      <c r="CUM262" s="34"/>
      <c r="CUN262" s="34"/>
      <c r="CUO262" s="34"/>
      <c r="CUP262" s="34"/>
      <c r="CUQ262" s="34"/>
      <c r="CUR262" s="34"/>
      <c r="CUS262" s="34"/>
      <c r="CUT262" s="34"/>
      <c r="CUU262" s="34"/>
      <c r="CUV262" s="34"/>
      <c r="CUW262" s="34"/>
      <c r="CUX262" s="34"/>
      <c r="CUY262" s="34"/>
      <c r="CUZ262" s="34"/>
      <c r="CVA262" s="34"/>
      <c r="CVB262" s="34"/>
      <c r="CVC262" s="34"/>
      <c r="CVD262" s="34"/>
      <c r="CVE262" s="34"/>
      <c r="CVF262" s="34"/>
      <c r="CVG262" s="34"/>
      <c r="CVH262" s="34"/>
      <c r="CVI262" s="34"/>
      <c r="CVJ262" s="34"/>
      <c r="CVK262" s="34"/>
      <c r="CVL262" s="34"/>
      <c r="CVM262" s="34"/>
      <c r="CVN262" s="34"/>
      <c r="CVO262" s="34"/>
      <c r="CVP262" s="34"/>
      <c r="CVQ262" s="34"/>
      <c r="CVR262" s="34"/>
      <c r="CVS262" s="34"/>
      <c r="CVT262" s="34"/>
      <c r="CVU262" s="34"/>
      <c r="CVV262" s="34"/>
      <c r="CVW262" s="34"/>
      <c r="CVX262" s="34"/>
      <c r="CVY262" s="34"/>
      <c r="CVZ262" s="34"/>
      <c r="CWA262" s="34"/>
      <c r="CWB262" s="34"/>
      <c r="CWC262" s="34"/>
      <c r="CWD262" s="34"/>
      <c r="CWE262" s="34"/>
      <c r="CWF262" s="34"/>
      <c r="CWG262" s="34"/>
      <c r="CWH262" s="34"/>
      <c r="CWI262" s="34"/>
      <c r="CWJ262" s="34"/>
      <c r="CWK262" s="34"/>
      <c r="CWL262" s="34"/>
      <c r="CWM262" s="34"/>
      <c r="CWN262" s="34"/>
      <c r="CWO262" s="34"/>
      <c r="CWP262" s="34"/>
      <c r="CWQ262" s="34"/>
      <c r="CWR262" s="34"/>
      <c r="CWS262" s="34"/>
      <c r="CWT262" s="34"/>
      <c r="CWU262" s="34"/>
      <c r="CWV262" s="34"/>
      <c r="CWW262" s="34"/>
      <c r="CWX262" s="34"/>
      <c r="CWY262" s="34"/>
      <c r="CWZ262" s="34"/>
      <c r="CXA262" s="34"/>
      <c r="CXB262" s="34"/>
      <c r="CXC262" s="34"/>
      <c r="CXD262" s="34"/>
      <c r="CXE262" s="34"/>
      <c r="CXF262" s="34"/>
      <c r="CXG262" s="34"/>
      <c r="CXH262" s="34"/>
      <c r="CXI262" s="34"/>
      <c r="CXJ262" s="34"/>
      <c r="CXK262" s="34"/>
      <c r="CXL262" s="34"/>
      <c r="CXM262" s="34"/>
      <c r="CXN262" s="34"/>
      <c r="CXO262" s="34"/>
      <c r="CXP262" s="34"/>
      <c r="CXQ262" s="34"/>
      <c r="CXR262" s="34"/>
      <c r="CXS262" s="34"/>
      <c r="CXT262" s="34"/>
      <c r="CXU262" s="34"/>
      <c r="CXV262" s="34"/>
      <c r="CXW262" s="34"/>
      <c r="CXX262" s="34"/>
      <c r="CXY262" s="34"/>
      <c r="CXZ262" s="34"/>
      <c r="CYA262" s="34"/>
      <c r="CYB262" s="34"/>
      <c r="CYC262" s="34"/>
      <c r="CYD262" s="34"/>
      <c r="CYE262" s="34"/>
      <c r="CYF262" s="34"/>
      <c r="CYG262" s="34"/>
      <c r="CYH262" s="34"/>
      <c r="CYI262" s="34"/>
      <c r="CYJ262" s="34"/>
      <c r="CYK262" s="34"/>
      <c r="CYL262" s="34"/>
      <c r="CYM262" s="34"/>
      <c r="CYN262" s="34"/>
      <c r="CYO262" s="34"/>
      <c r="CYP262" s="34"/>
      <c r="CYQ262" s="34"/>
      <c r="CYR262" s="34"/>
      <c r="CYS262" s="34"/>
      <c r="CYT262" s="34"/>
      <c r="CYU262" s="34"/>
      <c r="CYV262" s="34"/>
      <c r="CYW262" s="34"/>
      <c r="CYX262" s="34"/>
      <c r="CYY262" s="34"/>
      <c r="CYZ262" s="34"/>
      <c r="CZA262" s="34"/>
      <c r="CZB262" s="34"/>
      <c r="CZC262" s="34"/>
      <c r="CZD262" s="34"/>
      <c r="CZE262" s="34"/>
      <c r="CZF262" s="34"/>
      <c r="CZG262" s="34"/>
      <c r="CZH262" s="34"/>
      <c r="CZI262" s="34"/>
      <c r="CZJ262" s="34"/>
      <c r="CZK262" s="34"/>
      <c r="CZL262" s="34"/>
      <c r="CZM262" s="34"/>
      <c r="CZN262" s="34"/>
      <c r="CZO262" s="34"/>
      <c r="CZP262" s="34"/>
      <c r="CZQ262" s="34"/>
      <c r="CZR262" s="34"/>
      <c r="CZS262" s="34"/>
      <c r="CZT262" s="34"/>
      <c r="CZU262" s="34"/>
      <c r="CZV262" s="34"/>
      <c r="CZW262" s="34"/>
      <c r="CZX262" s="34"/>
      <c r="CZY262" s="34"/>
      <c r="CZZ262" s="34"/>
      <c r="DAA262" s="34"/>
      <c r="DAB262" s="34"/>
      <c r="DAC262" s="34"/>
      <c r="DAD262" s="34"/>
      <c r="DAE262" s="34"/>
      <c r="DAF262" s="34"/>
      <c r="DAG262" s="34"/>
      <c r="DAH262" s="34"/>
      <c r="DAI262" s="34"/>
      <c r="DAJ262" s="34"/>
      <c r="DAK262" s="34"/>
      <c r="DAL262" s="34"/>
      <c r="DAM262" s="34"/>
      <c r="DAN262" s="34"/>
      <c r="DAO262" s="34"/>
      <c r="DAP262" s="34"/>
      <c r="DAQ262" s="34"/>
      <c r="DAR262" s="34"/>
      <c r="DAS262" s="34"/>
      <c r="DAT262" s="34"/>
      <c r="DAU262" s="34"/>
      <c r="DAV262" s="34"/>
      <c r="DAW262" s="34"/>
      <c r="DAX262" s="34"/>
      <c r="DAY262" s="34"/>
      <c r="DAZ262" s="34"/>
      <c r="DBA262" s="34"/>
      <c r="DBB262" s="34"/>
      <c r="DBC262" s="34"/>
      <c r="DBD262" s="34"/>
      <c r="DBE262" s="34"/>
      <c r="DBF262" s="34"/>
      <c r="DBG262" s="34"/>
      <c r="DBH262" s="34"/>
      <c r="DBI262" s="34"/>
      <c r="DBJ262" s="34"/>
      <c r="DBK262" s="34"/>
      <c r="DBL262" s="34"/>
      <c r="DBM262" s="34"/>
      <c r="DBN262" s="34"/>
      <c r="DBO262" s="34"/>
      <c r="DBP262" s="34"/>
      <c r="DBQ262" s="34"/>
      <c r="DBR262" s="34"/>
      <c r="DBS262" s="34"/>
      <c r="DBT262" s="34"/>
      <c r="DBU262" s="34"/>
      <c r="DBV262" s="34"/>
      <c r="DBW262" s="34"/>
      <c r="DBX262" s="34"/>
      <c r="DBY262" s="34"/>
      <c r="DBZ262" s="34"/>
      <c r="DCA262" s="34"/>
      <c r="DCB262" s="34"/>
      <c r="DCC262" s="34"/>
      <c r="DCD262" s="34"/>
      <c r="DCE262" s="34"/>
      <c r="DCF262" s="34"/>
      <c r="DCG262" s="34"/>
      <c r="DCH262" s="34"/>
      <c r="DCI262" s="34"/>
      <c r="DCJ262" s="34"/>
      <c r="DCK262" s="34"/>
      <c r="DCL262" s="34"/>
      <c r="DCM262" s="34"/>
      <c r="DCN262" s="34"/>
      <c r="DCO262" s="34"/>
      <c r="DCP262" s="34"/>
      <c r="DCQ262" s="34"/>
      <c r="DCR262" s="34"/>
      <c r="DCS262" s="34"/>
      <c r="DCT262" s="34"/>
      <c r="DCU262" s="34"/>
      <c r="DCV262" s="34"/>
      <c r="DCW262" s="34"/>
      <c r="DCX262" s="34"/>
      <c r="DCY262" s="34"/>
      <c r="DCZ262" s="34"/>
      <c r="DDA262" s="34"/>
      <c r="DDB262" s="34"/>
      <c r="DDC262" s="34"/>
      <c r="DDD262" s="34"/>
      <c r="DDE262" s="34"/>
      <c r="DDF262" s="34"/>
      <c r="DDG262" s="34"/>
      <c r="DDH262" s="34"/>
      <c r="DDI262" s="34"/>
      <c r="DDJ262" s="34"/>
      <c r="DDK262" s="34"/>
      <c r="DDL262" s="34"/>
      <c r="DDM262" s="34"/>
      <c r="DDN262" s="34"/>
      <c r="DDO262" s="34"/>
      <c r="DDP262" s="34"/>
      <c r="DDQ262" s="34"/>
      <c r="DDR262" s="34"/>
      <c r="DDS262" s="34"/>
      <c r="DDT262" s="34"/>
      <c r="DDU262" s="34"/>
      <c r="DDV262" s="34"/>
      <c r="DDW262" s="34"/>
      <c r="DDX262" s="34"/>
      <c r="DDY262" s="34"/>
      <c r="DDZ262" s="34"/>
      <c r="DEA262" s="34"/>
      <c r="DEB262" s="34"/>
      <c r="DEC262" s="34"/>
      <c r="DED262" s="34"/>
      <c r="DEE262" s="34"/>
      <c r="DEF262" s="34"/>
      <c r="DEG262" s="34"/>
      <c r="DEH262" s="34"/>
      <c r="DEI262" s="34"/>
      <c r="DEJ262" s="34"/>
      <c r="DEK262" s="34"/>
      <c r="DEL262" s="34"/>
      <c r="DEM262" s="34"/>
      <c r="DEN262" s="34"/>
      <c r="DEO262" s="34"/>
      <c r="DEP262" s="34"/>
      <c r="DEQ262" s="34"/>
      <c r="DER262" s="34"/>
      <c r="DES262" s="34"/>
      <c r="DET262" s="34"/>
      <c r="DEU262" s="34"/>
      <c r="DEV262" s="34"/>
      <c r="DEW262" s="34"/>
      <c r="DEX262" s="34"/>
      <c r="DEY262" s="34"/>
      <c r="DEZ262" s="34"/>
      <c r="DFA262" s="34"/>
      <c r="DFB262" s="34"/>
      <c r="DFC262" s="34"/>
      <c r="DFD262" s="34"/>
      <c r="DFE262" s="34"/>
      <c r="DFF262" s="34"/>
      <c r="DFG262" s="34"/>
      <c r="DFH262" s="34"/>
      <c r="DFI262" s="34"/>
      <c r="DFJ262" s="34"/>
      <c r="DFK262" s="34"/>
      <c r="DFL262" s="34"/>
      <c r="DFM262" s="34"/>
      <c r="DFN262" s="34"/>
      <c r="DFO262" s="34"/>
      <c r="DFP262" s="34"/>
      <c r="DFQ262" s="34"/>
      <c r="DFR262" s="34"/>
      <c r="DFS262" s="34"/>
      <c r="DFT262" s="34"/>
      <c r="DFU262" s="34"/>
      <c r="DFV262" s="34"/>
      <c r="DFW262" s="34"/>
      <c r="DFX262" s="34"/>
      <c r="DFY262" s="34"/>
      <c r="DFZ262" s="34"/>
      <c r="DGA262" s="34"/>
      <c r="DGB262" s="34"/>
      <c r="DGC262" s="34"/>
      <c r="DGD262" s="34"/>
      <c r="DGE262" s="34"/>
      <c r="DGF262" s="34"/>
      <c r="DGG262" s="34"/>
      <c r="DGH262" s="34"/>
      <c r="DGI262" s="34"/>
      <c r="DGJ262" s="34"/>
      <c r="DGK262" s="34"/>
      <c r="DGL262" s="34"/>
      <c r="DGM262" s="34"/>
      <c r="DGN262" s="34"/>
      <c r="DGO262" s="34"/>
      <c r="DGP262" s="34"/>
      <c r="DGQ262" s="34"/>
      <c r="DGR262" s="34"/>
      <c r="DGS262" s="34"/>
      <c r="DGT262" s="34"/>
      <c r="DGU262" s="34"/>
      <c r="DGV262" s="34"/>
      <c r="DGW262" s="34"/>
      <c r="DGX262" s="34"/>
      <c r="DGY262" s="34"/>
      <c r="DGZ262" s="34"/>
      <c r="DHA262" s="34"/>
      <c r="DHB262" s="34"/>
      <c r="DHC262" s="34"/>
      <c r="DHD262" s="34"/>
      <c r="DHE262" s="34"/>
      <c r="DHF262" s="34"/>
      <c r="DHG262" s="34"/>
      <c r="DHH262" s="34"/>
      <c r="DHI262" s="34"/>
      <c r="DHJ262" s="34"/>
      <c r="DHK262" s="34"/>
      <c r="DHL262" s="34"/>
      <c r="DHM262" s="34"/>
      <c r="DHN262" s="34"/>
      <c r="DHO262" s="34"/>
      <c r="DHP262" s="34"/>
      <c r="DHQ262" s="34"/>
      <c r="DHR262" s="34"/>
      <c r="DHS262" s="34"/>
      <c r="DHT262" s="34"/>
      <c r="DHU262" s="34"/>
      <c r="DHV262" s="34"/>
      <c r="DHW262" s="34"/>
      <c r="DHX262" s="34"/>
      <c r="DHY262" s="34"/>
      <c r="DHZ262" s="34"/>
      <c r="DIA262" s="34"/>
      <c r="DIB262" s="34"/>
      <c r="DIC262" s="34"/>
      <c r="DID262" s="34"/>
      <c r="DIE262" s="34"/>
      <c r="DIF262" s="34"/>
      <c r="DIG262" s="34"/>
      <c r="DIH262" s="34"/>
      <c r="DII262" s="34"/>
      <c r="DIJ262" s="34"/>
      <c r="DIK262" s="34"/>
      <c r="DIL262" s="34"/>
      <c r="DIM262" s="34"/>
      <c r="DIN262" s="34"/>
      <c r="DIO262" s="34"/>
      <c r="DIP262" s="34"/>
      <c r="DIQ262" s="34"/>
      <c r="DIR262" s="34"/>
      <c r="DIS262" s="34"/>
      <c r="DIT262" s="34"/>
      <c r="DIU262" s="34"/>
      <c r="DIV262" s="34"/>
      <c r="DIW262" s="34"/>
      <c r="DIX262" s="34"/>
      <c r="DIY262" s="34"/>
      <c r="DIZ262" s="34"/>
      <c r="DJA262" s="34"/>
      <c r="DJB262" s="34"/>
      <c r="DJC262" s="34"/>
      <c r="DJD262" s="34"/>
      <c r="DJE262" s="34"/>
      <c r="DJF262" s="34"/>
      <c r="DJG262" s="34"/>
      <c r="DJH262" s="34"/>
      <c r="DJI262" s="34"/>
      <c r="DJJ262" s="34"/>
      <c r="DJK262" s="34"/>
      <c r="DJL262" s="34"/>
      <c r="DJM262" s="34"/>
      <c r="DJN262" s="34"/>
      <c r="DJO262" s="34"/>
      <c r="DJP262" s="34"/>
      <c r="DJQ262" s="34"/>
      <c r="DJR262" s="34"/>
      <c r="DJS262" s="34"/>
      <c r="DJT262" s="34"/>
      <c r="DJU262" s="34"/>
      <c r="DJV262" s="34"/>
      <c r="DJW262" s="34"/>
      <c r="DJX262" s="34"/>
      <c r="DJY262" s="34"/>
      <c r="DJZ262" s="34"/>
      <c r="DKA262" s="34"/>
      <c r="DKB262" s="34"/>
      <c r="DKC262" s="34"/>
      <c r="DKD262" s="34"/>
      <c r="DKE262" s="34"/>
      <c r="DKF262" s="34"/>
      <c r="DKG262" s="34"/>
      <c r="DKH262" s="34"/>
      <c r="DKI262" s="34"/>
      <c r="DKJ262" s="34"/>
      <c r="DKK262" s="34"/>
      <c r="DKL262" s="34"/>
      <c r="DKM262" s="34"/>
      <c r="DKN262" s="34"/>
      <c r="DKO262" s="34"/>
      <c r="DKP262" s="34"/>
      <c r="DKQ262" s="34"/>
      <c r="DKR262" s="34"/>
      <c r="DKS262" s="34"/>
      <c r="DKT262" s="34"/>
      <c r="DKU262" s="34"/>
      <c r="DKV262" s="34"/>
      <c r="DKW262" s="34"/>
      <c r="DKX262" s="34"/>
      <c r="DKY262" s="34"/>
      <c r="DKZ262" s="34"/>
      <c r="DLA262" s="34"/>
      <c r="DLB262" s="34"/>
      <c r="DLC262" s="34"/>
      <c r="DLD262" s="34"/>
      <c r="DLE262" s="34"/>
      <c r="DLF262" s="34"/>
      <c r="DLG262" s="34"/>
      <c r="DLH262" s="34"/>
      <c r="DLI262" s="34"/>
      <c r="DLJ262" s="34"/>
      <c r="DLK262" s="34"/>
      <c r="DLL262" s="34"/>
      <c r="DLM262" s="34"/>
      <c r="DLN262" s="34"/>
      <c r="DLO262" s="34"/>
      <c r="DLP262" s="34"/>
      <c r="DLQ262" s="34"/>
      <c r="DLR262" s="34"/>
      <c r="DLS262" s="34"/>
      <c r="DLT262" s="34"/>
      <c r="DLU262" s="34"/>
      <c r="DLV262" s="34"/>
      <c r="DLW262" s="34"/>
      <c r="DLX262" s="34"/>
      <c r="DLY262" s="34"/>
      <c r="DLZ262" s="34"/>
      <c r="DMA262" s="34"/>
      <c r="DMB262" s="34"/>
      <c r="DMC262" s="34"/>
      <c r="DMD262" s="34"/>
      <c r="DME262" s="34"/>
      <c r="DMF262" s="34"/>
      <c r="DMG262" s="34"/>
      <c r="DMH262" s="34"/>
      <c r="DMI262" s="34"/>
      <c r="DMJ262" s="34"/>
      <c r="DMK262" s="34"/>
      <c r="DML262" s="34"/>
      <c r="DMM262" s="34"/>
      <c r="DMN262" s="34"/>
      <c r="DMO262" s="34"/>
      <c r="DMP262" s="34"/>
      <c r="DMQ262" s="34"/>
      <c r="DMR262" s="34"/>
      <c r="DMS262" s="34"/>
      <c r="DMT262" s="34"/>
      <c r="DMU262" s="34"/>
      <c r="DMV262" s="34"/>
      <c r="DMW262" s="34"/>
      <c r="DMX262" s="34"/>
      <c r="DMY262" s="34"/>
      <c r="DMZ262" s="34"/>
      <c r="DNA262" s="34"/>
      <c r="DNB262" s="34"/>
      <c r="DNC262" s="34"/>
      <c r="DND262" s="34"/>
      <c r="DNE262" s="34"/>
      <c r="DNF262" s="34"/>
      <c r="DNG262" s="34"/>
      <c r="DNH262" s="34"/>
      <c r="DNI262" s="34"/>
      <c r="DNJ262" s="34"/>
      <c r="DNK262" s="34"/>
      <c r="DNL262" s="34"/>
      <c r="DNM262" s="34"/>
      <c r="DNN262" s="34"/>
      <c r="DNO262" s="34"/>
      <c r="DNP262" s="34"/>
      <c r="DNQ262" s="34"/>
      <c r="DNR262" s="34"/>
      <c r="DNS262" s="34"/>
      <c r="DNT262" s="34"/>
      <c r="DNU262" s="34"/>
      <c r="DNV262" s="34"/>
      <c r="DNW262" s="34"/>
      <c r="DNX262" s="34"/>
      <c r="DNY262" s="34"/>
      <c r="DNZ262" s="34"/>
      <c r="DOA262" s="34"/>
      <c r="DOB262" s="34"/>
      <c r="DOC262" s="34"/>
      <c r="DOD262" s="34"/>
      <c r="DOE262" s="34"/>
      <c r="DOF262" s="34"/>
      <c r="DOG262" s="34"/>
      <c r="DOH262" s="34"/>
      <c r="DOI262" s="34"/>
      <c r="DOJ262" s="34"/>
      <c r="DOK262" s="34"/>
      <c r="DOL262" s="34"/>
      <c r="DOM262" s="34"/>
      <c r="DON262" s="34"/>
      <c r="DOO262" s="34"/>
      <c r="DOP262" s="34"/>
      <c r="DOQ262" s="34"/>
      <c r="DOR262" s="34"/>
      <c r="DOS262" s="34"/>
      <c r="DOT262" s="34"/>
      <c r="DOU262" s="34"/>
      <c r="DOV262" s="34"/>
      <c r="DOW262" s="34"/>
      <c r="DOX262" s="34"/>
      <c r="DOY262" s="34"/>
      <c r="DOZ262" s="34"/>
      <c r="DPA262" s="34"/>
      <c r="DPB262" s="34"/>
      <c r="DPC262" s="34"/>
      <c r="DPD262" s="34"/>
      <c r="DPE262" s="34"/>
      <c r="DPF262" s="34"/>
      <c r="DPG262" s="34"/>
      <c r="DPH262" s="34"/>
      <c r="DPI262" s="34"/>
      <c r="DPJ262" s="34"/>
      <c r="DPK262" s="34"/>
      <c r="DPL262" s="34"/>
      <c r="DPM262" s="34"/>
      <c r="DPN262" s="34"/>
      <c r="DPO262" s="34"/>
      <c r="DPP262" s="34"/>
      <c r="DPQ262" s="34"/>
      <c r="DPR262" s="34"/>
      <c r="DPS262" s="34"/>
      <c r="DPT262" s="34"/>
      <c r="DPU262" s="34"/>
      <c r="DPV262" s="34"/>
      <c r="DPW262" s="34"/>
      <c r="DPX262" s="34"/>
      <c r="DPY262" s="34"/>
      <c r="DPZ262" s="34"/>
      <c r="DQA262" s="34"/>
      <c r="DQB262" s="34"/>
      <c r="DQC262" s="34"/>
      <c r="DQD262" s="34"/>
      <c r="DQE262" s="34"/>
      <c r="DQF262" s="34"/>
      <c r="DQG262" s="34"/>
      <c r="DQH262" s="34"/>
      <c r="DQI262" s="34"/>
      <c r="DQJ262" s="34"/>
      <c r="DQK262" s="34"/>
      <c r="DQL262" s="34"/>
      <c r="DQM262" s="34"/>
      <c r="DQN262" s="34"/>
      <c r="DQO262" s="34"/>
      <c r="DQP262" s="34"/>
      <c r="DQQ262" s="34"/>
      <c r="DQR262" s="34"/>
      <c r="DQS262" s="34"/>
      <c r="DQT262" s="34"/>
      <c r="DQU262" s="34"/>
      <c r="DQV262" s="34"/>
      <c r="DQW262" s="34"/>
      <c r="DQX262" s="34"/>
      <c r="DQY262" s="34"/>
      <c r="DQZ262" s="34"/>
      <c r="DRA262" s="34"/>
      <c r="DRB262" s="34"/>
      <c r="DRC262" s="34"/>
      <c r="DRD262" s="34"/>
      <c r="DRE262" s="34"/>
      <c r="DRF262" s="34"/>
      <c r="DRG262" s="34"/>
      <c r="DRH262" s="34"/>
      <c r="DRI262" s="34"/>
      <c r="DRJ262" s="34"/>
      <c r="DRK262" s="34"/>
      <c r="DRL262" s="34"/>
      <c r="DRM262" s="34"/>
      <c r="DRN262" s="34"/>
      <c r="DRO262" s="34"/>
      <c r="DRP262" s="34"/>
      <c r="DRQ262" s="34"/>
      <c r="DRR262" s="34"/>
      <c r="DRS262" s="34"/>
      <c r="DRT262" s="34"/>
      <c r="DRU262" s="34"/>
      <c r="DRV262" s="34"/>
      <c r="DRW262" s="34"/>
      <c r="DRX262" s="34"/>
      <c r="DRY262" s="34"/>
      <c r="DRZ262" s="34"/>
      <c r="DSA262" s="34"/>
      <c r="DSB262" s="34"/>
      <c r="DSC262" s="34"/>
      <c r="DSD262" s="34"/>
      <c r="DSE262" s="34"/>
      <c r="DSF262" s="34"/>
      <c r="DSG262" s="34"/>
      <c r="DSH262" s="34"/>
      <c r="DSI262" s="34"/>
      <c r="DSJ262" s="34"/>
      <c r="DSK262" s="34"/>
      <c r="DSL262" s="34"/>
      <c r="DSM262" s="34"/>
      <c r="DSN262" s="34"/>
      <c r="DSO262" s="34"/>
      <c r="DSP262" s="34"/>
      <c r="DSQ262" s="34"/>
      <c r="DSR262" s="34"/>
      <c r="DSS262" s="34"/>
      <c r="DST262" s="34"/>
      <c r="DSU262" s="34"/>
      <c r="DSV262" s="34"/>
      <c r="DSW262" s="34"/>
      <c r="DSX262" s="34"/>
      <c r="DSY262" s="34"/>
      <c r="DSZ262" s="34"/>
      <c r="DTA262" s="34"/>
      <c r="DTB262" s="34"/>
      <c r="DTC262" s="34"/>
      <c r="DTD262" s="34"/>
      <c r="DTE262" s="34"/>
      <c r="DTF262" s="34"/>
      <c r="DTG262" s="34"/>
      <c r="DTH262" s="34"/>
      <c r="DTI262" s="34"/>
      <c r="DTJ262" s="34"/>
      <c r="DTK262" s="34"/>
      <c r="DTL262" s="34"/>
      <c r="DTM262" s="34"/>
      <c r="DTN262" s="34"/>
      <c r="DTO262" s="34"/>
      <c r="DTP262" s="34"/>
      <c r="DTQ262" s="34"/>
      <c r="DTR262" s="34"/>
      <c r="DTS262" s="34"/>
      <c r="DTT262" s="34"/>
      <c r="DTU262" s="34"/>
      <c r="DTV262" s="34"/>
      <c r="DTW262" s="34"/>
      <c r="DTX262" s="34"/>
      <c r="DTY262" s="34"/>
      <c r="DTZ262" s="34"/>
      <c r="DUA262" s="34"/>
      <c r="DUB262" s="34"/>
      <c r="DUC262" s="34"/>
      <c r="DUD262" s="34"/>
      <c r="DUE262" s="34"/>
      <c r="DUF262" s="34"/>
      <c r="DUG262" s="34"/>
      <c r="DUH262" s="34"/>
      <c r="DUI262" s="34"/>
      <c r="DUJ262" s="34"/>
      <c r="DUK262" s="34"/>
      <c r="DUL262" s="34"/>
      <c r="DUM262" s="34"/>
      <c r="DUN262" s="34"/>
      <c r="DUO262" s="34"/>
      <c r="DUP262" s="34"/>
      <c r="DUQ262" s="34"/>
      <c r="DUR262" s="34"/>
      <c r="DUS262" s="34"/>
      <c r="DUT262" s="34"/>
      <c r="DUU262" s="34"/>
      <c r="DUV262" s="34"/>
      <c r="DUW262" s="34"/>
      <c r="DUX262" s="34"/>
      <c r="DUY262" s="34"/>
      <c r="DUZ262" s="34"/>
      <c r="DVA262" s="34"/>
      <c r="DVB262" s="34"/>
      <c r="DVC262" s="34"/>
      <c r="DVD262" s="34"/>
      <c r="DVE262" s="34"/>
      <c r="DVF262" s="34"/>
      <c r="DVG262" s="34"/>
      <c r="DVH262" s="34"/>
      <c r="DVI262" s="34"/>
      <c r="DVJ262" s="34"/>
      <c r="DVK262" s="34"/>
      <c r="DVL262" s="34"/>
      <c r="DVM262" s="34"/>
      <c r="DVN262" s="34"/>
      <c r="DVO262" s="34"/>
      <c r="DVP262" s="34"/>
      <c r="DVQ262" s="34"/>
      <c r="DVR262" s="34"/>
      <c r="DVS262" s="34"/>
      <c r="DVT262" s="34"/>
      <c r="DVU262" s="34"/>
      <c r="DVV262" s="34"/>
      <c r="DVW262" s="34"/>
      <c r="DVX262" s="34"/>
      <c r="DVY262" s="34"/>
      <c r="DVZ262" s="34"/>
      <c r="DWA262" s="34"/>
      <c r="DWB262" s="34"/>
      <c r="DWC262" s="34"/>
      <c r="DWD262" s="34"/>
      <c r="DWE262" s="34"/>
      <c r="DWF262" s="34"/>
      <c r="DWG262" s="34"/>
      <c r="DWH262" s="34"/>
      <c r="DWI262" s="34"/>
      <c r="DWJ262" s="34"/>
      <c r="DWK262" s="34"/>
      <c r="DWL262" s="34"/>
      <c r="DWM262" s="34"/>
      <c r="DWN262" s="34"/>
      <c r="DWO262" s="34"/>
      <c r="DWP262" s="34"/>
      <c r="DWQ262" s="34"/>
      <c r="DWR262" s="34"/>
      <c r="DWS262" s="34"/>
      <c r="DWT262" s="34"/>
      <c r="DWU262" s="34"/>
      <c r="DWV262" s="34"/>
      <c r="DWW262" s="34"/>
      <c r="DWX262" s="34"/>
      <c r="DWY262" s="34"/>
      <c r="DWZ262" s="34"/>
      <c r="DXA262" s="34"/>
      <c r="DXB262" s="34"/>
      <c r="DXC262" s="34"/>
      <c r="DXD262" s="34"/>
      <c r="DXE262" s="34"/>
      <c r="DXF262" s="34"/>
      <c r="DXG262" s="34"/>
      <c r="DXH262" s="34"/>
      <c r="DXI262" s="34"/>
      <c r="DXJ262" s="34"/>
      <c r="DXK262" s="34"/>
      <c r="DXL262" s="34"/>
      <c r="DXM262" s="34"/>
      <c r="DXN262" s="34"/>
      <c r="DXO262" s="34"/>
      <c r="DXP262" s="34"/>
      <c r="DXQ262" s="34"/>
      <c r="DXR262" s="34"/>
      <c r="DXS262" s="34"/>
      <c r="DXT262" s="34"/>
      <c r="DXU262" s="34"/>
      <c r="DXV262" s="34"/>
      <c r="DXW262" s="34"/>
      <c r="DXX262" s="34"/>
      <c r="DXY262" s="34"/>
      <c r="DXZ262" s="34"/>
      <c r="DYA262" s="34"/>
      <c r="DYB262" s="34"/>
      <c r="DYC262" s="34"/>
      <c r="DYD262" s="34"/>
      <c r="DYE262" s="34"/>
      <c r="DYF262" s="34"/>
      <c r="DYG262" s="34"/>
      <c r="DYH262" s="34"/>
      <c r="DYI262" s="34"/>
      <c r="DYJ262" s="34"/>
      <c r="DYK262" s="34"/>
      <c r="DYL262" s="34"/>
      <c r="DYM262" s="34"/>
      <c r="DYN262" s="34"/>
      <c r="DYO262" s="34"/>
      <c r="DYP262" s="34"/>
      <c r="DYQ262" s="34"/>
      <c r="DYR262" s="34"/>
      <c r="DYS262" s="34"/>
      <c r="DYT262" s="34"/>
      <c r="DYU262" s="34"/>
      <c r="DYV262" s="34"/>
      <c r="DYW262" s="34"/>
      <c r="DYX262" s="34"/>
      <c r="DYY262" s="34"/>
      <c r="DYZ262" s="34"/>
      <c r="DZA262" s="34"/>
      <c r="DZB262" s="34"/>
      <c r="DZC262" s="34"/>
      <c r="DZD262" s="34"/>
      <c r="DZE262" s="34"/>
      <c r="DZF262" s="34"/>
      <c r="DZG262" s="34"/>
      <c r="DZH262" s="34"/>
      <c r="DZI262" s="34"/>
      <c r="DZJ262" s="34"/>
      <c r="DZK262" s="34"/>
      <c r="DZL262" s="34"/>
      <c r="DZM262" s="34"/>
      <c r="DZN262" s="34"/>
      <c r="DZO262" s="34"/>
      <c r="DZP262" s="34"/>
      <c r="DZQ262" s="34"/>
      <c r="DZR262" s="34"/>
      <c r="DZS262" s="34"/>
      <c r="DZT262" s="34"/>
      <c r="DZU262" s="34"/>
      <c r="DZV262" s="34"/>
      <c r="DZW262" s="34"/>
      <c r="DZX262" s="34"/>
      <c r="DZY262" s="34"/>
      <c r="DZZ262" s="34"/>
      <c r="EAA262" s="34"/>
      <c r="EAB262" s="34"/>
      <c r="EAC262" s="34"/>
      <c r="EAD262" s="34"/>
      <c r="EAE262" s="34"/>
      <c r="EAF262" s="34"/>
      <c r="EAG262" s="34"/>
      <c r="EAH262" s="34"/>
      <c r="EAI262" s="34"/>
      <c r="EAJ262" s="34"/>
      <c r="EAK262" s="34"/>
      <c r="EAL262" s="34"/>
      <c r="EAM262" s="34"/>
      <c r="EAN262" s="34"/>
      <c r="EAO262" s="34"/>
      <c r="EAP262" s="34"/>
      <c r="EAQ262" s="34"/>
      <c r="EAR262" s="34"/>
      <c r="EAS262" s="34"/>
      <c r="EAT262" s="34"/>
      <c r="EAU262" s="34"/>
      <c r="EAV262" s="34"/>
      <c r="EAW262" s="34"/>
      <c r="EAX262" s="34"/>
      <c r="EAY262" s="34"/>
      <c r="EAZ262" s="34"/>
      <c r="EBA262" s="34"/>
      <c r="EBB262" s="34"/>
      <c r="EBC262" s="34"/>
      <c r="EBD262" s="34"/>
      <c r="EBE262" s="34"/>
      <c r="EBF262" s="34"/>
      <c r="EBG262" s="34"/>
      <c r="EBH262" s="34"/>
      <c r="EBI262" s="34"/>
      <c r="EBJ262" s="34"/>
      <c r="EBK262" s="34"/>
      <c r="EBL262" s="34"/>
      <c r="EBM262" s="34"/>
      <c r="EBN262" s="34"/>
      <c r="EBO262" s="34"/>
      <c r="EBP262" s="34"/>
      <c r="EBQ262" s="34"/>
      <c r="EBR262" s="34"/>
      <c r="EBS262" s="34"/>
      <c r="EBT262" s="34"/>
      <c r="EBU262" s="34"/>
      <c r="EBV262" s="34"/>
      <c r="EBW262" s="34"/>
      <c r="EBX262" s="34"/>
      <c r="EBY262" s="34"/>
      <c r="EBZ262" s="34"/>
      <c r="ECA262" s="34"/>
      <c r="ECB262" s="34"/>
      <c r="ECC262" s="34"/>
      <c r="ECD262" s="34"/>
      <c r="ECE262" s="34"/>
      <c r="ECF262" s="34"/>
      <c r="ECG262" s="34"/>
      <c r="ECH262" s="34"/>
      <c r="ECI262" s="34"/>
      <c r="ECJ262" s="34"/>
      <c r="ECK262" s="34"/>
      <c r="ECL262" s="34"/>
      <c r="ECM262" s="34"/>
      <c r="ECN262" s="34"/>
      <c r="ECO262" s="34"/>
      <c r="ECP262" s="34"/>
      <c r="ECQ262" s="34"/>
      <c r="ECR262" s="34"/>
      <c r="ECS262" s="34"/>
      <c r="ECT262" s="34"/>
      <c r="ECU262" s="34"/>
      <c r="ECV262" s="34"/>
      <c r="ECW262" s="34"/>
      <c r="ECX262" s="34"/>
      <c r="ECY262" s="34"/>
      <c r="ECZ262" s="34"/>
      <c r="EDA262" s="34"/>
      <c r="EDB262" s="34"/>
      <c r="EDC262" s="34"/>
      <c r="EDD262" s="34"/>
      <c r="EDE262" s="34"/>
      <c r="EDF262" s="34"/>
      <c r="EDG262" s="34"/>
      <c r="EDH262" s="34"/>
      <c r="EDI262" s="34"/>
      <c r="EDJ262" s="34"/>
      <c r="EDK262" s="34"/>
      <c r="EDL262" s="34"/>
      <c r="EDM262" s="34"/>
      <c r="EDN262" s="34"/>
      <c r="EDO262" s="34"/>
      <c r="EDP262" s="34"/>
      <c r="EDQ262" s="34"/>
      <c r="EDR262" s="34"/>
      <c r="EDS262" s="34"/>
      <c r="EDT262" s="34"/>
      <c r="EDU262" s="34"/>
      <c r="EDV262" s="34"/>
      <c r="EDW262" s="34"/>
      <c r="EDX262" s="34"/>
      <c r="EDY262" s="34"/>
      <c r="EDZ262" s="34"/>
      <c r="EEA262" s="34"/>
      <c r="EEB262" s="34"/>
      <c r="EEC262" s="34"/>
      <c r="EED262" s="34"/>
      <c r="EEE262" s="34"/>
      <c r="EEF262" s="34"/>
      <c r="EEG262" s="34"/>
      <c r="EEH262" s="34"/>
      <c r="EEI262" s="34"/>
      <c r="EEJ262" s="34"/>
      <c r="EEK262" s="34"/>
      <c r="EEL262" s="34"/>
      <c r="EEM262" s="34"/>
      <c r="EEN262" s="34"/>
      <c r="EEO262" s="34"/>
      <c r="EEP262" s="34"/>
      <c r="EEQ262" s="34"/>
      <c r="EER262" s="34"/>
      <c r="EES262" s="34"/>
      <c r="EET262" s="34"/>
      <c r="EEU262" s="34"/>
      <c r="EEV262" s="34"/>
      <c r="EEW262" s="34"/>
      <c r="EEX262" s="34"/>
      <c r="EEY262" s="34"/>
      <c r="EEZ262" s="34"/>
      <c r="EFA262" s="34"/>
      <c r="EFB262" s="34"/>
      <c r="EFC262" s="34"/>
      <c r="EFD262" s="34"/>
      <c r="EFE262" s="34"/>
      <c r="EFF262" s="34"/>
      <c r="EFG262" s="34"/>
      <c r="EFH262" s="34"/>
      <c r="EFI262" s="34"/>
      <c r="EFJ262" s="34"/>
      <c r="EFK262" s="34"/>
      <c r="EFL262" s="34"/>
      <c r="EFM262" s="34"/>
      <c r="EFN262" s="34"/>
      <c r="EFO262" s="34"/>
      <c r="EFP262" s="34"/>
      <c r="EFQ262" s="34"/>
      <c r="EFR262" s="34"/>
      <c r="EFS262" s="34"/>
      <c r="EFT262" s="34"/>
      <c r="EFU262" s="34"/>
      <c r="EFV262" s="34"/>
      <c r="EFW262" s="34"/>
      <c r="EFX262" s="34"/>
      <c r="EFY262" s="34"/>
      <c r="EFZ262" s="34"/>
      <c r="EGA262" s="34"/>
      <c r="EGB262" s="34"/>
      <c r="EGC262" s="34"/>
      <c r="EGD262" s="34"/>
      <c r="EGE262" s="34"/>
      <c r="EGF262" s="34"/>
      <c r="EGG262" s="34"/>
      <c r="EGH262" s="34"/>
      <c r="EGI262" s="34"/>
      <c r="EGJ262" s="34"/>
      <c r="EGK262" s="34"/>
      <c r="EGL262" s="34"/>
      <c r="EGM262" s="34"/>
      <c r="EGN262" s="34"/>
      <c r="EGO262" s="34"/>
      <c r="EGP262" s="34"/>
      <c r="EGQ262" s="34"/>
      <c r="EGR262" s="34"/>
      <c r="EGS262" s="34"/>
      <c r="EGT262" s="34"/>
      <c r="EGU262" s="34"/>
      <c r="EGV262" s="34"/>
      <c r="EGW262" s="34"/>
      <c r="EGX262" s="34"/>
      <c r="EGY262" s="34"/>
      <c r="EGZ262" s="34"/>
      <c r="EHA262" s="34"/>
      <c r="EHB262" s="34"/>
      <c r="EHC262" s="34"/>
      <c r="EHD262" s="34"/>
      <c r="EHE262" s="34"/>
      <c r="EHF262" s="34"/>
      <c r="EHG262" s="34"/>
      <c r="EHH262" s="34"/>
      <c r="EHI262" s="34"/>
      <c r="EHJ262" s="34"/>
      <c r="EHK262" s="34"/>
      <c r="EHL262" s="34"/>
      <c r="EHM262" s="34"/>
      <c r="EHN262" s="34"/>
      <c r="EHO262" s="34"/>
      <c r="EHP262" s="34"/>
      <c r="EHQ262" s="34"/>
      <c r="EHR262" s="34"/>
      <c r="EHS262" s="34"/>
      <c r="EHT262" s="34"/>
      <c r="EHU262" s="34"/>
      <c r="EHV262" s="34"/>
      <c r="EHW262" s="34"/>
      <c r="EHX262" s="34"/>
      <c r="EHY262" s="34"/>
      <c r="EHZ262" s="34"/>
      <c r="EIA262" s="34"/>
      <c r="EIB262" s="34"/>
      <c r="EIC262" s="34"/>
      <c r="EID262" s="34"/>
      <c r="EIE262" s="34"/>
      <c r="EIF262" s="34"/>
      <c r="EIG262" s="34"/>
      <c r="EIH262" s="34"/>
      <c r="EII262" s="34"/>
      <c r="EIJ262" s="34"/>
      <c r="EIK262" s="34"/>
      <c r="EIL262" s="34"/>
      <c r="EIM262" s="34"/>
      <c r="EIN262" s="34"/>
      <c r="EIO262" s="34"/>
      <c r="EIP262" s="34"/>
      <c r="EIQ262" s="34"/>
      <c r="EIR262" s="34"/>
      <c r="EIS262" s="34"/>
      <c r="EIT262" s="34"/>
      <c r="EIU262" s="34"/>
      <c r="EIV262" s="34"/>
      <c r="EIW262" s="34"/>
      <c r="EIX262" s="34"/>
      <c r="EIY262" s="34"/>
      <c r="EIZ262" s="34"/>
      <c r="EJA262" s="34"/>
      <c r="EJB262" s="34"/>
      <c r="EJC262" s="34"/>
      <c r="EJD262" s="34"/>
      <c r="EJE262" s="34"/>
      <c r="EJF262" s="34"/>
      <c r="EJG262" s="34"/>
      <c r="EJH262" s="34"/>
      <c r="EJI262" s="34"/>
      <c r="EJJ262" s="34"/>
      <c r="EJK262" s="34"/>
      <c r="EJL262" s="34"/>
      <c r="EJM262" s="34"/>
      <c r="EJN262" s="34"/>
      <c r="EJO262" s="34"/>
      <c r="EJP262" s="34"/>
      <c r="EJQ262" s="34"/>
      <c r="EJR262" s="34"/>
      <c r="EJS262" s="34"/>
      <c r="EJT262" s="34"/>
      <c r="EJU262" s="34"/>
      <c r="EJV262" s="34"/>
      <c r="EJW262" s="34"/>
      <c r="EJX262" s="34"/>
      <c r="EJY262" s="34"/>
      <c r="EJZ262" s="34"/>
      <c r="EKA262" s="34"/>
      <c r="EKB262" s="34"/>
      <c r="EKC262" s="34"/>
      <c r="EKD262" s="34"/>
      <c r="EKE262" s="34"/>
      <c r="EKF262" s="34"/>
      <c r="EKG262" s="34"/>
      <c r="EKH262" s="34"/>
      <c r="EKI262" s="34"/>
      <c r="EKJ262" s="34"/>
      <c r="EKK262" s="34"/>
      <c r="EKL262" s="34"/>
      <c r="EKM262" s="34"/>
      <c r="EKN262" s="34"/>
      <c r="EKO262" s="34"/>
      <c r="EKP262" s="34"/>
      <c r="EKQ262" s="34"/>
      <c r="EKR262" s="34"/>
      <c r="EKS262" s="34"/>
      <c r="EKT262" s="34"/>
      <c r="EKU262" s="34"/>
      <c r="EKV262" s="34"/>
      <c r="EKW262" s="34"/>
      <c r="EKX262" s="34"/>
      <c r="EKY262" s="34"/>
      <c r="EKZ262" s="34"/>
      <c r="ELA262" s="34"/>
      <c r="ELB262" s="34"/>
      <c r="ELC262" s="34"/>
      <c r="ELD262" s="34"/>
      <c r="ELE262" s="34"/>
      <c r="ELF262" s="34"/>
      <c r="ELG262" s="34"/>
      <c r="ELH262" s="34"/>
      <c r="ELI262" s="34"/>
      <c r="ELJ262" s="34"/>
      <c r="ELK262" s="34"/>
      <c r="ELL262" s="34"/>
      <c r="ELM262" s="34"/>
      <c r="ELN262" s="34"/>
      <c r="ELO262" s="34"/>
      <c r="ELP262" s="34"/>
      <c r="ELQ262" s="34"/>
      <c r="ELR262" s="34"/>
      <c r="ELS262" s="34"/>
      <c r="ELT262" s="34"/>
      <c r="ELU262" s="34"/>
      <c r="ELV262" s="34"/>
      <c r="ELW262" s="34"/>
      <c r="ELX262" s="34"/>
      <c r="ELY262" s="34"/>
      <c r="ELZ262" s="34"/>
      <c r="EMA262" s="34"/>
      <c r="EMB262" s="34"/>
      <c r="EMC262" s="34"/>
      <c r="EMD262" s="34"/>
      <c r="EME262" s="34"/>
      <c r="EMF262" s="34"/>
      <c r="EMG262" s="34"/>
      <c r="EMH262" s="34"/>
      <c r="EMI262" s="34"/>
      <c r="EMJ262" s="34"/>
      <c r="EMK262" s="34"/>
      <c r="EML262" s="34"/>
      <c r="EMM262" s="34"/>
      <c r="EMN262" s="34"/>
      <c r="EMO262" s="34"/>
      <c r="EMP262" s="34"/>
      <c r="EMQ262" s="34"/>
      <c r="EMR262" s="34"/>
      <c r="EMS262" s="34"/>
      <c r="EMT262" s="34"/>
      <c r="EMU262" s="34"/>
      <c r="EMV262" s="34"/>
      <c r="EMW262" s="34"/>
      <c r="EMX262" s="34"/>
      <c r="EMY262" s="34"/>
      <c r="EMZ262" s="34"/>
      <c r="ENA262" s="34"/>
      <c r="ENB262" s="34"/>
      <c r="ENC262" s="34"/>
      <c r="END262" s="34"/>
      <c r="ENE262" s="34"/>
      <c r="ENF262" s="34"/>
      <c r="ENG262" s="34"/>
      <c r="ENH262" s="34"/>
      <c r="ENI262" s="34"/>
      <c r="ENJ262" s="34"/>
      <c r="ENK262" s="34"/>
      <c r="ENL262" s="34"/>
      <c r="ENM262" s="34"/>
      <c r="ENN262" s="34"/>
      <c r="ENO262" s="34"/>
      <c r="ENP262" s="34"/>
      <c r="ENQ262" s="34"/>
      <c r="ENR262" s="34"/>
      <c r="ENS262" s="34"/>
      <c r="ENT262" s="34"/>
      <c r="ENU262" s="34"/>
      <c r="ENV262" s="34"/>
      <c r="ENW262" s="34"/>
      <c r="ENX262" s="34"/>
      <c r="ENY262" s="34"/>
      <c r="ENZ262" s="34"/>
      <c r="EOA262" s="34"/>
      <c r="EOB262" s="34"/>
      <c r="EOC262" s="34"/>
      <c r="EOD262" s="34"/>
      <c r="EOE262" s="34"/>
      <c r="EOF262" s="34"/>
      <c r="EOG262" s="34"/>
      <c r="EOH262" s="34"/>
      <c r="EOI262" s="34"/>
      <c r="EOJ262" s="34"/>
      <c r="EOK262" s="34"/>
      <c r="EOL262" s="34"/>
      <c r="EOM262" s="34"/>
      <c r="EON262" s="34"/>
      <c r="EOO262" s="34"/>
      <c r="EOP262" s="34"/>
      <c r="EOQ262" s="34"/>
      <c r="EOR262" s="34"/>
      <c r="EOS262" s="34"/>
      <c r="EOT262" s="34"/>
      <c r="EOU262" s="34"/>
      <c r="EOV262" s="34"/>
      <c r="EOW262" s="34"/>
      <c r="EOX262" s="34"/>
      <c r="EOY262" s="34"/>
      <c r="EOZ262" s="34"/>
      <c r="EPA262" s="34"/>
      <c r="EPB262" s="34"/>
      <c r="EPC262" s="34"/>
      <c r="EPD262" s="34"/>
      <c r="EPE262" s="34"/>
      <c r="EPF262" s="34"/>
      <c r="EPG262" s="34"/>
      <c r="EPH262" s="34"/>
      <c r="EPI262" s="34"/>
      <c r="EPJ262" s="34"/>
      <c r="EPK262" s="34"/>
      <c r="EPL262" s="34"/>
      <c r="EPM262" s="34"/>
      <c r="EPN262" s="34"/>
      <c r="EPO262" s="34"/>
      <c r="EPP262" s="34"/>
      <c r="EPQ262" s="34"/>
      <c r="EPR262" s="34"/>
      <c r="EPS262" s="34"/>
      <c r="EPT262" s="34"/>
      <c r="EPU262" s="34"/>
      <c r="EPV262" s="34"/>
      <c r="EPW262" s="34"/>
      <c r="EPX262" s="34"/>
      <c r="EPY262" s="34"/>
      <c r="EPZ262" s="34"/>
      <c r="EQA262" s="34"/>
      <c r="EQB262" s="34"/>
      <c r="EQC262" s="34"/>
      <c r="EQD262" s="34"/>
      <c r="EQE262" s="34"/>
      <c r="EQF262" s="34"/>
      <c r="EQG262" s="34"/>
      <c r="EQH262" s="34"/>
      <c r="EQI262" s="34"/>
      <c r="EQJ262" s="34"/>
      <c r="EQK262" s="34"/>
      <c r="EQL262" s="34"/>
      <c r="EQM262" s="34"/>
      <c r="EQN262" s="34"/>
      <c r="EQO262" s="34"/>
      <c r="EQP262" s="34"/>
      <c r="EQQ262" s="34"/>
      <c r="EQR262" s="34"/>
      <c r="EQS262" s="34"/>
      <c r="EQT262" s="34"/>
      <c r="EQU262" s="34"/>
      <c r="EQV262" s="34"/>
      <c r="EQW262" s="34"/>
      <c r="EQX262" s="34"/>
      <c r="EQY262" s="34"/>
      <c r="EQZ262" s="34"/>
      <c r="ERA262" s="34"/>
      <c r="ERB262" s="34"/>
      <c r="ERC262" s="34"/>
      <c r="ERD262" s="34"/>
      <c r="ERE262" s="34"/>
      <c r="ERF262" s="34"/>
      <c r="ERG262" s="34"/>
      <c r="ERH262" s="34"/>
      <c r="ERI262" s="34"/>
      <c r="ERJ262" s="34"/>
      <c r="ERK262" s="34"/>
      <c r="ERL262" s="34"/>
      <c r="ERM262" s="34"/>
      <c r="ERN262" s="34"/>
      <c r="ERO262" s="34"/>
      <c r="ERP262" s="34"/>
      <c r="ERQ262" s="34"/>
      <c r="ERR262" s="34"/>
      <c r="ERS262" s="34"/>
      <c r="ERT262" s="34"/>
      <c r="ERU262" s="34"/>
      <c r="ERV262" s="34"/>
      <c r="ERW262" s="34"/>
      <c r="ERX262" s="34"/>
      <c r="ERY262" s="34"/>
      <c r="ERZ262" s="34"/>
      <c r="ESA262" s="34"/>
      <c r="ESB262" s="34"/>
      <c r="ESC262" s="34"/>
      <c r="ESD262" s="34"/>
      <c r="ESE262" s="34"/>
      <c r="ESF262" s="34"/>
      <c r="ESG262" s="34"/>
      <c r="ESH262" s="34"/>
      <c r="ESI262" s="34"/>
      <c r="ESJ262" s="34"/>
      <c r="ESK262" s="34"/>
      <c r="ESL262" s="34"/>
      <c r="ESM262" s="34"/>
      <c r="ESN262" s="34"/>
      <c r="ESO262" s="34"/>
      <c r="ESP262" s="34"/>
      <c r="ESQ262" s="34"/>
      <c r="ESR262" s="34"/>
      <c r="ESS262" s="34"/>
      <c r="EST262" s="34"/>
      <c r="ESU262" s="34"/>
      <c r="ESV262" s="34"/>
      <c r="ESW262" s="34"/>
      <c r="ESX262" s="34"/>
      <c r="ESY262" s="34"/>
      <c r="ESZ262" s="34"/>
      <c r="ETA262" s="34"/>
      <c r="ETB262" s="34"/>
      <c r="ETC262" s="34"/>
      <c r="ETD262" s="34"/>
      <c r="ETE262" s="34"/>
      <c r="ETF262" s="34"/>
      <c r="ETG262" s="34"/>
      <c r="ETH262" s="34"/>
      <c r="ETI262" s="34"/>
      <c r="ETJ262" s="34"/>
      <c r="ETK262" s="34"/>
      <c r="ETL262" s="34"/>
      <c r="ETM262" s="34"/>
      <c r="ETN262" s="34"/>
      <c r="ETO262" s="34"/>
      <c r="ETP262" s="34"/>
      <c r="ETQ262" s="34"/>
      <c r="ETR262" s="34"/>
      <c r="ETS262" s="34"/>
      <c r="ETT262" s="34"/>
      <c r="ETU262" s="34"/>
      <c r="ETV262" s="34"/>
      <c r="ETW262" s="34"/>
      <c r="ETX262" s="34"/>
      <c r="ETY262" s="34"/>
      <c r="ETZ262" s="34"/>
      <c r="EUA262" s="34"/>
      <c r="EUB262" s="34"/>
      <c r="EUC262" s="34"/>
      <c r="EUD262" s="34"/>
      <c r="EUE262" s="34"/>
      <c r="EUF262" s="34"/>
      <c r="EUG262" s="34"/>
      <c r="EUH262" s="34"/>
      <c r="EUI262" s="34"/>
      <c r="EUJ262" s="34"/>
      <c r="EUK262" s="34"/>
      <c r="EUL262" s="34"/>
      <c r="EUM262" s="34"/>
      <c r="EUN262" s="34"/>
      <c r="EUO262" s="34"/>
      <c r="EUP262" s="34"/>
      <c r="EUQ262" s="34"/>
      <c r="EUR262" s="34"/>
      <c r="EUS262" s="34"/>
      <c r="EUT262" s="34"/>
      <c r="EUU262" s="34"/>
      <c r="EUV262" s="34"/>
      <c r="EUW262" s="34"/>
      <c r="EUX262" s="34"/>
      <c r="EUY262" s="34"/>
      <c r="EUZ262" s="34"/>
      <c r="EVA262" s="34"/>
      <c r="EVB262" s="34"/>
      <c r="EVC262" s="34"/>
      <c r="EVD262" s="34"/>
      <c r="EVE262" s="34"/>
      <c r="EVF262" s="34"/>
      <c r="EVG262" s="34"/>
      <c r="EVH262" s="34"/>
      <c r="EVI262" s="34"/>
      <c r="EVJ262" s="34"/>
      <c r="EVK262" s="34"/>
      <c r="EVL262" s="34"/>
      <c r="EVM262" s="34"/>
      <c r="EVN262" s="34"/>
      <c r="EVO262" s="34"/>
      <c r="EVP262" s="34"/>
      <c r="EVQ262" s="34"/>
      <c r="EVR262" s="34"/>
      <c r="EVS262" s="34"/>
      <c r="EVT262" s="34"/>
      <c r="EVU262" s="34"/>
      <c r="EVV262" s="34"/>
      <c r="EVW262" s="34"/>
      <c r="EVX262" s="34"/>
      <c r="EVY262" s="34"/>
      <c r="EVZ262" s="34"/>
      <c r="EWA262" s="34"/>
      <c r="EWB262" s="34"/>
      <c r="EWC262" s="34"/>
      <c r="EWD262" s="34"/>
      <c r="EWE262" s="34"/>
      <c r="EWF262" s="34"/>
      <c r="EWG262" s="34"/>
      <c r="EWH262" s="34"/>
      <c r="EWI262" s="34"/>
      <c r="EWJ262" s="34"/>
      <c r="EWK262" s="34"/>
      <c r="EWL262" s="34"/>
      <c r="EWM262" s="34"/>
      <c r="EWN262" s="34"/>
      <c r="EWO262" s="34"/>
      <c r="EWP262" s="34"/>
      <c r="EWQ262" s="34"/>
      <c r="EWR262" s="34"/>
      <c r="EWS262" s="34"/>
      <c r="EWT262" s="34"/>
      <c r="EWU262" s="34"/>
      <c r="EWV262" s="34"/>
      <c r="EWW262" s="34"/>
      <c r="EWX262" s="34"/>
      <c r="EWY262" s="34"/>
      <c r="EWZ262" s="34"/>
      <c r="EXA262" s="34"/>
      <c r="EXB262" s="34"/>
      <c r="EXC262" s="34"/>
      <c r="EXD262" s="34"/>
      <c r="EXE262" s="34"/>
      <c r="EXF262" s="34"/>
      <c r="EXG262" s="34"/>
      <c r="EXH262" s="34"/>
      <c r="EXI262" s="34"/>
      <c r="EXJ262" s="34"/>
      <c r="EXK262" s="34"/>
      <c r="EXL262" s="34"/>
      <c r="EXM262" s="34"/>
      <c r="EXN262" s="34"/>
      <c r="EXO262" s="34"/>
      <c r="EXP262" s="34"/>
      <c r="EXQ262" s="34"/>
      <c r="EXR262" s="34"/>
      <c r="EXS262" s="34"/>
      <c r="EXT262" s="34"/>
      <c r="EXU262" s="34"/>
      <c r="EXV262" s="34"/>
      <c r="EXW262" s="34"/>
      <c r="EXX262" s="34"/>
      <c r="EXY262" s="34"/>
      <c r="EXZ262" s="34"/>
      <c r="EYA262" s="34"/>
      <c r="EYB262" s="34"/>
      <c r="EYC262" s="34"/>
      <c r="EYD262" s="34"/>
      <c r="EYE262" s="34"/>
      <c r="EYF262" s="34"/>
      <c r="EYG262" s="34"/>
      <c r="EYH262" s="34"/>
      <c r="EYI262" s="34"/>
      <c r="EYJ262" s="34"/>
      <c r="EYK262" s="34"/>
      <c r="EYL262" s="34"/>
      <c r="EYM262" s="34"/>
      <c r="EYN262" s="34"/>
      <c r="EYO262" s="34"/>
      <c r="EYP262" s="34"/>
      <c r="EYQ262" s="34"/>
      <c r="EYR262" s="34"/>
      <c r="EYS262" s="34"/>
      <c r="EYT262" s="34"/>
      <c r="EYU262" s="34"/>
      <c r="EYV262" s="34"/>
      <c r="EYW262" s="34"/>
      <c r="EYX262" s="34"/>
      <c r="EYY262" s="34"/>
      <c r="EYZ262" s="34"/>
      <c r="EZA262" s="34"/>
      <c r="EZB262" s="34"/>
      <c r="EZC262" s="34"/>
      <c r="EZD262" s="34"/>
      <c r="EZE262" s="34"/>
      <c r="EZF262" s="34"/>
      <c r="EZG262" s="34"/>
      <c r="EZH262" s="34"/>
      <c r="EZI262" s="34"/>
      <c r="EZJ262" s="34"/>
      <c r="EZK262" s="34"/>
      <c r="EZL262" s="34"/>
      <c r="EZM262" s="34"/>
      <c r="EZN262" s="34"/>
      <c r="EZO262" s="34"/>
      <c r="EZP262" s="34"/>
      <c r="EZQ262" s="34"/>
      <c r="EZR262" s="34"/>
      <c r="EZS262" s="34"/>
      <c r="EZT262" s="34"/>
      <c r="EZU262" s="34"/>
      <c r="EZV262" s="34"/>
      <c r="EZW262" s="34"/>
      <c r="EZX262" s="34"/>
      <c r="EZY262" s="34"/>
      <c r="EZZ262" s="34"/>
      <c r="FAA262" s="34"/>
      <c r="FAB262" s="34"/>
      <c r="FAC262" s="34"/>
      <c r="FAD262" s="34"/>
      <c r="FAE262" s="34"/>
      <c r="FAF262" s="34"/>
      <c r="FAG262" s="34"/>
      <c r="FAH262" s="34"/>
      <c r="FAI262" s="34"/>
      <c r="FAJ262" s="34"/>
      <c r="FAK262" s="34"/>
      <c r="FAL262" s="34"/>
      <c r="FAM262" s="34"/>
      <c r="FAN262" s="34"/>
      <c r="FAO262" s="34"/>
      <c r="FAP262" s="34"/>
      <c r="FAQ262" s="34"/>
      <c r="FAR262" s="34"/>
      <c r="FAS262" s="34"/>
      <c r="FAT262" s="34"/>
      <c r="FAU262" s="34"/>
      <c r="FAV262" s="34"/>
      <c r="FAW262" s="34"/>
      <c r="FAX262" s="34"/>
      <c r="FAY262" s="34"/>
      <c r="FAZ262" s="34"/>
      <c r="FBA262" s="34"/>
      <c r="FBB262" s="34"/>
      <c r="FBC262" s="34"/>
      <c r="FBD262" s="34"/>
      <c r="FBE262" s="34"/>
      <c r="FBF262" s="34"/>
      <c r="FBG262" s="34"/>
      <c r="FBH262" s="34"/>
      <c r="FBI262" s="34"/>
      <c r="FBJ262" s="34"/>
      <c r="FBK262" s="34"/>
      <c r="FBL262" s="34"/>
      <c r="FBM262" s="34"/>
      <c r="FBN262" s="34"/>
      <c r="FBO262" s="34"/>
      <c r="FBP262" s="34"/>
      <c r="FBQ262" s="34"/>
      <c r="FBR262" s="34"/>
      <c r="FBS262" s="34"/>
      <c r="FBT262" s="34"/>
      <c r="FBU262" s="34"/>
      <c r="FBV262" s="34"/>
      <c r="FBW262" s="34"/>
      <c r="FBX262" s="34"/>
      <c r="FBY262" s="34"/>
      <c r="FBZ262" s="34"/>
      <c r="FCA262" s="34"/>
      <c r="FCB262" s="34"/>
      <c r="FCC262" s="34"/>
      <c r="FCD262" s="34"/>
      <c r="FCE262" s="34"/>
      <c r="FCF262" s="34"/>
      <c r="FCG262" s="34"/>
      <c r="FCH262" s="34"/>
      <c r="FCI262" s="34"/>
      <c r="FCJ262" s="34"/>
      <c r="FCK262" s="34"/>
      <c r="FCL262" s="34"/>
      <c r="FCM262" s="34"/>
      <c r="FCN262" s="34"/>
      <c r="FCO262" s="34"/>
      <c r="FCP262" s="34"/>
      <c r="FCQ262" s="34"/>
      <c r="FCR262" s="34"/>
      <c r="FCS262" s="34"/>
      <c r="FCT262" s="34"/>
      <c r="FCU262" s="34"/>
      <c r="FCV262" s="34"/>
      <c r="FCW262" s="34"/>
      <c r="FCX262" s="34"/>
      <c r="FCY262" s="34"/>
      <c r="FCZ262" s="34"/>
      <c r="FDA262" s="34"/>
      <c r="FDB262" s="34"/>
      <c r="FDC262" s="34"/>
      <c r="FDD262" s="34"/>
      <c r="FDE262" s="34"/>
      <c r="FDF262" s="34"/>
      <c r="FDG262" s="34"/>
      <c r="FDH262" s="34"/>
      <c r="FDI262" s="34"/>
      <c r="FDJ262" s="34"/>
      <c r="FDK262" s="34"/>
      <c r="FDL262" s="34"/>
      <c r="FDM262" s="34"/>
      <c r="FDN262" s="34"/>
      <c r="FDO262" s="34"/>
      <c r="FDP262" s="34"/>
      <c r="FDQ262" s="34"/>
      <c r="FDR262" s="34"/>
      <c r="FDS262" s="34"/>
      <c r="FDT262" s="34"/>
      <c r="FDU262" s="34"/>
      <c r="FDV262" s="34"/>
      <c r="FDW262" s="34"/>
      <c r="FDX262" s="34"/>
      <c r="FDY262" s="34"/>
      <c r="FDZ262" s="34"/>
      <c r="FEA262" s="34"/>
      <c r="FEB262" s="34"/>
      <c r="FEC262" s="34"/>
      <c r="FED262" s="34"/>
      <c r="FEE262" s="34"/>
      <c r="FEF262" s="34"/>
      <c r="FEG262" s="34"/>
      <c r="FEH262" s="34"/>
      <c r="FEI262" s="34"/>
      <c r="FEJ262" s="34"/>
      <c r="FEK262" s="34"/>
      <c r="FEL262" s="34"/>
      <c r="FEM262" s="34"/>
      <c r="FEN262" s="34"/>
      <c r="FEO262" s="34"/>
      <c r="FEP262" s="34"/>
      <c r="FEQ262" s="34"/>
      <c r="FER262" s="34"/>
      <c r="FES262" s="34"/>
      <c r="FET262" s="34"/>
      <c r="FEU262" s="34"/>
      <c r="FEV262" s="34"/>
      <c r="FEW262" s="34"/>
      <c r="FEX262" s="34"/>
      <c r="FEY262" s="34"/>
      <c r="FEZ262" s="34"/>
      <c r="FFA262" s="34"/>
      <c r="FFB262" s="34"/>
      <c r="FFC262" s="34"/>
      <c r="FFD262" s="34"/>
      <c r="FFE262" s="34"/>
      <c r="FFF262" s="34"/>
      <c r="FFG262" s="34"/>
      <c r="FFH262" s="34"/>
      <c r="FFI262" s="34"/>
      <c r="FFJ262" s="34"/>
      <c r="FFK262" s="34"/>
      <c r="FFL262" s="34"/>
      <c r="FFM262" s="34"/>
      <c r="FFN262" s="34"/>
      <c r="FFO262" s="34"/>
      <c r="FFP262" s="34"/>
      <c r="FFQ262" s="34"/>
      <c r="FFR262" s="34"/>
      <c r="FFS262" s="34"/>
      <c r="FFT262" s="34"/>
      <c r="FFU262" s="34"/>
      <c r="FFV262" s="34"/>
      <c r="FFW262" s="34"/>
      <c r="FFX262" s="34"/>
      <c r="FFY262" s="34"/>
      <c r="FFZ262" s="34"/>
      <c r="FGA262" s="34"/>
      <c r="FGB262" s="34"/>
      <c r="FGC262" s="34"/>
      <c r="FGD262" s="34"/>
      <c r="FGE262" s="34"/>
      <c r="FGF262" s="34"/>
      <c r="FGG262" s="34"/>
      <c r="FGH262" s="34"/>
      <c r="FGI262" s="34"/>
      <c r="FGJ262" s="34"/>
      <c r="FGK262" s="34"/>
      <c r="FGL262" s="34"/>
      <c r="FGM262" s="34"/>
      <c r="FGN262" s="34"/>
      <c r="FGO262" s="34"/>
      <c r="FGP262" s="34"/>
      <c r="FGQ262" s="34"/>
      <c r="FGR262" s="34"/>
      <c r="FGS262" s="34"/>
      <c r="FGT262" s="34"/>
      <c r="FGU262" s="34"/>
      <c r="FGV262" s="34"/>
      <c r="FGW262" s="34"/>
      <c r="FGX262" s="34"/>
      <c r="FGY262" s="34"/>
      <c r="FGZ262" s="34"/>
      <c r="FHA262" s="34"/>
      <c r="FHB262" s="34"/>
      <c r="FHC262" s="34"/>
      <c r="FHD262" s="34"/>
      <c r="FHE262" s="34"/>
      <c r="FHF262" s="34"/>
      <c r="FHG262" s="34"/>
      <c r="FHH262" s="34"/>
      <c r="FHI262" s="34"/>
      <c r="FHJ262" s="34"/>
      <c r="FHK262" s="34"/>
      <c r="FHL262" s="34"/>
      <c r="FHM262" s="34"/>
      <c r="FHN262" s="34"/>
      <c r="FHO262" s="34"/>
      <c r="FHP262" s="34"/>
      <c r="FHQ262" s="34"/>
      <c r="FHR262" s="34"/>
      <c r="FHS262" s="34"/>
      <c r="FHT262" s="34"/>
      <c r="FHU262" s="34"/>
      <c r="FHV262" s="34"/>
      <c r="FHW262" s="34"/>
      <c r="FHX262" s="34"/>
      <c r="FHY262" s="34"/>
      <c r="FHZ262" s="34"/>
      <c r="FIA262" s="34"/>
      <c r="FIB262" s="34"/>
      <c r="FIC262" s="34"/>
      <c r="FID262" s="34"/>
      <c r="FIE262" s="34"/>
      <c r="FIF262" s="34"/>
      <c r="FIG262" s="34"/>
      <c r="FIH262" s="34"/>
      <c r="FII262" s="34"/>
      <c r="FIJ262" s="34"/>
      <c r="FIK262" s="34"/>
      <c r="FIL262" s="34"/>
      <c r="FIM262" s="34"/>
      <c r="FIN262" s="34"/>
      <c r="FIO262" s="34"/>
      <c r="FIP262" s="34"/>
      <c r="FIQ262" s="34"/>
      <c r="FIR262" s="34"/>
      <c r="FIS262" s="34"/>
      <c r="FIT262" s="34"/>
      <c r="FIU262" s="34"/>
      <c r="FIV262" s="34"/>
      <c r="FIW262" s="34"/>
      <c r="FIX262" s="34"/>
      <c r="FIY262" s="34"/>
      <c r="FIZ262" s="34"/>
      <c r="FJA262" s="34"/>
      <c r="FJB262" s="34"/>
      <c r="FJC262" s="34"/>
      <c r="FJD262" s="34"/>
      <c r="FJE262" s="34"/>
      <c r="FJF262" s="34"/>
      <c r="FJG262" s="34"/>
      <c r="FJH262" s="34"/>
      <c r="FJI262" s="34"/>
      <c r="FJJ262" s="34"/>
      <c r="FJK262" s="34"/>
      <c r="FJL262" s="34"/>
      <c r="FJM262" s="34"/>
      <c r="FJN262" s="34"/>
      <c r="FJO262" s="34"/>
      <c r="FJP262" s="34"/>
      <c r="FJQ262" s="34"/>
      <c r="FJR262" s="34"/>
      <c r="FJS262" s="34"/>
      <c r="FJT262" s="34"/>
      <c r="FJU262" s="34"/>
      <c r="FJV262" s="34"/>
      <c r="FJW262" s="34"/>
      <c r="FJX262" s="34"/>
      <c r="FJY262" s="34"/>
      <c r="FJZ262" s="34"/>
      <c r="FKA262" s="34"/>
      <c r="FKB262" s="34"/>
      <c r="FKC262" s="34"/>
      <c r="FKD262" s="34"/>
      <c r="FKE262" s="34"/>
      <c r="FKF262" s="34"/>
      <c r="FKG262" s="34"/>
      <c r="FKH262" s="34"/>
      <c r="FKI262" s="34"/>
      <c r="FKJ262" s="34"/>
      <c r="FKK262" s="34"/>
      <c r="FKL262" s="34"/>
      <c r="FKM262" s="34"/>
      <c r="FKN262" s="34"/>
      <c r="FKO262" s="34"/>
      <c r="FKP262" s="34"/>
      <c r="FKQ262" s="34"/>
      <c r="FKR262" s="34"/>
      <c r="FKS262" s="34"/>
      <c r="FKT262" s="34"/>
      <c r="FKU262" s="34"/>
      <c r="FKV262" s="34"/>
      <c r="FKW262" s="34"/>
      <c r="FKX262" s="34"/>
      <c r="FKY262" s="34"/>
      <c r="FKZ262" s="34"/>
      <c r="FLA262" s="34"/>
      <c r="FLB262" s="34"/>
      <c r="FLC262" s="34"/>
      <c r="FLD262" s="34"/>
      <c r="FLE262" s="34"/>
      <c r="FLF262" s="34"/>
      <c r="FLG262" s="34"/>
      <c r="FLH262" s="34"/>
      <c r="FLI262" s="34"/>
      <c r="FLJ262" s="34"/>
      <c r="FLK262" s="34"/>
      <c r="FLL262" s="34"/>
      <c r="FLM262" s="34"/>
      <c r="FLN262" s="34"/>
      <c r="FLO262" s="34"/>
      <c r="FLP262" s="34"/>
      <c r="FLQ262" s="34"/>
      <c r="FLR262" s="34"/>
      <c r="FLS262" s="34"/>
      <c r="FLT262" s="34"/>
      <c r="FLU262" s="34"/>
      <c r="FLV262" s="34"/>
      <c r="FLW262" s="34"/>
      <c r="FLX262" s="34"/>
      <c r="FLY262" s="34"/>
      <c r="FLZ262" s="34"/>
      <c r="FMA262" s="34"/>
      <c r="FMB262" s="34"/>
      <c r="FMC262" s="34"/>
      <c r="FMD262" s="34"/>
      <c r="FME262" s="34"/>
      <c r="FMF262" s="34"/>
      <c r="FMG262" s="34"/>
      <c r="FMH262" s="34"/>
      <c r="FMI262" s="34"/>
      <c r="FMJ262" s="34"/>
      <c r="FMK262" s="34"/>
      <c r="FML262" s="34"/>
      <c r="FMM262" s="34"/>
      <c r="FMN262" s="34"/>
      <c r="FMO262" s="34"/>
      <c r="FMP262" s="34"/>
      <c r="FMQ262" s="34"/>
      <c r="FMR262" s="34"/>
      <c r="FMS262" s="34"/>
      <c r="FMT262" s="34"/>
      <c r="FMU262" s="34"/>
      <c r="FMV262" s="34"/>
      <c r="FMW262" s="34"/>
      <c r="FMX262" s="34"/>
      <c r="FMY262" s="34"/>
      <c r="FMZ262" s="34"/>
      <c r="FNA262" s="34"/>
      <c r="FNB262" s="34"/>
      <c r="FNC262" s="34"/>
      <c r="FND262" s="34"/>
      <c r="FNE262" s="34"/>
      <c r="FNF262" s="34"/>
      <c r="FNG262" s="34"/>
      <c r="FNH262" s="34"/>
      <c r="FNI262" s="34"/>
      <c r="FNJ262" s="34"/>
      <c r="FNK262" s="34"/>
      <c r="FNL262" s="34"/>
      <c r="FNM262" s="34"/>
      <c r="FNN262" s="34"/>
      <c r="FNO262" s="34"/>
      <c r="FNP262" s="34"/>
      <c r="FNQ262" s="34"/>
      <c r="FNR262" s="34"/>
      <c r="FNS262" s="34"/>
      <c r="FNT262" s="34"/>
      <c r="FNU262" s="34"/>
      <c r="FNV262" s="34"/>
      <c r="FNW262" s="34"/>
      <c r="FNX262" s="34"/>
      <c r="FNY262" s="34"/>
      <c r="FNZ262" s="34"/>
      <c r="FOA262" s="34"/>
      <c r="FOB262" s="34"/>
      <c r="FOC262" s="34"/>
      <c r="FOD262" s="34"/>
      <c r="FOE262" s="34"/>
      <c r="FOF262" s="34"/>
      <c r="FOG262" s="34"/>
      <c r="FOH262" s="34"/>
      <c r="FOI262" s="34"/>
      <c r="FOJ262" s="34"/>
      <c r="FOK262" s="34"/>
      <c r="FOL262" s="34"/>
      <c r="FOM262" s="34"/>
      <c r="FON262" s="34"/>
      <c r="FOO262" s="34"/>
      <c r="FOP262" s="34"/>
      <c r="FOQ262" s="34"/>
      <c r="FOR262" s="34"/>
      <c r="FOS262" s="34"/>
      <c r="FOT262" s="34"/>
      <c r="FOU262" s="34"/>
      <c r="FOV262" s="34"/>
      <c r="FOW262" s="34"/>
      <c r="FOX262" s="34"/>
      <c r="FOY262" s="34"/>
      <c r="FOZ262" s="34"/>
      <c r="FPA262" s="34"/>
      <c r="FPB262" s="34"/>
      <c r="FPC262" s="34"/>
      <c r="FPD262" s="34"/>
      <c r="FPE262" s="34"/>
      <c r="FPF262" s="34"/>
      <c r="FPG262" s="34"/>
      <c r="FPH262" s="34"/>
      <c r="FPI262" s="34"/>
      <c r="FPJ262" s="34"/>
      <c r="FPK262" s="34"/>
      <c r="FPL262" s="34"/>
      <c r="FPM262" s="34"/>
      <c r="FPN262" s="34"/>
      <c r="FPO262" s="34"/>
      <c r="FPP262" s="34"/>
      <c r="FPQ262" s="34"/>
      <c r="FPR262" s="34"/>
      <c r="FPS262" s="34"/>
      <c r="FPT262" s="34"/>
      <c r="FPU262" s="34"/>
      <c r="FPV262" s="34"/>
      <c r="FPW262" s="34"/>
      <c r="FPX262" s="34"/>
      <c r="FPY262" s="34"/>
      <c r="FPZ262" s="34"/>
      <c r="FQA262" s="34"/>
      <c r="FQB262" s="34"/>
      <c r="FQC262" s="34"/>
      <c r="FQD262" s="34"/>
      <c r="FQE262" s="34"/>
      <c r="FQF262" s="34"/>
      <c r="FQG262" s="34"/>
      <c r="FQH262" s="34"/>
      <c r="FQI262" s="34"/>
      <c r="FQJ262" s="34"/>
      <c r="FQK262" s="34"/>
      <c r="FQL262" s="34"/>
      <c r="FQM262" s="34"/>
      <c r="FQN262" s="34"/>
      <c r="FQO262" s="34"/>
      <c r="FQP262" s="34"/>
      <c r="FQQ262" s="34"/>
      <c r="FQR262" s="34"/>
      <c r="FQS262" s="34"/>
      <c r="FQT262" s="34"/>
      <c r="FQU262" s="34"/>
      <c r="FQV262" s="34"/>
      <c r="FQW262" s="34"/>
      <c r="FQX262" s="34"/>
      <c r="FQY262" s="34"/>
      <c r="FQZ262" s="34"/>
      <c r="FRA262" s="34"/>
      <c r="FRB262" s="34"/>
      <c r="FRC262" s="34"/>
      <c r="FRD262" s="34"/>
      <c r="FRE262" s="34"/>
      <c r="FRF262" s="34"/>
      <c r="FRG262" s="34"/>
      <c r="FRH262" s="34"/>
      <c r="FRI262" s="34"/>
      <c r="FRJ262" s="34"/>
      <c r="FRK262" s="34"/>
      <c r="FRL262" s="34"/>
      <c r="FRM262" s="34"/>
      <c r="FRN262" s="34"/>
      <c r="FRO262" s="34"/>
      <c r="FRP262" s="34"/>
      <c r="FRQ262" s="34"/>
      <c r="FRR262" s="34"/>
      <c r="FRS262" s="34"/>
      <c r="FRT262" s="34"/>
      <c r="FRU262" s="34"/>
      <c r="FRV262" s="34"/>
      <c r="FRW262" s="34"/>
      <c r="FRX262" s="34"/>
      <c r="FRY262" s="34"/>
      <c r="FRZ262" s="34"/>
      <c r="FSA262" s="34"/>
      <c r="FSB262" s="34"/>
      <c r="FSC262" s="34"/>
      <c r="FSD262" s="34"/>
      <c r="FSE262" s="34"/>
      <c r="FSF262" s="34"/>
      <c r="FSG262" s="34"/>
      <c r="FSH262" s="34"/>
      <c r="FSI262" s="34"/>
      <c r="FSJ262" s="34"/>
      <c r="FSK262" s="34"/>
      <c r="FSL262" s="34"/>
      <c r="FSM262" s="34"/>
      <c r="FSN262" s="34"/>
      <c r="FSO262" s="34"/>
      <c r="FSP262" s="34"/>
      <c r="FSQ262" s="34"/>
      <c r="FSR262" s="34"/>
      <c r="FSS262" s="34"/>
      <c r="FST262" s="34"/>
      <c r="FSU262" s="34"/>
      <c r="FSV262" s="34"/>
      <c r="FSW262" s="34"/>
      <c r="FSX262" s="34"/>
      <c r="FSY262" s="34"/>
      <c r="FSZ262" s="34"/>
      <c r="FTA262" s="34"/>
      <c r="FTB262" s="34"/>
      <c r="FTC262" s="34"/>
      <c r="FTD262" s="34"/>
      <c r="FTE262" s="34"/>
      <c r="FTF262" s="34"/>
      <c r="FTG262" s="34"/>
      <c r="FTH262" s="34"/>
      <c r="FTI262" s="34"/>
      <c r="FTJ262" s="34"/>
      <c r="FTK262" s="34"/>
      <c r="FTL262" s="34"/>
      <c r="FTM262" s="34"/>
      <c r="FTN262" s="34"/>
      <c r="FTO262" s="34"/>
      <c r="FTP262" s="34"/>
      <c r="FTQ262" s="34"/>
      <c r="FTR262" s="34"/>
      <c r="FTS262" s="34"/>
      <c r="FTT262" s="34"/>
      <c r="FTU262" s="34"/>
      <c r="FTV262" s="34"/>
      <c r="FTW262" s="34"/>
      <c r="FTX262" s="34"/>
      <c r="FTY262" s="34"/>
      <c r="FTZ262" s="34"/>
      <c r="FUA262" s="34"/>
      <c r="FUB262" s="34"/>
      <c r="FUC262" s="34"/>
      <c r="FUD262" s="34"/>
      <c r="FUE262" s="34"/>
      <c r="FUF262" s="34"/>
      <c r="FUG262" s="34"/>
      <c r="FUH262" s="34"/>
      <c r="FUI262" s="34"/>
      <c r="FUJ262" s="34"/>
      <c r="FUK262" s="34"/>
      <c r="FUL262" s="34"/>
      <c r="FUM262" s="34"/>
      <c r="FUN262" s="34"/>
      <c r="FUO262" s="34"/>
      <c r="FUP262" s="34"/>
      <c r="FUQ262" s="34"/>
      <c r="FUR262" s="34"/>
      <c r="FUS262" s="34"/>
      <c r="FUT262" s="34"/>
      <c r="FUU262" s="34"/>
      <c r="FUV262" s="34"/>
      <c r="FUW262" s="34"/>
      <c r="FUX262" s="34"/>
      <c r="FUY262" s="34"/>
      <c r="FUZ262" s="34"/>
      <c r="FVA262" s="34"/>
      <c r="FVB262" s="34"/>
      <c r="FVC262" s="34"/>
      <c r="FVD262" s="34"/>
      <c r="FVE262" s="34"/>
      <c r="FVF262" s="34"/>
      <c r="FVG262" s="34"/>
      <c r="FVH262" s="34"/>
      <c r="FVI262" s="34"/>
      <c r="FVJ262" s="34"/>
      <c r="FVK262" s="34"/>
      <c r="FVL262" s="34"/>
      <c r="FVM262" s="34"/>
      <c r="FVN262" s="34"/>
      <c r="FVO262" s="34"/>
      <c r="FVP262" s="34"/>
      <c r="FVQ262" s="34"/>
      <c r="FVR262" s="34"/>
      <c r="FVS262" s="34"/>
      <c r="FVT262" s="34"/>
      <c r="FVU262" s="34"/>
      <c r="FVV262" s="34"/>
      <c r="FVW262" s="34"/>
      <c r="FVX262" s="34"/>
      <c r="FVY262" s="34"/>
      <c r="FVZ262" s="34"/>
      <c r="FWA262" s="34"/>
      <c r="FWB262" s="34"/>
      <c r="FWC262" s="34"/>
      <c r="FWD262" s="34"/>
      <c r="FWE262" s="34"/>
      <c r="FWF262" s="34"/>
      <c r="FWG262" s="34"/>
      <c r="FWH262" s="34"/>
      <c r="FWI262" s="34"/>
      <c r="FWJ262" s="34"/>
      <c r="FWK262" s="34"/>
      <c r="FWL262" s="34"/>
      <c r="FWM262" s="34"/>
      <c r="FWN262" s="34"/>
      <c r="FWO262" s="34"/>
      <c r="FWP262" s="34"/>
      <c r="FWQ262" s="34"/>
      <c r="FWR262" s="34"/>
      <c r="FWS262" s="34"/>
      <c r="FWT262" s="34"/>
      <c r="FWU262" s="34"/>
      <c r="FWV262" s="34"/>
      <c r="FWW262" s="34"/>
      <c r="FWX262" s="34"/>
      <c r="FWY262" s="34"/>
      <c r="FWZ262" s="34"/>
      <c r="FXA262" s="34"/>
      <c r="FXB262" s="34"/>
      <c r="FXC262" s="34"/>
      <c r="FXD262" s="34"/>
      <c r="FXE262" s="34"/>
      <c r="FXF262" s="34"/>
      <c r="FXG262" s="34"/>
      <c r="FXH262" s="34"/>
      <c r="FXI262" s="34"/>
      <c r="FXJ262" s="34"/>
      <c r="FXK262" s="34"/>
      <c r="FXL262" s="34"/>
      <c r="FXM262" s="34"/>
      <c r="FXN262" s="34"/>
      <c r="FXO262" s="34"/>
      <c r="FXP262" s="34"/>
      <c r="FXQ262" s="34"/>
      <c r="FXR262" s="34"/>
      <c r="FXS262" s="34"/>
      <c r="FXT262" s="34"/>
      <c r="FXU262" s="34"/>
      <c r="FXV262" s="34"/>
      <c r="FXW262" s="34"/>
      <c r="FXX262" s="34"/>
      <c r="FXY262" s="34"/>
      <c r="FXZ262" s="34"/>
      <c r="FYA262" s="34"/>
      <c r="FYB262" s="34"/>
      <c r="FYC262" s="34"/>
      <c r="FYD262" s="34"/>
      <c r="FYE262" s="34"/>
      <c r="FYF262" s="34"/>
      <c r="FYG262" s="34"/>
      <c r="FYH262" s="34"/>
      <c r="FYI262" s="34"/>
      <c r="FYJ262" s="34"/>
      <c r="FYK262" s="34"/>
      <c r="FYL262" s="34"/>
      <c r="FYM262" s="34"/>
      <c r="FYN262" s="34"/>
      <c r="FYO262" s="34"/>
      <c r="FYP262" s="34"/>
      <c r="FYQ262" s="34"/>
      <c r="FYR262" s="34"/>
      <c r="FYS262" s="34"/>
      <c r="FYT262" s="34"/>
      <c r="FYU262" s="34"/>
      <c r="FYV262" s="34"/>
      <c r="FYW262" s="34"/>
      <c r="FYX262" s="34"/>
      <c r="FYY262" s="34"/>
      <c r="FYZ262" s="34"/>
      <c r="FZA262" s="34"/>
      <c r="FZB262" s="34"/>
      <c r="FZC262" s="34"/>
      <c r="FZD262" s="34"/>
      <c r="FZE262" s="34"/>
      <c r="FZF262" s="34"/>
      <c r="FZG262" s="34"/>
      <c r="FZH262" s="34"/>
      <c r="FZI262" s="34"/>
      <c r="FZJ262" s="34"/>
      <c r="FZK262" s="34"/>
      <c r="FZL262" s="34"/>
      <c r="FZM262" s="34"/>
      <c r="FZN262" s="34"/>
      <c r="FZO262" s="34"/>
      <c r="FZP262" s="34"/>
      <c r="FZQ262" s="34"/>
      <c r="FZR262" s="34"/>
      <c r="FZS262" s="34"/>
      <c r="FZT262" s="34"/>
      <c r="FZU262" s="34"/>
      <c r="FZV262" s="34"/>
      <c r="FZW262" s="34"/>
      <c r="FZX262" s="34"/>
      <c r="FZY262" s="34"/>
      <c r="FZZ262" s="34"/>
      <c r="GAA262" s="34"/>
      <c r="GAB262" s="34"/>
      <c r="GAC262" s="34"/>
      <c r="GAD262" s="34"/>
      <c r="GAE262" s="34"/>
      <c r="GAF262" s="34"/>
      <c r="GAG262" s="34"/>
      <c r="GAH262" s="34"/>
      <c r="GAI262" s="34"/>
      <c r="GAJ262" s="34"/>
      <c r="GAK262" s="34"/>
      <c r="GAL262" s="34"/>
      <c r="GAM262" s="34"/>
      <c r="GAN262" s="34"/>
      <c r="GAO262" s="34"/>
      <c r="GAP262" s="34"/>
      <c r="GAQ262" s="34"/>
      <c r="GAR262" s="34"/>
      <c r="GAS262" s="34"/>
      <c r="GAT262" s="34"/>
      <c r="GAU262" s="34"/>
      <c r="GAV262" s="34"/>
      <c r="GAW262" s="34"/>
      <c r="GAX262" s="34"/>
      <c r="GAY262" s="34"/>
      <c r="GAZ262" s="34"/>
      <c r="GBA262" s="34"/>
      <c r="GBB262" s="34"/>
      <c r="GBC262" s="34"/>
      <c r="GBD262" s="34"/>
      <c r="GBE262" s="34"/>
      <c r="GBF262" s="34"/>
      <c r="GBG262" s="34"/>
      <c r="GBH262" s="34"/>
      <c r="GBI262" s="34"/>
      <c r="GBJ262" s="34"/>
      <c r="GBK262" s="34"/>
      <c r="GBL262" s="34"/>
      <c r="GBM262" s="34"/>
      <c r="GBN262" s="34"/>
      <c r="GBO262" s="34"/>
      <c r="GBP262" s="34"/>
      <c r="GBQ262" s="34"/>
      <c r="GBR262" s="34"/>
      <c r="GBS262" s="34"/>
      <c r="GBT262" s="34"/>
      <c r="GBU262" s="34"/>
      <c r="GBV262" s="34"/>
      <c r="GBW262" s="34"/>
      <c r="GBX262" s="34"/>
      <c r="GBY262" s="34"/>
      <c r="GBZ262" s="34"/>
      <c r="GCA262" s="34"/>
      <c r="GCB262" s="34"/>
      <c r="GCC262" s="34"/>
      <c r="GCD262" s="34"/>
      <c r="GCE262" s="34"/>
      <c r="GCF262" s="34"/>
      <c r="GCG262" s="34"/>
      <c r="GCH262" s="34"/>
      <c r="GCI262" s="34"/>
      <c r="GCJ262" s="34"/>
      <c r="GCK262" s="34"/>
      <c r="GCL262" s="34"/>
      <c r="GCM262" s="34"/>
      <c r="GCN262" s="34"/>
      <c r="GCO262" s="34"/>
      <c r="GCP262" s="34"/>
      <c r="GCQ262" s="34"/>
      <c r="GCR262" s="34"/>
      <c r="GCS262" s="34"/>
      <c r="GCT262" s="34"/>
      <c r="GCU262" s="34"/>
      <c r="GCV262" s="34"/>
      <c r="GCW262" s="34"/>
      <c r="GCX262" s="34"/>
      <c r="GCY262" s="34"/>
      <c r="GCZ262" s="34"/>
      <c r="GDA262" s="34"/>
      <c r="GDB262" s="34"/>
      <c r="GDC262" s="34"/>
      <c r="GDD262" s="34"/>
      <c r="GDE262" s="34"/>
      <c r="GDF262" s="34"/>
      <c r="GDG262" s="34"/>
      <c r="GDH262" s="34"/>
      <c r="GDI262" s="34"/>
      <c r="GDJ262" s="34"/>
      <c r="GDK262" s="34"/>
      <c r="GDL262" s="34"/>
      <c r="GDM262" s="34"/>
      <c r="GDN262" s="34"/>
      <c r="GDO262" s="34"/>
      <c r="GDP262" s="34"/>
      <c r="GDQ262" s="34"/>
      <c r="GDR262" s="34"/>
      <c r="GDS262" s="34"/>
      <c r="GDT262" s="34"/>
      <c r="GDU262" s="34"/>
      <c r="GDV262" s="34"/>
      <c r="GDW262" s="34"/>
      <c r="GDX262" s="34"/>
      <c r="GDY262" s="34"/>
      <c r="GDZ262" s="34"/>
      <c r="GEA262" s="34"/>
      <c r="GEB262" s="34"/>
      <c r="GEC262" s="34"/>
      <c r="GED262" s="34"/>
      <c r="GEE262" s="34"/>
      <c r="GEF262" s="34"/>
      <c r="GEG262" s="34"/>
      <c r="GEH262" s="34"/>
      <c r="GEI262" s="34"/>
      <c r="GEJ262" s="34"/>
      <c r="GEK262" s="34"/>
      <c r="GEL262" s="34"/>
      <c r="GEM262" s="34"/>
      <c r="GEN262" s="34"/>
      <c r="GEO262" s="34"/>
      <c r="GEP262" s="34"/>
      <c r="GEQ262" s="34"/>
      <c r="GER262" s="34"/>
      <c r="GES262" s="34"/>
      <c r="GET262" s="34"/>
      <c r="GEU262" s="34"/>
      <c r="GEV262" s="34"/>
      <c r="GEW262" s="34"/>
      <c r="GEX262" s="34"/>
      <c r="GEY262" s="34"/>
      <c r="GEZ262" s="34"/>
      <c r="GFA262" s="34"/>
      <c r="GFB262" s="34"/>
      <c r="GFC262" s="34"/>
      <c r="GFD262" s="34"/>
      <c r="GFE262" s="34"/>
      <c r="GFF262" s="34"/>
      <c r="GFG262" s="34"/>
      <c r="GFH262" s="34"/>
      <c r="GFI262" s="34"/>
      <c r="GFJ262" s="34"/>
      <c r="GFK262" s="34"/>
      <c r="GFL262" s="34"/>
      <c r="GFM262" s="34"/>
      <c r="GFN262" s="34"/>
      <c r="GFO262" s="34"/>
      <c r="GFP262" s="34"/>
      <c r="GFQ262" s="34"/>
      <c r="GFR262" s="34"/>
      <c r="GFS262" s="34"/>
      <c r="GFT262" s="34"/>
      <c r="GFU262" s="34"/>
      <c r="GFV262" s="34"/>
      <c r="GFW262" s="34"/>
      <c r="GFX262" s="34"/>
      <c r="GFY262" s="34"/>
      <c r="GFZ262" s="34"/>
      <c r="GGA262" s="34"/>
      <c r="GGB262" s="34"/>
      <c r="GGC262" s="34"/>
      <c r="GGD262" s="34"/>
      <c r="GGE262" s="34"/>
      <c r="GGF262" s="34"/>
      <c r="GGG262" s="34"/>
      <c r="GGH262" s="34"/>
      <c r="GGI262" s="34"/>
      <c r="GGJ262" s="34"/>
      <c r="GGK262" s="34"/>
      <c r="GGL262" s="34"/>
      <c r="GGM262" s="34"/>
      <c r="GGN262" s="34"/>
      <c r="GGO262" s="34"/>
      <c r="GGP262" s="34"/>
      <c r="GGQ262" s="34"/>
      <c r="GGR262" s="34"/>
      <c r="GGS262" s="34"/>
      <c r="GGT262" s="34"/>
      <c r="GGU262" s="34"/>
      <c r="GGV262" s="34"/>
      <c r="GGW262" s="34"/>
      <c r="GGX262" s="34"/>
      <c r="GGY262" s="34"/>
      <c r="GGZ262" s="34"/>
      <c r="GHA262" s="34"/>
      <c r="GHB262" s="34"/>
      <c r="GHC262" s="34"/>
      <c r="GHD262" s="34"/>
      <c r="GHE262" s="34"/>
      <c r="GHF262" s="34"/>
      <c r="GHG262" s="34"/>
      <c r="GHH262" s="34"/>
      <c r="GHI262" s="34"/>
      <c r="GHJ262" s="34"/>
      <c r="GHK262" s="34"/>
      <c r="GHL262" s="34"/>
      <c r="GHM262" s="34"/>
      <c r="GHN262" s="34"/>
      <c r="GHO262" s="34"/>
      <c r="GHP262" s="34"/>
      <c r="GHQ262" s="34"/>
      <c r="GHR262" s="34"/>
      <c r="GHS262" s="34"/>
      <c r="GHT262" s="34"/>
      <c r="GHU262" s="34"/>
      <c r="GHV262" s="34"/>
      <c r="GHW262" s="34"/>
      <c r="GHX262" s="34"/>
      <c r="GHY262" s="34"/>
      <c r="GHZ262" s="34"/>
      <c r="GIA262" s="34"/>
      <c r="GIB262" s="34"/>
      <c r="GIC262" s="34"/>
      <c r="GID262" s="34"/>
      <c r="GIE262" s="34"/>
      <c r="GIF262" s="34"/>
      <c r="GIG262" s="34"/>
      <c r="GIH262" s="34"/>
      <c r="GII262" s="34"/>
      <c r="GIJ262" s="34"/>
      <c r="GIK262" s="34"/>
      <c r="GIL262" s="34"/>
      <c r="GIM262" s="34"/>
      <c r="GIN262" s="34"/>
      <c r="GIO262" s="34"/>
      <c r="GIP262" s="34"/>
      <c r="GIQ262" s="34"/>
      <c r="GIR262" s="34"/>
      <c r="GIS262" s="34"/>
      <c r="GIT262" s="34"/>
      <c r="GIU262" s="34"/>
      <c r="GIV262" s="34"/>
      <c r="GIW262" s="34"/>
      <c r="GIX262" s="34"/>
      <c r="GIY262" s="34"/>
      <c r="GIZ262" s="34"/>
      <c r="GJA262" s="34"/>
      <c r="GJB262" s="34"/>
      <c r="GJC262" s="34"/>
      <c r="GJD262" s="34"/>
      <c r="GJE262" s="34"/>
      <c r="GJF262" s="34"/>
      <c r="GJG262" s="34"/>
      <c r="GJH262" s="34"/>
      <c r="GJI262" s="34"/>
      <c r="GJJ262" s="34"/>
      <c r="GJK262" s="34"/>
      <c r="GJL262" s="34"/>
      <c r="GJM262" s="34"/>
      <c r="GJN262" s="34"/>
      <c r="GJO262" s="34"/>
      <c r="GJP262" s="34"/>
      <c r="GJQ262" s="34"/>
      <c r="GJR262" s="34"/>
      <c r="GJS262" s="34"/>
      <c r="GJT262" s="34"/>
      <c r="GJU262" s="34"/>
      <c r="GJV262" s="34"/>
      <c r="GJW262" s="34"/>
      <c r="GJX262" s="34"/>
      <c r="GJY262" s="34"/>
      <c r="GJZ262" s="34"/>
      <c r="GKA262" s="34"/>
      <c r="GKB262" s="34"/>
      <c r="GKC262" s="34"/>
      <c r="GKD262" s="34"/>
      <c r="GKE262" s="34"/>
      <c r="GKF262" s="34"/>
      <c r="GKG262" s="34"/>
      <c r="GKH262" s="34"/>
      <c r="GKI262" s="34"/>
      <c r="GKJ262" s="34"/>
      <c r="GKK262" s="34"/>
      <c r="GKL262" s="34"/>
      <c r="GKM262" s="34"/>
      <c r="GKN262" s="34"/>
      <c r="GKO262" s="34"/>
      <c r="GKP262" s="34"/>
      <c r="GKQ262" s="34"/>
      <c r="GKR262" s="34"/>
      <c r="GKS262" s="34"/>
      <c r="GKT262" s="34"/>
      <c r="GKU262" s="34"/>
      <c r="GKV262" s="34"/>
      <c r="GKW262" s="34"/>
      <c r="GKX262" s="34"/>
      <c r="GKY262" s="34"/>
      <c r="GKZ262" s="34"/>
      <c r="GLA262" s="34"/>
      <c r="GLB262" s="34"/>
      <c r="GLC262" s="34"/>
      <c r="GLD262" s="34"/>
      <c r="GLE262" s="34"/>
      <c r="GLF262" s="34"/>
      <c r="GLG262" s="34"/>
      <c r="GLH262" s="34"/>
      <c r="GLI262" s="34"/>
      <c r="GLJ262" s="34"/>
      <c r="GLK262" s="34"/>
      <c r="GLL262" s="34"/>
      <c r="GLM262" s="34"/>
      <c r="GLN262" s="34"/>
      <c r="GLO262" s="34"/>
      <c r="GLP262" s="34"/>
      <c r="GLQ262" s="34"/>
      <c r="GLR262" s="34"/>
      <c r="GLS262" s="34"/>
      <c r="GLT262" s="34"/>
      <c r="GLU262" s="34"/>
      <c r="GLV262" s="34"/>
      <c r="GLW262" s="34"/>
      <c r="GLX262" s="34"/>
      <c r="GLY262" s="34"/>
      <c r="GLZ262" s="34"/>
      <c r="GMA262" s="34"/>
      <c r="GMB262" s="34"/>
      <c r="GMC262" s="34"/>
      <c r="GMD262" s="34"/>
      <c r="GME262" s="34"/>
      <c r="GMF262" s="34"/>
      <c r="GMG262" s="34"/>
      <c r="GMH262" s="34"/>
      <c r="GMI262" s="34"/>
      <c r="GMJ262" s="34"/>
      <c r="GMK262" s="34"/>
      <c r="GML262" s="34"/>
      <c r="GMM262" s="34"/>
      <c r="GMN262" s="34"/>
      <c r="GMO262" s="34"/>
      <c r="GMP262" s="34"/>
      <c r="GMQ262" s="34"/>
      <c r="GMR262" s="34"/>
      <c r="GMS262" s="34"/>
      <c r="GMT262" s="34"/>
      <c r="GMU262" s="34"/>
      <c r="GMV262" s="34"/>
      <c r="GMW262" s="34"/>
      <c r="GMX262" s="34"/>
      <c r="GMY262" s="34"/>
      <c r="GMZ262" s="34"/>
      <c r="GNA262" s="34"/>
      <c r="GNB262" s="34"/>
      <c r="GNC262" s="34"/>
      <c r="GND262" s="34"/>
      <c r="GNE262" s="34"/>
      <c r="GNF262" s="34"/>
      <c r="GNG262" s="34"/>
      <c r="GNH262" s="34"/>
      <c r="GNI262" s="34"/>
      <c r="GNJ262" s="34"/>
      <c r="GNK262" s="34"/>
      <c r="GNL262" s="34"/>
      <c r="GNM262" s="34"/>
      <c r="GNN262" s="34"/>
      <c r="GNO262" s="34"/>
      <c r="GNP262" s="34"/>
      <c r="GNQ262" s="34"/>
      <c r="GNR262" s="34"/>
      <c r="GNS262" s="34"/>
      <c r="GNT262" s="34"/>
      <c r="GNU262" s="34"/>
      <c r="GNV262" s="34"/>
      <c r="GNW262" s="34"/>
      <c r="GNX262" s="34"/>
      <c r="GNY262" s="34"/>
      <c r="GNZ262" s="34"/>
      <c r="GOA262" s="34"/>
      <c r="GOB262" s="34"/>
      <c r="GOC262" s="34"/>
      <c r="GOD262" s="34"/>
      <c r="GOE262" s="34"/>
      <c r="GOF262" s="34"/>
      <c r="GOG262" s="34"/>
      <c r="GOH262" s="34"/>
      <c r="GOI262" s="34"/>
      <c r="GOJ262" s="34"/>
      <c r="GOK262" s="34"/>
      <c r="GOL262" s="34"/>
      <c r="GOM262" s="34"/>
      <c r="GON262" s="34"/>
      <c r="GOO262" s="34"/>
      <c r="GOP262" s="34"/>
      <c r="GOQ262" s="34"/>
      <c r="GOR262" s="34"/>
      <c r="GOS262" s="34"/>
      <c r="GOT262" s="34"/>
      <c r="GOU262" s="34"/>
      <c r="GOV262" s="34"/>
      <c r="GOW262" s="34"/>
      <c r="GOX262" s="34"/>
      <c r="GOY262" s="34"/>
      <c r="GOZ262" s="34"/>
      <c r="GPA262" s="34"/>
      <c r="GPB262" s="34"/>
      <c r="GPC262" s="34"/>
      <c r="GPD262" s="34"/>
      <c r="GPE262" s="34"/>
      <c r="GPF262" s="34"/>
      <c r="GPG262" s="34"/>
      <c r="GPH262" s="34"/>
      <c r="GPI262" s="34"/>
      <c r="GPJ262" s="34"/>
      <c r="GPK262" s="34"/>
      <c r="GPL262" s="34"/>
      <c r="GPM262" s="34"/>
      <c r="GPN262" s="34"/>
      <c r="GPO262" s="34"/>
      <c r="GPP262" s="34"/>
      <c r="GPQ262" s="34"/>
      <c r="GPR262" s="34"/>
      <c r="GPS262" s="34"/>
      <c r="GPT262" s="34"/>
      <c r="GPU262" s="34"/>
      <c r="GPV262" s="34"/>
      <c r="GPW262" s="34"/>
      <c r="GPX262" s="34"/>
      <c r="GPY262" s="34"/>
      <c r="GPZ262" s="34"/>
      <c r="GQA262" s="34"/>
      <c r="GQB262" s="34"/>
      <c r="GQC262" s="34"/>
      <c r="GQD262" s="34"/>
      <c r="GQE262" s="34"/>
      <c r="GQF262" s="34"/>
      <c r="GQG262" s="34"/>
      <c r="GQH262" s="34"/>
      <c r="GQI262" s="34"/>
      <c r="GQJ262" s="34"/>
      <c r="GQK262" s="34"/>
      <c r="GQL262" s="34"/>
      <c r="GQM262" s="34"/>
      <c r="GQN262" s="34"/>
      <c r="GQO262" s="34"/>
      <c r="GQP262" s="34"/>
      <c r="GQQ262" s="34"/>
      <c r="GQR262" s="34"/>
      <c r="GQS262" s="34"/>
      <c r="GQT262" s="34"/>
      <c r="GQU262" s="34"/>
      <c r="GQV262" s="34"/>
      <c r="GQW262" s="34"/>
      <c r="GQX262" s="34"/>
      <c r="GQY262" s="34"/>
      <c r="GQZ262" s="34"/>
      <c r="GRA262" s="34"/>
      <c r="GRB262" s="34"/>
      <c r="GRC262" s="34"/>
      <c r="GRD262" s="34"/>
      <c r="GRE262" s="34"/>
      <c r="GRF262" s="34"/>
      <c r="GRG262" s="34"/>
      <c r="GRH262" s="34"/>
      <c r="GRI262" s="34"/>
      <c r="GRJ262" s="34"/>
      <c r="GRK262" s="34"/>
      <c r="GRL262" s="34"/>
      <c r="GRM262" s="34"/>
      <c r="GRN262" s="34"/>
      <c r="GRO262" s="34"/>
      <c r="GRP262" s="34"/>
      <c r="GRQ262" s="34"/>
      <c r="GRR262" s="34"/>
      <c r="GRS262" s="34"/>
      <c r="GRT262" s="34"/>
      <c r="GRU262" s="34"/>
      <c r="GRV262" s="34"/>
      <c r="GRW262" s="34"/>
      <c r="GRX262" s="34"/>
      <c r="GRY262" s="34"/>
      <c r="GRZ262" s="34"/>
      <c r="GSA262" s="34"/>
      <c r="GSB262" s="34"/>
      <c r="GSC262" s="34"/>
      <c r="GSD262" s="34"/>
      <c r="GSE262" s="34"/>
      <c r="GSF262" s="34"/>
      <c r="GSG262" s="34"/>
      <c r="GSH262" s="34"/>
      <c r="GSI262" s="34"/>
      <c r="GSJ262" s="34"/>
      <c r="GSK262" s="34"/>
      <c r="GSL262" s="34"/>
      <c r="GSM262" s="34"/>
      <c r="GSN262" s="34"/>
      <c r="GSO262" s="34"/>
      <c r="GSP262" s="34"/>
      <c r="GSQ262" s="34"/>
      <c r="GSR262" s="34"/>
      <c r="GSS262" s="34"/>
      <c r="GST262" s="34"/>
      <c r="GSU262" s="34"/>
      <c r="GSV262" s="34"/>
      <c r="GSW262" s="34"/>
      <c r="GSX262" s="34"/>
      <c r="GSY262" s="34"/>
      <c r="GSZ262" s="34"/>
      <c r="GTA262" s="34"/>
      <c r="GTB262" s="34"/>
      <c r="GTC262" s="34"/>
      <c r="GTD262" s="34"/>
      <c r="GTE262" s="34"/>
      <c r="GTF262" s="34"/>
      <c r="GTG262" s="34"/>
      <c r="GTH262" s="34"/>
      <c r="GTI262" s="34"/>
      <c r="GTJ262" s="34"/>
      <c r="GTK262" s="34"/>
      <c r="GTL262" s="34"/>
      <c r="GTM262" s="34"/>
      <c r="GTN262" s="34"/>
      <c r="GTO262" s="34"/>
      <c r="GTP262" s="34"/>
      <c r="GTQ262" s="34"/>
      <c r="GTR262" s="34"/>
      <c r="GTS262" s="34"/>
      <c r="GTT262" s="34"/>
      <c r="GTU262" s="34"/>
      <c r="GTV262" s="34"/>
      <c r="GTW262" s="34"/>
      <c r="GTX262" s="34"/>
      <c r="GTY262" s="34"/>
      <c r="GTZ262" s="34"/>
      <c r="GUA262" s="34"/>
      <c r="GUB262" s="34"/>
      <c r="GUC262" s="34"/>
      <c r="GUD262" s="34"/>
      <c r="GUE262" s="34"/>
      <c r="GUF262" s="34"/>
      <c r="GUG262" s="34"/>
      <c r="GUH262" s="34"/>
      <c r="GUI262" s="34"/>
      <c r="GUJ262" s="34"/>
      <c r="GUK262" s="34"/>
      <c r="GUL262" s="34"/>
      <c r="GUM262" s="34"/>
      <c r="GUN262" s="34"/>
      <c r="GUO262" s="34"/>
      <c r="GUP262" s="34"/>
      <c r="GUQ262" s="34"/>
      <c r="GUR262" s="34"/>
      <c r="GUS262" s="34"/>
      <c r="GUT262" s="34"/>
      <c r="GUU262" s="34"/>
      <c r="GUV262" s="34"/>
      <c r="GUW262" s="34"/>
      <c r="GUX262" s="34"/>
      <c r="GUY262" s="34"/>
      <c r="GUZ262" s="34"/>
      <c r="GVA262" s="34"/>
      <c r="GVB262" s="34"/>
      <c r="GVC262" s="34"/>
      <c r="GVD262" s="34"/>
      <c r="GVE262" s="34"/>
      <c r="GVF262" s="34"/>
      <c r="GVG262" s="34"/>
      <c r="GVH262" s="34"/>
      <c r="GVI262" s="34"/>
      <c r="GVJ262" s="34"/>
      <c r="GVK262" s="34"/>
      <c r="GVL262" s="34"/>
      <c r="GVM262" s="34"/>
      <c r="GVN262" s="34"/>
      <c r="GVO262" s="34"/>
      <c r="GVP262" s="34"/>
      <c r="GVQ262" s="34"/>
      <c r="GVR262" s="34"/>
      <c r="GVS262" s="34"/>
      <c r="GVT262" s="34"/>
      <c r="GVU262" s="34"/>
      <c r="GVV262" s="34"/>
      <c r="GVW262" s="34"/>
      <c r="GVX262" s="34"/>
      <c r="GVY262" s="34"/>
      <c r="GVZ262" s="34"/>
      <c r="GWA262" s="34"/>
      <c r="GWB262" s="34"/>
      <c r="GWC262" s="34"/>
      <c r="GWD262" s="34"/>
      <c r="GWE262" s="34"/>
      <c r="GWF262" s="34"/>
      <c r="GWG262" s="34"/>
      <c r="GWH262" s="34"/>
      <c r="GWI262" s="34"/>
      <c r="GWJ262" s="34"/>
      <c r="GWK262" s="34"/>
      <c r="GWL262" s="34"/>
      <c r="GWM262" s="34"/>
      <c r="GWN262" s="34"/>
      <c r="GWO262" s="34"/>
      <c r="GWP262" s="34"/>
      <c r="GWQ262" s="34"/>
      <c r="GWR262" s="34"/>
      <c r="GWS262" s="34"/>
      <c r="GWT262" s="34"/>
      <c r="GWU262" s="34"/>
      <c r="GWV262" s="34"/>
      <c r="GWW262" s="34"/>
      <c r="GWX262" s="34"/>
      <c r="GWY262" s="34"/>
      <c r="GWZ262" s="34"/>
      <c r="GXA262" s="34"/>
      <c r="GXB262" s="34"/>
      <c r="GXC262" s="34"/>
      <c r="GXD262" s="34"/>
      <c r="GXE262" s="34"/>
      <c r="GXF262" s="34"/>
      <c r="GXG262" s="34"/>
      <c r="GXH262" s="34"/>
      <c r="GXI262" s="34"/>
      <c r="GXJ262" s="34"/>
      <c r="GXK262" s="34"/>
      <c r="GXL262" s="34"/>
      <c r="GXM262" s="34"/>
      <c r="GXN262" s="34"/>
      <c r="GXO262" s="34"/>
      <c r="GXP262" s="34"/>
      <c r="GXQ262" s="34"/>
      <c r="GXR262" s="34"/>
      <c r="GXS262" s="34"/>
      <c r="GXT262" s="34"/>
      <c r="GXU262" s="34"/>
      <c r="GXV262" s="34"/>
      <c r="GXW262" s="34"/>
      <c r="GXX262" s="34"/>
      <c r="GXY262" s="34"/>
      <c r="GXZ262" s="34"/>
      <c r="GYA262" s="34"/>
      <c r="GYB262" s="34"/>
      <c r="GYC262" s="34"/>
      <c r="GYD262" s="34"/>
      <c r="GYE262" s="34"/>
      <c r="GYF262" s="34"/>
      <c r="GYG262" s="34"/>
      <c r="GYH262" s="34"/>
      <c r="GYI262" s="34"/>
      <c r="GYJ262" s="34"/>
      <c r="GYK262" s="34"/>
      <c r="GYL262" s="34"/>
      <c r="GYM262" s="34"/>
      <c r="GYN262" s="34"/>
      <c r="GYO262" s="34"/>
      <c r="GYP262" s="34"/>
      <c r="GYQ262" s="34"/>
      <c r="GYR262" s="34"/>
      <c r="GYS262" s="34"/>
      <c r="GYT262" s="34"/>
      <c r="GYU262" s="34"/>
      <c r="GYV262" s="34"/>
      <c r="GYW262" s="34"/>
      <c r="GYX262" s="34"/>
      <c r="GYY262" s="34"/>
      <c r="GYZ262" s="34"/>
      <c r="GZA262" s="34"/>
      <c r="GZB262" s="34"/>
      <c r="GZC262" s="34"/>
      <c r="GZD262" s="34"/>
      <c r="GZE262" s="34"/>
      <c r="GZF262" s="34"/>
      <c r="GZG262" s="34"/>
      <c r="GZH262" s="34"/>
      <c r="GZI262" s="34"/>
      <c r="GZJ262" s="34"/>
      <c r="GZK262" s="34"/>
      <c r="GZL262" s="34"/>
      <c r="GZM262" s="34"/>
      <c r="GZN262" s="34"/>
      <c r="GZO262" s="34"/>
      <c r="GZP262" s="34"/>
      <c r="GZQ262" s="34"/>
      <c r="GZR262" s="34"/>
      <c r="GZS262" s="34"/>
      <c r="GZT262" s="34"/>
      <c r="GZU262" s="34"/>
      <c r="GZV262" s="34"/>
      <c r="GZW262" s="34"/>
      <c r="GZX262" s="34"/>
      <c r="GZY262" s="34"/>
      <c r="GZZ262" s="34"/>
      <c r="HAA262" s="34"/>
      <c r="HAB262" s="34"/>
      <c r="HAC262" s="34"/>
      <c r="HAD262" s="34"/>
      <c r="HAE262" s="34"/>
      <c r="HAF262" s="34"/>
      <c r="HAG262" s="34"/>
      <c r="HAH262" s="34"/>
      <c r="HAI262" s="34"/>
      <c r="HAJ262" s="34"/>
      <c r="HAK262" s="34"/>
      <c r="HAL262" s="34"/>
      <c r="HAM262" s="34"/>
      <c r="HAN262" s="34"/>
      <c r="HAO262" s="34"/>
      <c r="HAP262" s="34"/>
      <c r="HAQ262" s="34"/>
      <c r="HAR262" s="34"/>
      <c r="HAS262" s="34"/>
      <c r="HAT262" s="34"/>
      <c r="HAU262" s="34"/>
      <c r="HAV262" s="34"/>
      <c r="HAW262" s="34"/>
      <c r="HAX262" s="34"/>
      <c r="HAY262" s="34"/>
      <c r="HAZ262" s="34"/>
      <c r="HBA262" s="34"/>
      <c r="HBB262" s="34"/>
      <c r="HBC262" s="34"/>
      <c r="HBD262" s="34"/>
      <c r="HBE262" s="34"/>
      <c r="HBF262" s="34"/>
      <c r="HBG262" s="34"/>
      <c r="HBH262" s="34"/>
      <c r="HBI262" s="34"/>
      <c r="HBJ262" s="34"/>
      <c r="HBK262" s="34"/>
      <c r="HBL262" s="34"/>
      <c r="HBM262" s="34"/>
      <c r="HBN262" s="34"/>
      <c r="HBO262" s="34"/>
      <c r="HBP262" s="34"/>
      <c r="HBQ262" s="34"/>
      <c r="HBR262" s="34"/>
      <c r="HBS262" s="34"/>
      <c r="HBT262" s="34"/>
      <c r="HBU262" s="34"/>
      <c r="HBV262" s="34"/>
      <c r="HBW262" s="34"/>
      <c r="HBX262" s="34"/>
      <c r="HBY262" s="34"/>
      <c r="HBZ262" s="34"/>
      <c r="HCA262" s="34"/>
      <c r="HCB262" s="34"/>
      <c r="HCC262" s="34"/>
      <c r="HCD262" s="34"/>
      <c r="HCE262" s="34"/>
      <c r="HCF262" s="34"/>
      <c r="HCG262" s="34"/>
      <c r="HCH262" s="34"/>
      <c r="HCI262" s="34"/>
      <c r="HCJ262" s="34"/>
      <c r="HCK262" s="34"/>
      <c r="HCL262" s="34"/>
      <c r="HCM262" s="34"/>
      <c r="HCN262" s="34"/>
      <c r="HCO262" s="34"/>
      <c r="HCP262" s="34"/>
      <c r="HCQ262" s="34"/>
      <c r="HCR262" s="34"/>
      <c r="HCS262" s="34"/>
      <c r="HCT262" s="34"/>
      <c r="HCU262" s="34"/>
      <c r="HCV262" s="34"/>
      <c r="HCW262" s="34"/>
      <c r="HCX262" s="34"/>
      <c r="HCY262" s="34"/>
      <c r="HCZ262" s="34"/>
      <c r="HDA262" s="34"/>
      <c r="HDB262" s="34"/>
      <c r="HDC262" s="34"/>
      <c r="HDD262" s="34"/>
      <c r="HDE262" s="34"/>
      <c r="HDF262" s="34"/>
      <c r="HDG262" s="34"/>
      <c r="HDH262" s="34"/>
      <c r="HDI262" s="34"/>
      <c r="HDJ262" s="34"/>
      <c r="HDK262" s="34"/>
      <c r="HDL262" s="34"/>
      <c r="HDM262" s="34"/>
      <c r="HDN262" s="34"/>
      <c r="HDO262" s="34"/>
      <c r="HDP262" s="34"/>
      <c r="HDQ262" s="34"/>
      <c r="HDR262" s="34"/>
      <c r="HDS262" s="34"/>
      <c r="HDT262" s="34"/>
      <c r="HDU262" s="34"/>
      <c r="HDV262" s="34"/>
      <c r="HDW262" s="34"/>
      <c r="HDX262" s="34"/>
      <c r="HDY262" s="34"/>
      <c r="HDZ262" s="34"/>
      <c r="HEA262" s="34"/>
      <c r="HEB262" s="34"/>
      <c r="HEC262" s="34"/>
      <c r="HED262" s="34"/>
      <c r="HEE262" s="34"/>
      <c r="HEF262" s="34"/>
      <c r="HEG262" s="34"/>
      <c r="HEH262" s="34"/>
      <c r="HEI262" s="34"/>
      <c r="HEJ262" s="34"/>
      <c r="HEK262" s="34"/>
      <c r="HEL262" s="34"/>
      <c r="HEM262" s="34"/>
      <c r="HEN262" s="34"/>
      <c r="HEO262" s="34"/>
      <c r="HEP262" s="34"/>
      <c r="HEQ262" s="34"/>
      <c r="HER262" s="34"/>
      <c r="HES262" s="34"/>
      <c r="HET262" s="34"/>
      <c r="HEU262" s="34"/>
      <c r="HEV262" s="34"/>
      <c r="HEW262" s="34"/>
      <c r="HEX262" s="34"/>
      <c r="HEY262" s="34"/>
      <c r="HEZ262" s="34"/>
      <c r="HFA262" s="34"/>
      <c r="HFB262" s="34"/>
      <c r="HFC262" s="34"/>
      <c r="HFD262" s="34"/>
      <c r="HFE262" s="34"/>
      <c r="HFF262" s="34"/>
      <c r="HFG262" s="34"/>
      <c r="HFH262" s="34"/>
      <c r="HFI262" s="34"/>
      <c r="HFJ262" s="34"/>
      <c r="HFK262" s="34"/>
      <c r="HFL262" s="34"/>
      <c r="HFM262" s="34"/>
      <c r="HFN262" s="34"/>
      <c r="HFO262" s="34"/>
      <c r="HFP262" s="34"/>
      <c r="HFQ262" s="34"/>
      <c r="HFR262" s="34"/>
      <c r="HFS262" s="34"/>
      <c r="HFT262" s="34"/>
      <c r="HFU262" s="34"/>
      <c r="HFV262" s="34"/>
      <c r="HFW262" s="34"/>
      <c r="HFX262" s="34"/>
      <c r="HFY262" s="34"/>
      <c r="HFZ262" s="34"/>
      <c r="HGA262" s="34"/>
      <c r="HGB262" s="34"/>
      <c r="HGC262" s="34"/>
      <c r="HGD262" s="34"/>
      <c r="HGE262" s="34"/>
      <c r="HGF262" s="34"/>
      <c r="HGG262" s="34"/>
      <c r="HGH262" s="34"/>
      <c r="HGI262" s="34"/>
      <c r="HGJ262" s="34"/>
      <c r="HGK262" s="34"/>
      <c r="HGL262" s="34"/>
      <c r="HGM262" s="34"/>
      <c r="HGN262" s="34"/>
      <c r="HGO262" s="34"/>
      <c r="HGP262" s="34"/>
      <c r="HGQ262" s="34"/>
      <c r="HGR262" s="34"/>
      <c r="HGS262" s="34"/>
      <c r="HGT262" s="34"/>
      <c r="HGU262" s="34"/>
      <c r="HGV262" s="34"/>
      <c r="HGW262" s="34"/>
      <c r="HGX262" s="34"/>
      <c r="HGY262" s="34"/>
      <c r="HGZ262" s="34"/>
      <c r="HHA262" s="34"/>
      <c r="HHB262" s="34"/>
      <c r="HHC262" s="34"/>
      <c r="HHD262" s="34"/>
      <c r="HHE262" s="34"/>
      <c r="HHF262" s="34"/>
      <c r="HHG262" s="34"/>
      <c r="HHH262" s="34"/>
      <c r="HHI262" s="34"/>
      <c r="HHJ262" s="34"/>
      <c r="HHK262" s="34"/>
      <c r="HHL262" s="34"/>
      <c r="HHM262" s="34"/>
      <c r="HHN262" s="34"/>
      <c r="HHO262" s="34"/>
      <c r="HHP262" s="34"/>
      <c r="HHQ262" s="34"/>
      <c r="HHR262" s="34"/>
      <c r="HHS262" s="34"/>
      <c r="HHT262" s="34"/>
      <c r="HHU262" s="34"/>
      <c r="HHV262" s="34"/>
      <c r="HHW262" s="34"/>
      <c r="HHX262" s="34"/>
      <c r="HHY262" s="34"/>
      <c r="HHZ262" s="34"/>
      <c r="HIA262" s="34"/>
      <c r="HIB262" s="34"/>
      <c r="HIC262" s="34"/>
      <c r="HID262" s="34"/>
      <c r="HIE262" s="34"/>
      <c r="HIF262" s="34"/>
      <c r="HIG262" s="34"/>
      <c r="HIH262" s="34"/>
      <c r="HII262" s="34"/>
      <c r="HIJ262" s="34"/>
      <c r="HIK262" s="34"/>
      <c r="HIL262" s="34"/>
      <c r="HIM262" s="34"/>
      <c r="HIN262" s="34"/>
      <c r="HIO262" s="34"/>
      <c r="HIP262" s="34"/>
      <c r="HIQ262" s="34"/>
      <c r="HIR262" s="34"/>
      <c r="HIS262" s="34"/>
      <c r="HIT262" s="34"/>
      <c r="HIU262" s="34"/>
      <c r="HIV262" s="34"/>
      <c r="HIW262" s="34"/>
      <c r="HIX262" s="34"/>
      <c r="HIY262" s="34"/>
      <c r="HIZ262" s="34"/>
      <c r="HJA262" s="34"/>
      <c r="HJB262" s="34"/>
      <c r="HJC262" s="34"/>
      <c r="HJD262" s="34"/>
      <c r="HJE262" s="34"/>
      <c r="HJF262" s="34"/>
      <c r="HJG262" s="34"/>
      <c r="HJH262" s="34"/>
      <c r="HJI262" s="34"/>
      <c r="HJJ262" s="34"/>
      <c r="HJK262" s="34"/>
      <c r="HJL262" s="34"/>
      <c r="HJM262" s="34"/>
      <c r="HJN262" s="34"/>
      <c r="HJO262" s="34"/>
      <c r="HJP262" s="34"/>
      <c r="HJQ262" s="34"/>
      <c r="HJR262" s="34"/>
      <c r="HJS262" s="34"/>
      <c r="HJT262" s="34"/>
      <c r="HJU262" s="34"/>
      <c r="HJV262" s="34"/>
      <c r="HJW262" s="34"/>
      <c r="HJX262" s="34"/>
      <c r="HJY262" s="34"/>
      <c r="HJZ262" s="34"/>
      <c r="HKA262" s="34"/>
      <c r="HKB262" s="34"/>
      <c r="HKC262" s="34"/>
      <c r="HKD262" s="34"/>
      <c r="HKE262" s="34"/>
      <c r="HKF262" s="34"/>
      <c r="HKG262" s="34"/>
      <c r="HKH262" s="34"/>
      <c r="HKI262" s="34"/>
      <c r="HKJ262" s="34"/>
      <c r="HKK262" s="34"/>
      <c r="HKL262" s="34"/>
      <c r="HKM262" s="34"/>
      <c r="HKN262" s="34"/>
      <c r="HKO262" s="34"/>
      <c r="HKP262" s="34"/>
      <c r="HKQ262" s="34"/>
      <c r="HKR262" s="34"/>
      <c r="HKS262" s="34"/>
      <c r="HKT262" s="34"/>
      <c r="HKU262" s="34"/>
      <c r="HKV262" s="34"/>
      <c r="HKW262" s="34"/>
      <c r="HKX262" s="34"/>
      <c r="HKY262" s="34"/>
      <c r="HKZ262" s="34"/>
      <c r="HLA262" s="34"/>
      <c r="HLB262" s="34"/>
      <c r="HLC262" s="34"/>
      <c r="HLD262" s="34"/>
      <c r="HLE262" s="34"/>
      <c r="HLF262" s="34"/>
      <c r="HLG262" s="34"/>
      <c r="HLH262" s="34"/>
      <c r="HLI262" s="34"/>
      <c r="HLJ262" s="34"/>
      <c r="HLK262" s="34"/>
      <c r="HLL262" s="34"/>
      <c r="HLM262" s="34"/>
      <c r="HLN262" s="34"/>
      <c r="HLO262" s="34"/>
      <c r="HLP262" s="34"/>
      <c r="HLQ262" s="34"/>
      <c r="HLR262" s="34"/>
      <c r="HLS262" s="34"/>
      <c r="HLT262" s="34"/>
      <c r="HLU262" s="34"/>
      <c r="HLV262" s="34"/>
      <c r="HLW262" s="34"/>
      <c r="HLX262" s="34"/>
      <c r="HLY262" s="34"/>
      <c r="HLZ262" s="34"/>
      <c r="HMA262" s="34"/>
      <c r="HMB262" s="34"/>
      <c r="HMC262" s="34"/>
      <c r="HMD262" s="34"/>
      <c r="HME262" s="34"/>
      <c r="HMF262" s="34"/>
      <c r="HMG262" s="34"/>
      <c r="HMH262" s="34"/>
      <c r="HMI262" s="34"/>
      <c r="HMJ262" s="34"/>
      <c r="HMK262" s="34"/>
      <c r="HML262" s="34"/>
      <c r="HMM262" s="34"/>
      <c r="HMN262" s="34"/>
      <c r="HMO262" s="34"/>
      <c r="HMP262" s="34"/>
      <c r="HMQ262" s="34"/>
      <c r="HMR262" s="34"/>
      <c r="HMS262" s="34"/>
      <c r="HMT262" s="34"/>
      <c r="HMU262" s="34"/>
      <c r="HMV262" s="34"/>
      <c r="HMW262" s="34"/>
      <c r="HMX262" s="34"/>
      <c r="HMY262" s="34"/>
      <c r="HMZ262" s="34"/>
      <c r="HNA262" s="34"/>
      <c r="HNB262" s="34"/>
      <c r="HNC262" s="34"/>
      <c r="HND262" s="34"/>
      <c r="HNE262" s="34"/>
      <c r="HNF262" s="34"/>
      <c r="HNG262" s="34"/>
      <c r="HNH262" s="34"/>
      <c r="HNI262" s="34"/>
      <c r="HNJ262" s="34"/>
      <c r="HNK262" s="34"/>
      <c r="HNL262" s="34"/>
      <c r="HNM262" s="34"/>
      <c r="HNN262" s="34"/>
      <c r="HNO262" s="34"/>
      <c r="HNP262" s="34"/>
      <c r="HNQ262" s="34"/>
      <c r="HNR262" s="34"/>
      <c r="HNS262" s="34"/>
      <c r="HNT262" s="34"/>
      <c r="HNU262" s="34"/>
      <c r="HNV262" s="34"/>
      <c r="HNW262" s="34"/>
      <c r="HNX262" s="34"/>
      <c r="HNY262" s="34"/>
      <c r="HNZ262" s="34"/>
      <c r="HOA262" s="34"/>
      <c r="HOB262" s="34"/>
      <c r="HOC262" s="34"/>
      <c r="HOD262" s="34"/>
      <c r="HOE262" s="34"/>
      <c r="HOF262" s="34"/>
      <c r="HOG262" s="34"/>
      <c r="HOH262" s="34"/>
      <c r="HOI262" s="34"/>
      <c r="HOJ262" s="34"/>
      <c r="HOK262" s="34"/>
      <c r="HOL262" s="34"/>
      <c r="HOM262" s="34"/>
      <c r="HON262" s="34"/>
      <c r="HOO262" s="34"/>
      <c r="HOP262" s="34"/>
      <c r="HOQ262" s="34"/>
      <c r="HOR262" s="34"/>
      <c r="HOS262" s="34"/>
      <c r="HOT262" s="34"/>
      <c r="HOU262" s="34"/>
      <c r="HOV262" s="34"/>
      <c r="HOW262" s="34"/>
      <c r="HOX262" s="34"/>
      <c r="HOY262" s="34"/>
      <c r="HOZ262" s="34"/>
      <c r="HPA262" s="34"/>
      <c r="HPB262" s="34"/>
      <c r="HPC262" s="34"/>
      <c r="HPD262" s="34"/>
      <c r="HPE262" s="34"/>
      <c r="HPF262" s="34"/>
      <c r="HPG262" s="34"/>
      <c r="HPH262" s="34"/>
      <c r="HPI262" s="34"/>
      <c r="HPJ262" s="34"/>
      <c r="HPK262" s="34"/>
      <c r="HPL262" s="34"/>
      <c r="HPM262" s="34"/>
      <c r="HPN262" s="34"/>
      <c r="HPO262" s="34"/>
      <c r="HPP262" s="34"/>
      <c r="HPQ262" s="34"/>
      <c r="HPR262" s="34"/>
      <c r="HPS262" s="34"/>
      <c r="HPT262" s="34"/>
      <c r="HPU262" s="34"/>
      <c r="HPV262" s="34"/>
      <c r="HPW262" s="34"/>
      <c r="HPX262" s="34"/>
      <c r="HPY262" s="34"/>
      <c r="HPZ262" s="34"/>
      <c r="HQA262" s="34"/>
      <c r="HQB262" s="34"/>
      <c r="HQC262" s="34"/>
      <c r="HQD262" s="34"/>
      <c r="HQE262" s="34"/>
      <c r="HQF262" s="34"/>
      <c r="HQG262" s="34"/>
      <c r="HQH262" s="34"/>
      <c r="HQI262" s="34"/>
      <c r="HQJ262" s="34"/>
      <c r="HQK262" s="34"/>
      <c r="HQL262" s="34"/>
      <c r="HQM262" s="34"/>
      <c r="HQN262" s="34"/>
      <c r="HQO262" s="34"/>
      <c r="HQP262" s="34"/>
      <c r="HQQ262" s="34"/>
      <c r="HQR262" s="34"/>
      <c r="HQS262" s="34"/>
      <c r="HQT262" s="34"/>
      <c r="HQU262" s="34"/>
      <c r="HQV262" s="34"/>
      <c r="HQW262" s="34"/>
      <c r="HQX262" s="34"/>
      <c r="HQY262" s="34"/>
      <c r="HQZ262" s="34"/>
      <c r="HRA262" s="34"/>
      <c r="HRB262" s="34"/>
      <c r="HRC262" s="34"/>
      <c r="HRD262" s="34"/>
      <c r="HRE262" s="34"/>
      <c r="HRF262" s="34"/>
      <c r="HRG262" s="34"/>
      <c r="HRH262" s="34"/>
      <c r="HRI262" s="34"/>
      <c r="HRJ262" s="34"/>
      <c r="HRK262" s="34"/>
      <c r="HRL262" s="34"/>
      <c r="HRM262" s="34"/>
      <c r="HRN262" s="34"/>
      <c r="HRO262" s="34"/>
      <c r="HRP262" s="34"/>
      <c r="HRQ262" s="34"/>
      <c r="HRR262" s="34"/>
      <c r="HRS262" s="34"/>
      <c r="HRT262" s="34"/>
      <c r="HRU262" s="34"/>
      <c r="HRV262" s="34"/>
      <c r="HRW262" s="34"/>
      <c r="HRX262" s="34"/>
      <c r="HRY262" s="34"/>
      <c r="HRZ262" s="34"/>
      <c r="HSA262" s="34"/>
      <c r="HSB262" s="34"/>
      <c r="HSC262" s="34"/>
      <c r="HSD262" s="34"/>
      <c r="HSE262" s="34"/>
      <c r="HSF262" s="34"/>
      <c r="HSG262" s="34"/>
      <c r="HSH262" s="34"/>
      <c r="HSI262" s="34"/>
      <c r="HSJ262" s="34"/>
      <c r="HSK262" s="34"/>
      <c r="HSL262" s="34"/>
      <c r="HSM262" s="34"/>
      <c r="HSN262" s="34"/>
      <c r="HSO262" s="34"/>
      <c r="HSP262" s="34"/>
      <c r="HSQ262" s="34"/>
      <c r="HSR262" s="34"/>
      <c r="HSS262" s="34"/>
      <c r="HST262" s="34"/>
      <c r="HSU262" s="34"/>
      <c r="HSV262" s="34"/>
      <c r="HSW262" s="34"/>
      <c r="HSX262" s="34"/>
      <c r="HSY262" s="34"/>
      <c r="HSZ262" s="34"/>
      <c r="HTA262" s="34"/>
      <c r="HTB262" s="34"/>
      <c r="HTC262" s="34"/>
      <c r="HTD262" s="34"/>
      <c r="HTE262" s="34"/>
      <c r="HTF262" s="34"/>
      <c r="HTG262" s="34"/>
      <c r="HTH262" s="34"/>
      <c r="HTI262" s="34"/>
      <c r="HTJ262" s="34"/>
      <c r="HTK262" s="34"/>
      <c r="HTL262" s="34"/>
      <c r="HTM262" s="34"/>
      <c r="HTN262" s="34"/>
      <c r="HTO262" s="34"/>
      <c r="HTP262" s="34"/>
      <c r="HTQ262" s="34"/>
      <c r="HTR262" s="34"/>
      <c r="HTS262" s="34"/>
      <c r="HTT262" s="34"/>
      <c r="HTU262" s="34"/>
      <c r="HTV262" s="34"/>
      <c r="HTW262" s="34"/>
      <c r="HTX262" s="34"/>
      <c r="HTY262" s="34"/>
      <c r="HTZ262" s="34"/>
      <c r="HUA262" s="34"/>
      <c r="HUB262" s="34"/>
      <c r="HUC262" s="34"/>
      <c r="HUD262" s="34"/>
      <c r="HUE262" s="34"/>
      <c r="HUF262" s="34"/>
      <c r="HUG262" s="34"/>
      <c r="HUH262" s="34"/>
      <c r="HUI262" s="34"/>
      <c r="HUJ262" s="34"/>
      <c r="HUK262" s="34"/>
      <c r="HUL262" s="34"/>
      <c r="HUM262" s="34"/>
      <c r="HUN262" s="34"/>
      <c r="HUO262" s="34"/>
      <c r="HUP262" s="34"/>
      <c r="HUQ262" s="34"/>
      <c r="HUR262" s="34"/>
      <c r="HUS262" s="34"/>
      <c r="HUT262" s="34"/>
      <c r="HUU262" s="34"/>
      <c r="HUV262" s="34"/>
      <c r="HUW262" s="34"/>
      <c r="HUX262" s="34"/>
      <c r="HUY262" s="34"/>
      <c r="HUZ262" s="34"/>
      <c r="HVA262" s="34"/>
      <c r="HVB262" s="34"/>
      <c r="HVC262" s="34"/>
      <c r="HVD262" s="34"/>
      <c r="HVE262" s="34"/>
      <c r="HVF262" s="34"/>
      <c r="HVG262" s="34"/>
      <c r="HVH262" s="34"/>
      <c r="HVI262" s="34"/>
      <c r="HVJ262" s="34"/>
      <c r="HVK262" s="34"/>
      <c r="HVL262" s="34"/>
      <c r="HVM262" s="34"/>
      <c r="HVN262" s="34"/>
      <c r="HVO262" s="34"/>
      <c r="HVP262" s="34"/>
      <c r="HVQ262" s="34"/>
      <c r="HVR262" s="34"/>
      <c r="HVS262" s="34"/>
      <c r="HVT262" s="34"/>
      <c r="HVU262" s="34"/>
      <c r="HVV262" s="34"/>
      <c r="HVW262" s="34"/>
      <c r="HVX262" s="34"/>
      <c r="HVY262" s="34"/>
      <c r="HVZ262" s="34"/>
      <c r="HWA262" s="34"/>
      <c r="HWB262" s="34"/>
      <c r="HWC262" s="34"/>
      <c r="HWD262" s="34"/>
      <c r="HWE262" s="34"/>
      <c r="HWF262" s="34"/>
      <c r="HWG262" s="34"/>
      <c r="HWH262" s="34"/>
      <c r="HWI262" s="34"/>
      <c r="HWJ262" s="34"/>
      <c r="HWK262" s="34"/>
      <c r="HWL262" s="34"/>
      <c r="HWM262" s="34"/>
      <c r="HWN262" s="34"/>
      <c r="HWO262" s="34"/>
      <c r="HWP262" s="34"/>
      <c r="HWQ262" s="34"/>
      <c r="HWR262" s="34"/>
      <c r="HWS262" s="34"/>
      <c r="HWT262" s="34"/>
      <c r="HWU262" s="34"/>
      <c r="HWV262" s="34"/>
      <c r="HWW262" s="34"/>
      <c r="HWX262" s="34"/>
      <c r="HWY262" s="34"/>
      <c r="HWZ262" s="34"/>
      <c r="HXA262" s="34"/>
      <c r="HXB262" s="34"/>
      <c r="HXC262" s="34"/>
      <c r="HXD262" s="34"/>
      <c r="HXE262" s="34"/>
      <c r="HXF262" s="34"/>
      <c r="HXG262" s="34"/>
      <c r="HXH262" s="34"/>
      <c r="HXI262" s="34"/>
      <c r="HXJ262" s="34"/>
      <c r="HXK262" s="34"/>
      <c r="HXL262" s="34"/>
      <c r="HXM262" s="34"/>
      <c r="HXN262" s="34"/>
      <c r="HXO262" s="34"/>
      <c r="HXP262" s="34"/>
      <c r="HXQ262" s="34"/>
      <c r="HXR262" s="34"/>
      <c r="HXS262" s="34"/>
      <c r="HXT262" s="34"/>
      <c r="HXU262" s="34"/>
      <c r="HXV262" s="34"/>
      <c r="HXW262" s="34"/>
      <c r="HXX262" s="34"/>
      <c r="HXY262" s="34"/>
      <c r="HXZ262" s="34"/>
      <c r="HYA262" s="34"/>
      <c r="HYB262" s="34"/>
      <c r="HYC262" s="34"/>
      <c r="HYD262" s="34"/>
      <c r="HYE262" s="34"/>
      <c r="HYF262" s="34"/>
      <c r="HYG262" s="34"/>
      <c r="HYH262" s="34"/>
      <c r="HYI262" s="34"/>
      <c r="HYJ262" s="34"/>
      <c r="HYK262" s="34"/>
      <c r="HYL262" s="34"/>
      <c r="HYM262" s="34"/>
      <c r="HYN262" s="34"/>
      <c r="HYO262" s="34"/>
      <c r="HYP262" s="34"/>
      <c r="HYQ262" s="34"/>
      <c r="HYR262" s="34"/>
      <c r="HYS262" s="34"/>
      <c r="HYT262" s="34"/>
      <c r="HYU262" s="34"/>
      <c r="HYV262" s="34"/>
      <c r="HYW262" s="34"/>
      <c r="HYX262" s="34"/>
      <c r="HYY262" s="34"/>
      <c r="HYZ262" s="34"/>
      <c r="HZA262" s="34"/>
      <c r="HZB262" s="34"/>
      <c r="HZC262" s="34"/>
      <c r="HZD262" s="34"/>
      <c r="HZE262" s="34"/>
      <c r="HZF262" s="34"/>
      <c r="HZG262" s="34"/>
      <c r="HZH262" s="34"/>
      <c r="HZI262" s="34"/>
      <c r="HZJ262" s="34"/>
      <c r="HZK262" s="34"/>
      <c r="HZL262" s="34"/>
      <c r="HZM262" s="34"/>
      <c r="HZN262" s="34"/>
      <c r="HZO262" s="34"/>
      <c r="HZP262" s="34"/>
      <c r="HZQ262" s="34"/>
      <c r="HZR262" s="34"/>
      <c r="HZS262" s="34"/>
      <c r="HZT262" s="34"/>
      <c r="HZU262" s="34"/>
      <c r="HZV262" s="34"/>
      <c r="HZW262" s="34"/>
      <c r="HZX262" s="34"/>
      <c r="HZY262" s="34"/>
      <c r="HZZ262" s="34"/>
      <c r="IAA262" s="34"/>
      <c r="IAB262" s="34"/>
      <c r="IAC262" s="34"/>
      <c r="IAD262" s="34"/>
      <c r="IAE262" s="34"/>
      <c r="IAF262" s="34"/>
      <c r="IAG262" s="34"/>
      <c r="IAH262" s="34"/>
      <c r="IAI262" s="34"/>
      <c r="IAJ262" s="34"/>
      <c r="IAK262" s="34"/>
      <c r="IAL262" s="34"/>
      <c r="IAM262" s="34"/>
      <c r="IAN262" s="34"/>
      <c r="IAO262" s="34"/>
      <c r="IAP262" s="34"/>
      <c r="IAQ262" s="34"/>
      <c r="IAR262" s="34"/>
      <c r="IAS262" s="34"/>
      <c r="IAT262" s="34"/>
      <c r="IAU262" s="34"/>
      <c r="IAV262" s="34"/>
      <c r="IAW262" s="34"/>
      <c r="IAX262" s="34"/>
      <c r="IAY262" s="34"/>
      <c r="IAZ262" s="34"/>
      <c r="IBA262" s="34"/>
      <c r="IBB262" s="34"/>
      <c r="IBC262" s="34"/>
      <c r="IBD262" s="34"/>
      <c r="IBE262" s="34"/>
      <c r="IBF262" s="34"/>
      <c r="IBG262" s="34"/>
      <c r="IBH262" s="34"/>
      <c r="IBI262" s="34"/>
      <c r="IBJ262" s="34"/>
      <c r="IBK262" s="34"/>
      <c r="IBL262" s="34"/>
      <c r="IBM262" s="34"/>
      <c r="IBN262" s="34"/>
      <c r="IBO262" s="34"/>
      <c r="IBP262" s="34"/>
      <c r="IBQ262" s="34"/>
      <c r="IBR262" s="34"/>
      <c r="IBS262" s="34"/>
      <c r="IBT262" s="34"/>
      <c r="IBU262" s="34"/>
      <c r="IBV262" s="34"/>
      <c r="IBW262" s="34"/>
      <c r="IBX262" s="34"/>
      <c r="IBY262" s="34"/>
      <c r="IBZ262" s="34"/>
      <c r="ICA262" s="34"/>
      <c r="ICB262" s="34"/>
      <c r="ICC262" s="34"/>
      <c r="ICD262" s="34"/>
      <c r="ICE262" s="34"/>
      <c r="ICF262" s="34"/>
      <c r="ICG262" s="34"/>
      <c r="ICH262" s="34"/>
      <c r="ICI262" s="34"/>
      <c r="ICJ262" s="34"/>
      <c r="ICK262" s="34"/>
      <c r="ICL262" s="34"/>
      <c r="ICM262" s="34"/>
      <c r="ICN262" s="34"/>
      <c r="ICO262" s="34"/>
      <c r="ICP262" s="34"/>
      <c r="ICQ262" s="34"/>
      <c r="ICR262" s="34"/>
      <c r="ICS262" s="34"/>
      <c r="ICT262" s="34"/>
      <c r="ICU262" s="34"/>
      <c r="ICV262" s="34"/>
      <c r="ICW262" s="34"/>
      <c r="ICX262" s="34"/>
      <c r="ICY262" s="34"/>
      <c r="ICZ262" s="34"/>
      <c r="IDA262" s="34"/>
      <c r="IDB262" s="34"/>
      <c r="IDC262" s="34"/>
      <c r="IDD262" s="34"/>
      <c r="IDE262" s="34"/>
      <c r="IDF262" s="34"/>
      <c r="IDG262" s="34"/>
      <c r="IDH262" s="34"/>
      <c r="IDI262" s="34"/>
      <c r="IDJ262" s="34"/>
      <c r="IDK262" s="34"/>
      <c r="IDL262" s="34"/>
      <c r="IDM262" s="34"/>
      <c r="IDN262" s="34"/>
      <c r="IDO262" s="34"/>
      <c r="IDP262" s="34"/>
      <c r="IDQ262" s="34"/>
      <c r="IDR262" s="34"/>
      <c r="IDS262" s="34"/>
      <c r="IDT262" s="34"/>
      <c r="IDU262" s="34"/>
      <c r="IDV262" s="34"/>
      <c r="IDW262" s="34"/>
      <c r="IDX262" s="34"/>
      <c r="IDY262" s="34"/>
      <c r="IDZ262" s="34"/>
      <c r="IEA262" s="34"/>
      <c r="IEB262" s="34"/>
      <c r="IEC262" s="34"/>
      <c r="IED262" s="34"/>
      <c r="IEE262" s="34"/>
      <c r="IEF262" s="34"/>
      <c r="IEG262" s="34"/>
      <c r="IEH262" s="34"/>
      <c r="IEI262" s="34"/>
      <c r="IEJ262" s="34"/>
      <c r="IEK262" s="34"/>
      <c r="IEL262" s="34"/>
      <c r="IEM262" s="34"/>
      <c r="IEN262" s="34"/>
      <c r="IEO262" s="34"/>
      <c r="IEP262" s="34"/>
      <c r="IEQ262" s="34"/>
      <c r="IER262" s="34"/>
      <c r="IES262" s="34"/>
      <c r="IET262" s="34"/>
      <c r="IEU262" s="34"/>
      <c r="IEV262" s="34"/>
      <c r="IEW262" s="34"/>
      <c r="IEX262" s="34"/>
      <c r="IEY262" s="34"/>
      <c r="IEZ262" s="34"/>
      <c r="IFA262" s="34"/>
      <c r="IFB262" s="34"/>
      <c r="IFC262" s="34"/>
      <c r="IFD262" s="34"/>
      <c r="IFE262" s="34"/>
      <c r="IFF262" s="34"/>
      <c r="IFG262" s="34"/>
      <c r="IFH262" s="34"/>
      <c r="IFI262" s="34"/>
      <c r="IFJ262" s="34"/>
      <c r="IFK262" s="34"/>
      <c r="IFL262" s="34"/>
      <c r="IFM262" s="34"/>
      <c r="IFN262" s="34"/>
      <c r="IFO262" s="34"/>
      <c r="IFP262" s="34"/>
      <c r="IFQ262" s="34"/>
      <c r="IFR262" s="34"/>
      <c r="IFS262" s="34"/>
      <c r="IFT262" s="34"/>
      <c r="IFU262" s="34"/>
      <c r="IFV262" s="34"/>
      <c r="IFW262" s="34"/>
      <c r="IFX262" s="34"/>
      <c r="IFY262" s="34"/>
      <c r="IFZ262" s="34"/>
      <c r="IGA262" s="34"/>
      <c r="IGB262" s="34"/>
      <c r="IGC262" s="34"/>
      <c r="IGD262" s="34"/>
      <c r="IGE262" s="34"/>
      <c r="IGF262" s="34"/>
      <c r="IGG262" s="34"/>
      <c r="IGH262" s="34"/>
      <c r="IGI262" s="34"/>
      <c r="IGJ262" s="34"/>
      <c r="IGK262" s="34"/>
      <c r="IGL262" s="34"/>
      <c r="IGM262" s="34"/>
      <c r="IGN262" s="34"/>
      <c r="IGO262" s="34"/>
      <c r="IGP262" s="34"/>
      <c r="IGQ262" s="34"/>
      <c r="IGR262" s="34"/>
      <c r="IGS262" s="34"/>
      <c r="IGT262" s="34"/>
      <c r="IGU262" s="34"/>
      <c r="IGV262" s="34"/>
      <c r="IGW262" s="34"/>
      <c r="IGX262" s="34"/>
      <c r="IGY262" s="34"/>
      <c r="IGZ262" s="34"/>
      <c r="IHA262" s="34"/>
      <c r="IHB262" s="34"/>
      <c r="IHC262" s="34"/>
      <c r="IHD262" s="34"/>
      <c r="IHE262" s="34"/>
      <c r="IHF262" s="34"/>
      <c r="IHG262" s="34"/>
      <c r="IHH262" s="34"/>
      <c r="IHI262" s="34"/>
      <c r="IHJ262" s="34"/>
      <c r="IHK262" s="34"/>
      <c r="IHL262" s="34"/>
      <c r="IHM262" s="34"/>
      <c r="IHN262" s="34"/>
      <c r="IHO262" s="34"/>
      <c r="IHP262" s="34"/>
      <c r="IHQ262" s="34"/>
      <c r="IHR262" s="34"/>
      <c r="IHS262" s="34"/>
      <c r="IHT262" s="34"/>
      <c r="IHU262" s="34"/>
      <c r="IHV262" s="34"/>
      <c r="IHW262" s="34"/>
      <c r="IHX262" s="34"/>
      <c r="IHY262" s="34"/>
      <c r="IHZ262" s="34"/>
      <c r="IIA262" s="34"/>
      <c r="IIB262" s="34"/>
      <c r="IIC262" s="34"/>
      <c r="IID262" s="34"/>
      <c r="IIE262" s="34"/>
      <c r="IIF262" s="34"/>
      <c r="IIG262" s="34"/>
      <c r="IIH262" s="34"/>
      <c r="III262" s="34"/>
      <c r="IIJ262" s="34"/>
      <c r="IIK262" s="34"/>
      <c r="IIL262" s="34"/>
      <c r="IIM262" s="34"/>
      <c r="IIN262" s="34"/>
      <c r="IIO262" s="34"/>
      <c r="IIP262" s="34"/>
      <c r="IIQ262" s="34"/>
      <c r="IIR262" s="34"/>
      <c r="IIS262" s="34"/>
      <c r="IIT262" s="34"/>
      <c r="IIU262" s="34"/>
      <c r="IIV262" s="34"/>
      <c r="IIW262" s="34"/>
      <c r="IIX262" s="34"/>
      <c r="IIY262" s="34"/>
      <c r="IIZ262" s="34"/>
      <c r="IJA262" s="34"/>
      <c r="IJB262" s="34"/>
      <c r="IJC262" s="34"/>
      <c r="IJD262" s="34"/>
      <c r="IJE262" s="34"/>
      <c r="IJF262" s="34"/>
      <c r="IJG262" s="34"/>
      <c r="IJH262" s="34"/>
      <c r="IJI262" s="34"/>
      <c r="IJJ262" s="34"/>
      <c r="IJK262" s="34"/>
      <c r="IJL262" s="34"/>
      <c r="IJM262" s="34"/>
      <c r="IJN262" s="34"/>
      <c r="IJO262" s="34"/>
      <c r="IJP262" s="34"/>
      <c r="IJQ262" s="34"/>
      <c r="IJR262" s="34"/>
      <c r="IJS262" s="34"/>
      <c r="IJT262" s="34"/>
      <c r="IJU262" s="34"/>
      <c r="IJV262" s="34"/>
      <c r="IJW262" s="34"/>
      <c r="IJX262" s="34"/>
      <c r="IJY262" s="34"/>
      <c r="IJZ262" s="34"/>
      <c r="IKA262" s="34"/>
      <c r="IKB262" s="34"/>
      <c r="IKC262" s="34"/>
      <c r="IKD262" s="34"/>
      <c r="IKE262" s="34"/>
      <c r="IKF262" s="34"/>
      <c r="IKG262" s="34"/>
      <c r="IKH262" s="34"/>
      <c r="IKI262" s="34"/>
      <c r="IKJ262" s="34"/>
      <c r="IKK262" s="34"/>
      <c r="IKL262" s="34"/>
      <c r="IKM262" s="34"/>
      <c r="IKN262" s="34"/>
      <c r="IKO262" s="34"/>
      <c r="IKP262" s="34"/>
      <c r="IKQ262" s="34"/>
      <c r="IKR262" s="34"/>
      <c r="IKS262" s="34"/>
      <c r="IKT262" s="34"/>
      <c r="IKU262" s="34"/>
      <c r="IKV262" s="34"/>
      <c r="IKW262" s="34"/>
      <c r="IKX262" s="34"/>
      <c r="IKY262" s="34"/>
      <c r="IKZ262" s="34"/>
      <c r="ILA262" s="34"/>
      <c r="ILB262" s="34"/>
      <c r="ILC262" s="34"/>
      <c r="ILD262" s="34"/>
      <c r="ILE262" s="34"/>
      <c r="ILF262" s="34"/>
      <c r="ILG262" s="34"/>
      <c r="ILH262" s="34"/>
      <c r="ILI262" s="34"/>
      <c r="ILJ262" s="34"/>
      <c r="ILK262" s="34"/>
      <c r="ILL262" s="34"/>
      <c r="ILM262" s="34"/>
      <c r="ILN262" s="34"/>
      <c r="ILO262" s="34"/>
      <c r="ILP262" s="34"/>
      <c r="ILQ262" s="34"/>
      <c r="ILR262" s="34"/>
      <c r="ILS262" s="34"/>
      <c r="ILT262" s="34"/>
      <c r="ILU262" s="34"/>
      <c r="ILV262" s="34"/>
      <c r="ILW262" s="34"/>
      <c r="ILX262" s="34"/>
      <c r="ILY262" s="34"/>
      <c r="ILZ262" s="34"/>
      <c r="IMA262" s="34"/>
      <c r="IMB262" s="34"/>
      <c r="IMC262" s="34"/>
      <c r="IMD262" s="34"/>
      <c r="IME262" s="34"/>
      <c r="IMF262" s="34"/>
      <c r="IMG262" s="34"/>
      <c r="IMH262" s="34"/>
      <c r="IMI262" s="34"/>
      <c r="IMJ262" s="34"/>
      <c r="IMK262" s="34"/>
      <c r="IML262" s="34"/>
      <c r="IMM262" s="34"/>
      <c r="IMN262" s="34"/>
      <c r="IMO262" s="34"/>
      <c r="IMP262" s="34"/>
      <c r="IMQ262" s="34"/>
      <c r="IMR262" s="34"/>
      <c r="IMS262" s="34"/>
      <c r="IMT262" s="34"/>
      <c r="IMU262" s="34"/>
      <c r="IMV262" s="34"/>
      <c r="IMW262" s="34"/>
      <c r="IMX262" s="34"/>
      <c r="IMY262" s="34"/>
      <c r="IMZ262" s="34"/>
      <c r="INA262" s="34"/>
      <c r="INB262" s="34"/>
      <c r="INC262" s="34"/>
      <c r="IND262" s="34"/>
      <c r="INE262" s="34"/>
      <c r="INF262" s="34"/>
      <c r="ING262" s="34"/>
      <c r="INH262" s="34"/>
      <c r="INI262" s="34"/>
      <c r="INJ262" s="34"/>
      <c r="INK262" s="34"/>
      <c r="INL262" s="34"/>
      <c r="INM262" s="34"/>
      <c r="INN262" s="34"/>
      <c r="INO262" s="34"/>
      <c r="INP262" s="34"/>
      <c r="INQ262" s="34"/>
      <c r="INR262" s="34"/>
      <c r="INS262" s="34"/>
      <c r="INT262" s="34"/>
      <c r="INU262" s="34"/>
      <c r="INV262" s="34"/>
      <c r="INW262" s="34"/>
      <c r="INX262" s="34"/>
      <c r="INY262" s="34"/>
      <c r="INZ262" s="34"/>
      <c r="IOA262" s="34"/>
      <c r="IOB262" s="34"/>
      <c r="IOC262" s="34"/>
      <c r="IOD262" s="34"/>
      <c r="IOE262" s="34"/>
      <c r="IOF262" s="34"/>
      <c r="IOG262" s="34"/>
      <c r="IOH262" s="34"/>
      <c r="IOI262" s="34"/>
      <c r="IOJ262" s="34"/>
      <c r="IOK262" s="34"/>
      <c r="IOL262" s="34"/>
      <c r="IOM262" s="34"/>
      <c r="ION262" s="34"/>
      <c r="IOO262" s="34"/>
      <c r="IOP262" s="34"/>
      <c r="IOQ262" s="34"/>
      <c r="IOR262" s="34"/>
      <c r="IOS262" s="34"/>
      <c r="IOT262" s="34"/>
      <c r="IOU262" s="34"/>
      <c r="IOV262" s="34"/>
      <c r="IOW262" s="34"/>
      <c r="IOX262" s="34"/>
      <c r="IOY262" s="34"/>
      <c r="IOZ262" s="34"/>
      <c r="IPA262" s="34"/>
      <c r="IPB262" s="34"/>
      <c r="IPC262" s="34"/>
      <c r="IPD262" s="34"/>
      <c r="IPE262" s="34"/>
      <c r="IPF262" s="34"/>
      <c r="IPG262" s="34"/>
      <c r="IPH262" s="34"/>
      <c r="IPI262" s="34"/>
      <c r="IPJ262" s="34"/>
      <c r="IPK262" s="34"/>
      <c r="IPL262" s="34"/>
      <c r="IPM262" s="34"/>
      <c r="IPN262" s="34"/>
      <c r="IPO262" s="34"/>
      <c r="IPP262" s="34"/>
      <c r="IPQ262" s="34"/>
      <c r="IPR262" s="34"/>
      <c r="IPS262" s="34"/>
      <c r="IPT262" s="34"/>
      <c r="IPU262" s="34"/>
      <c r="IPV262" s="34"/>
      <c r="IPW262" s="34"/>
      <c r="IPX262" s="34"/>
      <c r="IPY262" s="34"/>
      <c r="IPZ262" s="34"/>
      <c r="IQA262" s="34"/>
      <c r="IQB262" s="34"/>
      <c r="IQC262" s="34"/>
      <c r="IQD262" s="34"/>
      <c r="IQE262" s="34"/>
      <c r="IQF262" s="34"/>
      <c r="IQG262" s="34"/>
      <c r="IQH262" s="34"/>
      <c r="IQI262" s="34"/>
      <c r="IQJ262" s="34"/>
      <c r="IQK262" s="34"/>
      <c r="IQL262" s="34"/>
      <c r="IQM262" s="34"/>
      <c r="IQN262" s="34"/>
      <c r="IQO262" s="34"/>
      <c r="IQP262" s="34"/>
      <c r="IQQ262" s="34"/>
      <c r="IQR262" s="34"/>
      <c r="IQS262" s="34"/>
      <c r="IQT262" s="34"/>
      <c r="IQU262" s="34"/>
      <c r="IQV262" s="34"/>
      <c r="IQW262" s="34"/>
      <c r="IQX262" s="34"/>
      <c r="IQY262" s="34"/>
      <c r="IQZ262" s="34"/>
      <c r="IRA262" s="34"/>
      <c r="IRB262" s="34"/>
      <c r="IRC262" s="34"/>
      <c r="IRD262" s="34"/>
      <c r="IRE262" s="34"/>
      <c r="IRF262" s="34"/>
      <c r="IRG262" s="34"/>
      <c r="IRH262" s="34"/>
      <c r="IRI262" s="34"/>
      <c r="IRJ262" s="34"/>
      <c r="IRK262" s="34"/>
      <c r="IRL262" s="34"/>
      <c r="IRM262" s="34"/>
      <c r="IRN262" s="34"/>
      <c r="IRO262" s="34"/>
      <c r="IRP262" s="34"/>
      <c r="IRQ262" s="34"/>
      <c r="IRR262" s="34"/>
      <c r="IRS262" s="34"/>
      <c r="IRT262" s="34"/>
      <c r="IRU262" s="34"/>
      <c r="IRV262" s="34"/>
      <c r="IRW262" s="34"/>
      <c r="IRX262" s="34"/>
      <c r="IRY262" s="34"/>
      <c r="IRZ262" s="34"/>
      <c r="ISA262" s="34"/>
      <c r="ISB262" s="34"/>
      <c r="ISC262" s="34"/>
      <c r="ISD262" s="34"/>
      <c r="ISE262" s="34"/>
      <c r="ISF262" s="34"/>
      <c r="ISG262" s="34"/>
      <c r="ISH262" s="34"/>
      <c r="ISI262" s="34"/>
      <c r="ISJ262" s="34"/>
      <c r="ISK262" s="34"/>
      <c r="ISL262" s="34"/>
      <c r="ISM262" s="34"/>
      <c r="ISN262" s="34"/>
      <c r="ISO262" s="34"/>
      <c r="ISP262" s="34"/>
      <c r="ISQ262" s="34"/>
      <c r="ISR262" s="34"/>
      <c r="ISS262" s="34"/>
      <c r="IST262" s="34"/>
      <c r="ISU262" s="34"/>
      <c r="ISV262" s="34"/>
      <c r="ISW262" s="34"/>
      <c r="ISX262" s="34"/>
      <c r="ISY262" s="34"/>
      <c r="ISZ262" s="34"/>
      <c r="ITA262" s="34"/>
      <c r="ITB262" s="34"/>
      <c r="ITC262" s="34"/>
      <c r="ITD262" s="34"/>
      <c r="ITE262" s="34"/>
      <c r="ITF262" s="34"/>
      <c r="ITG262" s="34"/>
      <c r="ITH262" s="34"/>
      <c r="ITI262" s="34"/>
      <c r="ITJ262" s="34"/>
      <c r="ITK262" s="34"/>
      <c r="ITL262" s="34"/>
      <c r="ITM262" s="34"/>
      <c r="ITN262" s="34"/>
      <c r="ITO262" s="34"/>
      <c r="ITP262" s="34"/>
      <c r="ITQ262" s="34"/>
      <c r="ITR262" s="34"/>
      <c r="ITS262" s="34"/>
      <c r="ITT262" s="34"/>
      <c r="ITU262" s="34"/>
      <c r="ITV262" s="34"/>
      <c r="ITW262" s="34"/>
      <c r="ITX262" s="34"/>
      <c r="ITY262" s="34"/>
      <c r="ITZ262" s="34"/>
      <c r="IUA262" s="34"/>
      <c r="IUB262" s="34"/>
      <c r="IUC262" s="34"/>
      <c r="IUD262" s="34"/>
      <c r="IUE262" s="34"/>
      <c r="IUF262" s="34"/>
      <c r="IUG262" s="34"/>
      <c r="IUH262" s="34"/>
      <c r="IUI262" s="34"/>
      <c r="IUJ262" s="34"/>
      <c r="IUK262" s="34"/>
      <c r="IUL262" s="34"/>
      <c r="IUM262" s="34"/>
      <c r="IUN262" s="34"/>
      <c r="IUO262" s="34"/>
      <c r="IUP262" s="34"/>
      <c r="IUQ262" s="34"/>
      <c r="IUR262" s="34"/>
      <c r="IUS262" s="34"/>
      <c r="IUT262" s="34"/>
      <c r="IUU262" s="34"/>
      <c r="IUV262" s="34"/>
      <c r="IUW262" s="34"/>
      <c r="IUX262" s="34"/>
      <c r="IUY262" s="34"/>
      <c r="IUZ262" s="34"/>
      <c r="IVA262" s="34"/>
      <c r="IVB262" s="34"/>
      <c r="IVC262" s="34"/>
      <c r="IVD262" s="34"/>
      <c r="IVE262" s="34"/>
      <c r="IVF262" s="34"/>
      <c r="IVG262" s="34"/>
      <c r="IVH262" s="34"/>
      <c r="IVI262" s="34"/>
      <c r="IVJ262" s="34"/>
      <c r="IVK262" s="34"/>
      <c r="IVL262" s="34"/>
      <c r="IVM262" s="34"/>
      <c r="IVN262" s="34"/>
      <c r="IVO262" s="34"/>
      <c r="IVP262" s="34"/>
      <c r="IVQ262" s="34"/>
      <c r="IVR262" s="34"/>
      <c r="IVS262" s="34"/>
      <c r="IVT262" s="34"/>
      <c r="IVU262" s="34"/>
      <c r="IVV262" s="34"/>
      <c r="IVW262" s="34"/>
      <c r="IVX262" s="34"/>
      <c r="IVY262" s="34"/>
      <c r="IVZ262" s="34"/>
      <c r="IWA262" s="34"/>
      <c r="IWB262" s="34"/>
      <c r="IWC262" s="34"/>
      <c r="IWD262" s="34"/>
      <c r="IWE262" s="34"/>
      <c r="IWF262" s="34"/>
      <c r="IWG262" s="34"/>
      <c r="IWH262" s="34"/>
      <c r="IWI262" s="34"/>
      <c r="IWJ262" s="34"/>
      <c r="IWK262" s="34"/>
      <c r="IWL262" s="34"/>
      <c r="IWM262" s="34"/>
      <c r="IWN262" s="34"/>
      <c r="IWO262" s="34"/>
      <c r="IWP262" s="34"/>
      <c r="IWQ262" s="34"/>
      <c r="IWR262" s="34"/>
      <c r="IWS262" s="34"/>
      <c r="IWT262" s="34"/>
      <c r="IWU262" s="34"/>
      <c r="IWV262" s="34"/>
      <c r="IWW262" s="34"/>
      <c r="IWX262" s="34"/>
      <c r="IWY262" s="34"/>
      <c r="IWZ262" s="34"/>
      <c r="IXA262" s="34"/>
      <c r="IXB262" s="34"/>
      <c r="IXC262" s="34"/>
      <c r="IXD262" s="34"/>
      <c r="IXE262" s="34"/>
      <c r="IXF262" s="34"/>
      <c r="IXG262" s="34"/>
      <c r="IXH262" s="34"/>
      <c r="IXI262" s="34"/>
      <c r="IXJ262" s="34"/>
      <c r="IXK262" s="34"/>
      <c r="IXL262" s="34"/>
      <c r="IXM262" s="34"/>
      <c r="IXN262" s="34"/>
      <c r="IXO262" s="34"/>
      <c r="IXP262" s="34"/>
      <c r="IXQ262" s="34"/>
      <c r="IXR262" s="34"/>
      <c r="IXS262" s="34"/>
      <c r="IXT262" s="34"/>
      <c r="IXU262" s="34"/>
      <c r="IXV262" s="34"/>
      <c r="IXW262" s="34"/>
      <c r="IXX262" s="34"/>
      <c r="IXY262" s="34"/>
      <c r="IXZ262" s="34"/>
      <c r="IYA262" s="34"/>
      <c r="IYB262" s="34"/>
      <c r="IYC262" s="34"/>
      <c r="IYD262" s="34"/>
      <c r="IYE262" s="34"/>
      <c r="IYF262" s="34"/>
      <c r="IYG262" s="34"/>
      <c r="IYH262" s="34"/>
      <c r="IYI262" s="34"/>
      <c r="IYJ262" s="34"/>
      <c r="IYK262" s="34"/>
      <c r="IYL262" s="34"/>
      <c r="IYM262" s="34"/>
      <c r="IYN262" s="34"/>
      <c r="IYO262" s="34"/>
      <c r="IYP262" s="34"/>
      <c r="IYQ262" s="34"/>
      <c r="IYR262" s="34"/>
      <c r="IYS262" s="34"/>
      <c r="IYT262" s="34"/>
      <c r="IYU262" s="34"/>
      <c r="IYV262" s="34"/>
      <c r="IYW262" s="34"/>
      <c r="IYX262" s="34"/>
      <c r="IYY262" s="34"/>
      <c r="IYZ262" s="34"/>
      <c r="IZA262" s="34"/>
      <c r="IZB262" s="34"/>
      <c r="IZC262" s="34"/>
      <c r="IZD262" s="34"/>
      <c r="IZE262" s="34"/>
      <c r="IZF262" s="34"/>
      <c r="IZG262" s="34"/>
      <c r="IZH262" s="34"/>
      <c r="IZI262" s="34"/>
      <c r="IZJ262" s="34"/>
      <c r="IZK262" s="34"/>
      <c r="IZL262" s="34"/>
      <c r="IZM262" s="34"/>
      <c r="IZN262" s="34"/>
      <c r="IZO262" s="34"/>
      <c r="IZP262" s="34"/>
      <c r="IZQ262" s="34"/>
      <c r="IZR262" s="34"/>
      <c r="IZS262" s="34"/>
      <c r="IZT262" s="34"/>
      <c r="IZU262" s="34"/>
      <c r="IZV262" s="34"/>
      <c r="IZW262" s="34"/>
      <c r="IZX262" s="34"/>
      <c r="IZY262" s="34"/>
      <c r="IZZ262" s="34"/>
      <c r="JAA262" s="34"/>
      <c r="JAB262" s="34"/>
      <c r="JAC262" s="34"/>
      <c r="JAD262" s="34"/>
      <c r="JAE262" s="34"/>
      <c r="JAF262" s="34"/>
      <c r="JAG262" s="34"/>
      <c r="JAH262" s="34"/>
      <c r="JAI262" s="34"/>
      <c r="JAJ262" s="34"/>
      <c r="JAK262" s="34"/>
      <c r="JAL262" s="34"/>
      <c r="JAM262" s="34"/>
      <c r="JAN262" s="34"/>
      <c r="JAO262" s="34"/>
      <c r="JAP262" s="34"/>
      <c r="JAQ262" s="34"/>
      <c r="JAR262" s="34"/>
      <c r="JAS262" s="34"/>
      <c r="JAT262" s="34"/>
      <c r="JAU262" s="34"/>
      <c r="JAV262" s="34"/>
      <c r="JAW262" s="34"/>
      <c r="JAX262" s="34"/>
      <c r="JAY262" s="34"/>
      <c r="JAZ262" s="34"/>
      <c r="JBA262" s="34"/>
      <c r="JBB262" s="34"/>
      <c r="JBC262" s="34"/>
      <c r="JBD262" s="34"/>
      <c r="JBE262" s="34"/>
      <c r="JBF262" s="34"/>
      <c r="JBG262" s="34"/>
      <c r="JBH262" s="34"/>
      <c r="JBI262" s="34"/>
      <c r="JBJ262" s="34"/>
      <c r="JBK262" s="34"/>
      <c r="JBL262" s="34"/>
      <c r="JBM262" s="34"/>
      <c r="JBN262" s="34"/>
      <c r="JBO262" s="34"/>
      <c r="JBP262" s="34"/>
      <c r="JBQ262" s="34"/>
      <c r="JBR262" s="34"/>
      <c r="JBS262" s="34"/>
      <c r="JBT262" s="34"/>
      <c r="JBU262" s="34"/>
      <c r="JBV262" s="34"/>
      <c r="JBW262" s="34"/>
      <c r="JBX262" s="34"/>
      <c r="JBY262" s="34"/>
      <c r="JBZ262" s="34"/>
      <c r="JCA262" s="34"/>
      <c r="JCB262" s="34"/>
      <c r="JCC262" s="34"/>
      <c r="JCD262" s="34"/>
      <c r="JCE262" s="34"/>
      <c r="JCF262" s="34"/>
      <c r="JCG262" s="34"/>
      <c r="JCH262" s="34"/>
      <c r="JCI262" s="34"/>
      <c r="JCJ262" s="34"/>
      <c r="JCK262" s="34"/>
      <c r="JCL262" s="34"/>
      <c r="JCM262" s="34"/>
      <c r="JCN262" s="34"/>
      <c r="JCO262" s="34"/>
      <c r="JCP262" s="34"/>
      <c r="JCQ262" s="34"/>
      <c r="JCR262" s="34"/>
      <c r="JCS262" s="34"/>
      <c r="JCT262" s="34"/>
      <c r="JCU262" s="34"/>
      <c r="JCV262" s="34"/>
      <c r="JCW262" s="34"/>
      <c r="JCX262" s="34"/>
      <c r="JCY262" s="34"/>
      <c r="JCZ262" s="34"/>
      <c r="JDA262" s="34"/>
      <c r="JDB262" s="34"/>
      <c r="JDC262" s="34"/>
      <c r="JDD262" s="34"/>
      <c r="JDE262" s="34"/>
      <c r="JDF262" s="34"/>
      <c r="JDG262" s="34"/>
      <c r="JDH262" s="34"/>
      <c r="JDI262" s="34"/>
      <c r="JDJ262" s="34"/>
      <c r="JDK262" s="34"/>
      <c r="JDL262" s="34"/>
      <c r="JDM262" s="34"/>
      <c r="JDN262" s="34"/>
      <c r="JDO262" s="34"/>
      <c r="JDP262" s="34"/>
      <c r="JDQ262" s="34"/>
      <c r="JDR262" s="34"/>
      <c r="JDS262" s="34"/>
      <c r="JDT262" s="34"/>
      <c r="JDU262" s="34"/>
      <c r="JDV262" s="34"/>
      <c r="JDW262" s="34"/>
      <c r="JDX262" s="34"/>
      <c r="JDY262" s="34"/>
      <c r="JDZ262" s="34"/>
      <c r="JEA262" s="34"/>
      <c r="JEB262" s="34"/>
      <c r="JEC262" s="34"/>
      <c r="JED262" s="34"/>
      <c r="JEE262" s="34"/>
      <c r="JEF262" s="34"/>
      <c r="JEG262" s="34"/>
      <c r="JEH262" s="34"/>
      <c r="JEI262" s="34"/>
      <c r="JEJ262" s="34"/>
      <c r="JEK262" s="34"/>
      <c r="JEL262" s="34"/>
      <c r="JEM262" s="34"/>
      <c r="JEN262" s="34"/>
      <c r="JEO262" s="34"/>
      <c r="JEP262" s="34"/>
      <c r="JEQ262" s="34"/>
      <c r="JER262" s="34"/>
      <c r="JES262" s="34"/>
      <c r="JET262" s="34"/>
      <c r="JEU262" s="34"/>
      <c r="JEV262" s="34"/>
      <c r="JEW262" s="34"/>
      <c r="JEX262" s="34"/>
      <c r="JEY262" s="34"/>
      <c r="JEZ262" s="34"/>
      <c r="JFA262" s="34"/>
      <c r="JFB262" s="34"/>
      <c r="JFC262" s="34"/>
      <c r="JFD262" s="34"/>
      <c r="JFE262" s="34"/>
      <c r="JFF262" s="34"/>
      <c r="JFG262" s="34"/>
      <c r="JFH262" s="34"/>
      <c r="JFI262" s="34"/>
      <c r="JFJ262" s="34"/>
      <c r="JFK262" s="34"/>
      <c r="JFL262" s="34"/>
      <c r="JFM262" s="34"/>
      <c r="JFN262" s="34"/>
      <c r="JFO262" s="34"/>
      <c r="JFP262" s="34"/>
      <c r="JFQ262" s="34"/>
      <c r="JFR262" s="34"/>
      <c r="JFS262" s="34"/>
      <c r="JFT262" s="34"/>
      <c r="JFU262" s="34"/>
      <c r="JFV262" s="34"/>
      <c r="JFW262" s="34"/>
      <c r="JFX262" s="34"/>
      <c r="JFY262" s="34"/>
      <c r="JFZ262" s="34"/>
      <c r="JGA262" s="34"/>
      <c r="JGB262" s="34"/>
      <c r="JGC262" s="34"/>
      <c r="JGD262" s="34"/>
      <c r="JGE262" s="34"/>
      <c r="JGF262" s="34"/>
      <c r="JGG262" s="34"/>
      <c r="JGH262" s="34"/>
      <c r="JGI262" s="34"/>
      <c r="JGJ262" s="34"/>
      <c r="JGK262" s="34"/>
      <c r="JGL262" s="34"/>
      <c r="JGM262" s="34"/>
      <c r="JGN262" s="34"/>
      <c r="JGO262" s="34"/>
      <c r="JGP262" s="34"/>
      <c r="JGQ262" s="34"/>
      <c r="JGR262" s="34"/>
      <c r="JGS262" s="34"/>
      <c r="JGT262" s="34"/>
      <c r="JGU262" s="34"/>
      <c r="JGV262" s="34"/>
      <c r="JGW262" s="34"/>
      <c r="JGX262" s="34"/>
      <c r="JGY262" s="34"/>
      <c r="JGZ262" s="34"/>
      <c r="JHA262" s="34"/>
      <c r="JHB262" s="34"/>
      <c r="JHC262" s="34"/>
      <c r="JHD262" s="34"/>
      <c r="JHE262" s="34"/>
      <c r="JHF262" s="34"/>
      <c r="JHG262" s="34"/>
      <c r="JHH262" s="34"/>
      <c r="JHI262" s="34"/>
      <c r="JHJ262" s="34"/>
      <c r="JHK262" s="34"/>
      <c r="JHL262" s="34"/>
      <c r="JHM262" s="34"/>
      <c r="JHN262" s="34"/>
      <c r="JHO262" s="34"/>
      <c r="JHP262" s="34"/>
      <c r="JHQ262" s="34"/>
      <c r="JHR262" s="34"/>
      <c r="JHS262" s="34"/>
      <c r="JHT262" s="34"/>
      <c r="JHU262" s="34"/>
      <c r="JHV262" s="34"/>
      <c r="JHW262" s="34"/>
      <c r="JHX262" s="34"/>
      <c r="JHY262" s="34"/>
      <c r="JHZ262" s="34"/>
      <c r="JIA262" s="34"/>
      <c r="JIB262" s="34"/>
      <c r="JIC262" s="34"/>
      <c r="JID262" s="34"/>
      <c r="JIE262" s="34"/>
      <c r="JIF262" s="34"/>
      <c r="JIG262" s="34"/>
      <c r="JIH262" s="34"/>
      <c r="JII262" s="34"/>
      <c r="JIJ262" s="34"/>
      <c r="JIK262" s="34"/>
      <c r="JIL262" s="34"/>
      <c r="JIM262" s="34"/>
      <c r="JIN262" s="34"/>
      <c r="JIO262" s="34"/>
      <c r="JIP262" s="34"/>
      <c r="JIQ262" s="34"/>
      <c r="JIR262" s="34"/>
      <c r="JIS262" s="34"/>
      <c r="JIT262" s="34"/>
      <c r="JIU262" s="34"/>
      <c r="JIV262" s="34"/>
      <c r="JIW262" s="34"/>
      <c r="JIX262" s="34"/>
      <c r="JIY262" s="34"/>
      <c r="JIZ262" s="34"/>
      <c r="JJA262" s="34"/>
      <c r="JJB262" s="34"/>
      <c r="JJC262" s="34"/>
      <c r="JJD262" s="34"/>
      <c r="JJE262" s="34"/>
      <c r="JJF262" s="34"/>
      <c r="JJG262" s="34"/>
      <c r="JJH262" s="34"/>
      <c r="JJI262" s="34"/>
      <c r="JJJ262" s="34"/>
      <c r="JJK262" s="34"/>
      <c r="JJL262" s="34"/>
      <c r="JJM262" s="34"/>
      <c r="JJN262" s="34"/>
      <c r="JJO262" s="34"/>
      <c r="JJP262" s="34"/>
      <c r="JJQ262" s="34"/>
      <c r="JJR262" s="34"/>
      <c r="JJS262" s="34"/>
      <c r="JJT262" s="34"/>
      <c r="JJU262" s="34"/>
      <c r="JJV262" s="34"/>
      <c r="JJW262" s="34"/>
      <c r="JJX262" s="34"/>
      <c r="JJY262" s="34"/>
      <c r="JJZ262" s="34"/>
      <c r="JKA262" s="34"/>
      <c r="JKB262" s="34"/>
      <c r="JKC262" s="34"/>
      <c r="JKD262" s="34"/>
      <c r="JKE262" s="34"/>
      <c r="JKF262" s="34"/>
      <c r="JKG262" s="34"/>
      <c r="JKH262" s="34"/>
      <c r="JKI262" s="34"/>
      <c r="JKJ262" s="34"/>
      <c r="JKK262" s="34"/>
      <c r="JKL262" s="34"/>
      <c r="JKM262" s="34"/>
      <c r="JKN262" s="34"/>
      <c r="JKO262" s="34"/>
      <c r="JKP262" s="34"/>
      <c r="JKQ262" s="34"/>
      <c r="JKR262" s="34"/>
      <c r="JKS262" s="34"/>
      <c r="JKT262" s="34"/>
      <c r="JKU262" s="34"/>
      <c r="JKV262" s="34"/>
      <c r="JKW262" s="34"/>
      <c r="JKX262" s="34"/>
      <c r="JKY262" s="34"/>
      <c r="JKZ262" s="34"/>
      <c r="JLA262" s="34"/>
      <c r="JLB262" s="34"/>
      <c r="JLC262" s="34"/>
      <c r="JLD262" s="34"/>
      <c r="JLE262" s="34"/>
      <c r="JLF262" s="34"/>
      <c r="JLG262" s="34"/>
      <c r="JLH262" s="34"/>
      <c r="JLI262" s="34"/>
      <c r="JLJ262" s="34"/>
      <c r="JLK262" s="34"/>
      <c r="JLL262" s="34"/>
      <c r="JLM262" s="34"/>
      <c r="JLN262" s="34"/>
      <c r="JLO262" s="34"/>
      <c r="JLP262" s="34"/>
      <c r="JLQ262" s="34"/>
      <c r="JLR262" s="34"/>
      <c r="JLS262" s="34"/>
      <c r="JLT262" s="34"/>
      <c r="JLU262" s="34"/>
      <c r="JLV262" s="34"/>
      <c r="JLW262" s="34"/>
      <c r="JLX262" s="34"/>
      <c r="JLY262" s="34"/>
      <c r="JLZ262" s="34"/>
      <c r="JMA262" s="34"/>
      <c r="JMB262" s="34"/>
      <c r="JMC262" s="34"/>
      <c r="JMD262" s="34"/>
      <c r="JME262" s="34"/>
      <c r="JMF262" s="34"/>
      <c r="JMG262" s="34"/>
      <c r="JMH262" s="34"/>
      <c r="JMI262" s="34"/>
      <c r="JMJ262" s="34"/>
      <c r="JMK262" s="34"/>
      <c r="JML262" s="34"/>
      <c r="JMM262" s="34"/>
      <c r="JMN262" s="34"/>
      <c r="JMO262" s="34"/>
      <c r="JMP262" s="34"/>
      <c r="JMQ262" s="34"/>
      <c r="JMR262" s="34"/>
      <c r="JMS262" s="34"/>
      <c r="JMT262" s="34"/>
      <c r="JMU262" s="34"/>
      <c r="JMV262" s="34"/>
      <c r="JMW262" s="34"/>
      <c r="JMX262" s="34"/>
      <c r="JMY262" s="34"/>
      <c r="JMZ262" s="34"/>
      <c r="JNA262" s="34"/>
      <c r="JNB262" s="34"/>
      <c r="JNC262" s="34"/>
      <c r="JND262" s="34"/>
      <c r="JNE262" s="34"/>
      <c r="JNF262" s="34"/>
      <c r="JNG262" s="34"/>
      <c r="JNH262" s="34"/>
      <c r="JNI262" s="34"/>
      <c r="JNJ262" s="34"/>
      <c r="JNK262" s="34"/>
      <c r="JNL262" s="34"/>
      <c r="JNM262" s="34"/>
      <c r="JNN262" s="34"/>
      <c r="JNO262" s="34"/>
      <c r="JNP262" s="34"/>
      <c r="JNQ262" s="34"/>
      <c r="JNR262" s="34"/>
      <c r="JNS262" s="34"/>
      <c r="JNT262" s="34"/>
      <c r="JNU262" s="34"/>
      <c r="JNV262" s="34"/>
      <c r="JNW262" s="34"/>
      <c r="JNX262" s="34"/>
      <c r="JNY262" s="34"/>
      <c r="JNZ262" s="34"/>
      <c r="JOA262" s="34"/>
      <c r="JOB262" s="34"/>
      <c r="JOC262" s="34"/>
      <c r="JOD262" s="34"/>
      <c r="JOE262" s="34"/>
      <c r="JOF262" s="34"/>
      <c r="JOG262" s="34"/>
      <c r="JOH262" s="34"/>
      <c r="JOI262" s="34"/>
      <c r="JOJ262" s="34"/>
      <c r="JOK262" s="34"/>
      <c r="JOL262" s="34"/>
      <c r="JOM262" s="34"/>
      <c r="JON262" s="34"/>
      <c r="JOO262" s="34"/>
      <c r="JOP262" s="34"/>
      <c r="JOQ262" s="34"/>
      <c r="JOR262" s="34"/>
      <c r="JOS262" s="34"/>
      <c r="JOT262" s="34"/>
      <c r="JOU262" s="34"/>
      <c r="JOV262" s="34"/>
      <c r="JOW262" s="34"/>
      <c r="JOX262" s="34"/>
      <c r="JOY262" s="34"/>
      <c r="JOZ262" s="34"/>
      <c r="JPA262" s="34"/>
      <c r="JPB262" s="34"/>
      <c r="JPC262" s="34"/>
      <c r="JPD262" s="34"/>
      <c r="JPE262" s="34"/>
      <c r="JPF262" s="34"/>
      <c r="JPG262" s="34"/>
      <c r="JPH262" s="34"/>
      <c r="JPI262" s="34"/>
      <c r="JPJ262" s="34"/>
      <c r="JPK262" s="34"/>
      <c r="JPL262" s="34"/>
      <c r="JPM262" s="34"/>
      <c r="JPN262" s="34"/>
      <c r="JPO262" s="34"/>
      <c r="JPP262" s="34"/>
      <c r="JPQ262" s="34"/>
      <c r="JPR262" s="34"/>
      <c r="JPS262" s="34"/>
      <c r="JPT262" s="34"/>
      <c r="JPU262" s="34"/>
      <c r="JPV262" s="34"/>
      <c r="JPW262" s="34"/>
      <c r="JPX262" s="34"/>
      <c r="JPY262" s="34"/>
      <c r="JPZ262" s="34"/>
      <c r="JQA262" s="34"/>
      <c r="JQB262" s="34"/>
      <c r="JQC262" s="34"/>
      <c r="JQD262" s="34"/>
      <c r="JQE262" s="34"/>
      <c r="JQF262" s="34"/>
      <c r="JQG262" s="34"/>
      <c r="JQH262" s="34"/>
      <c r="JQI262" s="34"/>
      <c r="JQJ262" s="34"/>
      <c r="JQK262" s="34"/>
      <c r="JQL262" s="34"/>
      <c r="JQM262" s="34"/>
      <c r="JQN262" s="34"/>
      <c r="JQO262" s="34"/>
      <c r="JQP262" s="34"/>
      <c r="JQQ262" s="34"/>
      <c r="JQR262" s="34"/>
      <c r="JQS262" s="34"/>
      <c r="JQT262" s="34"/>
      <c r="JQU262" s="34"/>
      <c r="JQV262" s="34"/>
      <c r="JQW262" s="34"/>
      <c r="JQX262" s="34"/>
      <c r="JQY262" s="34"/>
      <c r="JQZ262" s="34"/>
      <c r="JRA262" s="34"/>
      <c r="JRB262" s="34"/>
      <c r="JRC262" s="34"/>
      <c r="JRD262" s="34"/>
      <c r="JRE262" s="34"/>
      <c r="JRF262" s="34"/>
      <c r="JRG262" s="34"/>
      <c r="JRH262" s="34"/>
      <c r="JRI262" s="34"/>
      <c r="JRJ262" s="34"/>
      <c r="JRK262" s="34"/>
      <c r="JRL262" s="34"/>
      <c r="JRM262" s="34"/>
      <c r="JRN262" s="34"/>
      <c r="JRO262" s="34"/>
      <c r="JRP262" s="34"/>
      <c r="JRQ262" s="34"/>
      <c r="JRR262" s="34"/>
      <c r="JRS262" s="34"/>
      <c r="JRT262" s="34"/>
      <c r="JRU262" s="34"/>
      <c r="JRV262" s="34"/>
      <c r="JRW262" s="34"/>
      <c r="JRX262" s="34"/>
      <c r="JRY262" s="34"/>
      <c r="JRZ262" s="34"/>
      <c r="JSA262" s="34"/>
      <c r="JSB262" s="34"/>
      <c r="JSC262" s="34"/>
      <c r="JSD262" s="34"/>
      <c r="JSE262" s="34"/>
      <c r="JSF262" s="34"/>
      <c r="JSG262" s="34"/>
      <c r="JSH262" s="34"/>
      <c r="JSI262" s="34"/>
      <c r="JSJ262" s="34"/>
      <c r="JSK262" s="34"/>
      <c r="JSL262" s="34"/>
      <c r="JSM262" s="34"/>
      <c r="JSN262" s="34"/>
      <c r="JSO262" s="34"/>
      <c r="JSP262" s="34"/>
      <c r="JSQ262" s="34"/>
      <c r="JSR262" s="34"/>
      <c r="JSS262" s="34"/>
      <c r="JST262" s="34"/>
      <c r="JSU262" s="34"/>
      <c r="JSV262" s="34"/>
      <c r="JSW262" s="34"/>
      <c r="JSX262" s="34"/>
      <c r="JSY262" s="34"/>
      <c r="JSZ262" s="34"/>
      <c r="JTA262" s="34"/>
      <c r="JTB262" s="34"/>
      <c r="JTC262" s="34"/>
      <c r="JTD262" s="34"/>
      <c r="JTE262" s="34"/>
      <c r="JTF262" s="34"/>
      <c r="JTG262" s="34"/>
      <c r="JTH262" s="34"/>
      <c r="JTI262" s="34"/>
      <c r="JTJ262" s="34"/>
      <c r="JTK262" s="34"/>
      <c r="JTL262" s="34"/>
      <c r="JTM262" s="34"/>
      <c r="JTN262" s="34"/>
      <c r="JTO262" s="34"/>
      <c r="JTP262" s="34"/>
      <c r="JTQ262" s="34"/>
      <c r="JTR262" s="34"/>
      <c r="JTS262" s="34"/>
      <c r="JTT262" s="34"/>
      <c r="JTU262" s="34"/>
      <c r="JTV262" s="34"/>
      <c r="JTW262" s="34"/>
      <c r="JTX262" s="34"/>
      <c r="JTY262" s="34"/>
      <c r="JTZ262" s="34"/>
      <c r="JUA262" s="34"/>
      <c r="JUB262" s="34"/>
      <c r="JUC262" s="34"/>
      <c r="JUD262" s="34"/>
      <c r="JUE262" s="34"/>
      <c r="JUF262" s="34"/>
      <c r="JUG262" s="34"/>
      <c r="JUH262" s="34"/>
      <c r="JUI262" s="34"/>
      <c r="JUJ262" s="34"/>
      <c r="JUK262" s="34"/>
      <c r="JUL262" s="34"/>
      <c r="JUM262" s="34"/>
      <c r="JUN262" s="34"/>
      <c r="JUO262" s="34"/>
      <c r="JUP262" s="34"/>
      <c r="JUQ262" s="34"/>
      <c r="JUR262" s="34"/>
      <c r="JUS262" s="34"/>
      <c r="JUT262" s="34"/>
      <c r="JUU262" s="34"/>
      <c r="JUV262" s="34"/>
      <c r="JUW262" s="34"/>
      <c r="JUX262" s="34"/>
      <c r="JUY262" s="34"/>
      <c r="JUZ262" s="34"/>
      <c r="JVA262" s="34"/>
      <c r="JVB262" s="34"/>
      <c r="JVC262" s="34"/>
      <c r="JVD262" s="34"/>
      <c r="JVE262" s="34"/>
      <c r="JVF262" s="34"/>
      <c r="JVG262" s="34"/>
      <c r="JVH262" s="34"/>
      <c r="JVI262" s="34"/>
      <c r="JVJ262" s="34"/>
      <c r="JVK262" s="34"/>
      <c r="JVL262" s="34"/>
      <c r="JVM262" s="34"/>
      <c r="JVN262" s="34"/>
      <c r="JVO262" s="34"/>
      <c r="JVP262" s="34"/>
      <c r="JVQ262" s="34"/>
      <c r="JVR262" s="34"/>
      <c r="JVS262" s="34"/>
      <c r="JVT262" s="34"/>
      <c r="JVU262" s="34"/>
      <c r="JVV262" s="34"/>
      <c r="JVW262" s="34"/>
      <c r="JVX262" s="34"/>
      <c r="JVY262" s="34"/>
      <c r="JVZ262" s="34"/>
      <c r="JWA262" s="34"/>
      <c r="JWB262" s="34"/>
      <c r="JWC262" s="34"/>
      <c r="JWD262" s="34"/>
      <c r="JWE262" s="34"/>
      <c r="JWF262" s="34"/>
      <c r="JWG262" s="34"/>
      <c r="JWH262" s="34"/>
      <c r="JWI262" s="34"/>
      <c r="JWJ262" s="34"/>
      <c r="JWK262" s="34"/>
      <c r="JWL262" s="34"/>
      <c r="JWM262" s="34"/>
      <c r="JWN262" s="34"/>
      <c r="JWO262" s="34"/>
      <c r="JWP262" s="34"/>
      <c r="JWQ262" s="34"/>
      <c r="JWR262" s="34"/>
      <c r="JWS262" s="34"/>
      <c r="JWT262" s="34"/>
      <c r="JWU262" s="34"/>
      <c r="JWV262" s="34"/>
      <c r="JWW262" s="34"/>
      <c r="JWX262" s="34"/>
      <c r="JWY262" s="34"/>
      <c r="JWZ262" s="34"/>
      <c r="JXA262" s="34"/>
      <c r="JXB262" s="34"/>
      <c r="JXC262" s="34"/>
      <c r="JXD262" s="34"/>
      <c r="JXE262" s="34"/>
      <c r="JXF262" s="34"/>
      <c r="JXG262" s="34"/>
      <c r="JXH262" s="34"/>
      <c r="JXI262" s="34"/>
      <c r="JXJ262" s="34"/>
      <c r="JXK262" s="34"/>
      <c r="JXL262" s="34"/>
      <c r="JXM262" s="34"/>
      <c r="JXN262" s="34"/>
      <c r="JXO262" s="34"/>
      <c r="JXP262" s="34"/>
      <c r="JXQ262" s="34"/>
      <c r="JXR262" s="34"/>
      <c r="JXS262" s="34"/>
      <c r="JXT262" s="34"/>
      <c r="JXU262" s="34"/>
      <c r="JXV262" s="34"/>
      <c r="JXW262" s="34"/>
      <c r="JXX262" s="34"/>
      <c r="JXY262" s="34"/>
      <c r="JXZ262" s="34"/>
      <c r="JYA262" s="34"/>
      <c r="JYB262" s="34"/>
      <c r="JYC262" s="34"/>
      <c r="JYD262" s="34"/>
      <c r="JYE262" s="34"/>
      <c r="JYF262" s="34"/>
      <c r="JYG262" s="34"/>
      <c r="JYH262" s="34"/>
      <c r="JYI262" s="34"/>
      <c r="JYJ262" s="34"/>
      <c r="JYK262" s="34"/>
      <c r="JYL262" s="34"/>
      <c r="JYM262" s="34"/>
      <c r="JYN262" s="34"/>
      <c r="JYO262" s="34"/>
      <c r="JYP262" s="34"/>
      <c r="JYQ262" s="34"/>
      <c r="JYR262" s="34"/>
      <c r="JYS262" s="34"/>
      <c r="JYT262" s="34"/>
      <c r="JYU262" s="34"/>
      <c r="JYV262" s="34"/>
      <c r="JYW262" s="34"/>
      <c r="JYX262" s="34"/>
      <c r="JYY262" s="34"/>
      <c r="JYZ262" s="34"/>
      <c r="JZA262" s="34"/>
      <c r="JZB262" s="34"/>
      <c r="JZC262" s="34"/>
      <c r="JZD262" s="34"/>
      <c r="JZE262" s="34"/>
      <c r="JZF262" s="34"/>
      <c r="JZG262" s="34"/>
      <c r="JZH262" s="34"/>
      <c r="JZI262" s="34"/>
      <c r="JZJ262" s="34"/>
      <c r="JZK262" s="34"/>
      <c r="JZL262" s="34"/>
      <c r="JZM262" s="34"/>
      <c r="JZN262" s="34"/>
      <c r="JZO262" s="34"/>
      <c r="JZP262" s="34"/>
      <c r="JZQ262" s="34"/>
      <c r="JZR262" s="34"/>
      <c r="JZS262" s="34"/>
      <c r="JZT262" s="34"/>
      <c r="JZU262" s="34"/>
      <c r="JZV262" s="34"/>
      <c r="JZW262" s="34"/>
      <c r="JZX262" s="34"/>
      <c r="JZY262" s="34"/>
      <c r="JZZ262" s="34"/>
      <c r="KAA262" s="34"/>
      <c r="KAB262" s="34"/>
      <c r="KAC262" s="34"/>
      <c r="KAD262" s="34"/>
      <c r="KAE262" s="34"/>
      <c r="KAF262" s="34"/>
      <c r="KAG262" s="34"/>
      <c r="KAH262" s="34"/>
      <c r="KAI262" s="34"/>
      <c r="KAJ262" s="34"/>
      <c r="KAK262" s="34"/>
      <c r="KAL262" s="34"/>
      <c r="KAM262" s="34"/>
      <c r="KAN262" s="34"/>
      <c r="KAO262" s="34"/>
      <c r="KAP262" s="34"/>
      <c r="KAQ262" s="34"/>
      <c r="KAR262" s="34"/>
      <c r="KAS262" s="34"/>
      <c r="KAT262" s="34"/>
      <c r="KAU262" s="34"/>
      <c r="KAV262" s="34"/>
      <c r="KAW262" s="34"/>
      <c r="KAX262" s="34"/>
      <c r="KAY262" s="34"/>
      <c r="KAZ262" s="34"/>
      <c r="KBA262" s="34"/>
      <c r="KBB262" s="34"/>
      <c r="KBC262" s="34"/>
      <c r="KBD262" s="34"/>
      <c r="KBE262" s="34"/>
      <c r="KBF262" s="34"/>
      <c r="KBG262" s="34"/>
      <c r="KBH262" s="34"/>
      <c r="KBI262" s="34"/>
      <c r="KBJ262" s="34"/>
      <c r="KBK262" s="34"/>
      <c r="KBL262" s="34"/>
      <c r="KBM262" s="34"/>
      <c r="KBN262" s="34"/>
      <c r="KBO262" s="34"/>
      <c r="KBP262" s="34"/>
      <c r="KBQ262" s="34"/>
      <c r="KBR262" s="34"/>
      <c r="KBS262" s="34"/>
      <c r="KBT262" s="34"/>
      <c r="KBU262" s="34"/>
      <c r="KBV262" s="34"/>
      <c r="KBW262" s="34"/>
      <c r="KBX262" s="34"/>
      <c r="KBY262" s="34"/>
      <c r="KBZ262" s="34"/>
      <c r="KCA262" s="34"/>
      <c r="KCB262" s="34"/>
      <c r="KCC262" s="34"/>
      <c r="KCD262" s="34"/>
      <c r="KCE262" s="34"/>
      <c r="KCF262" s="34"/>
      <c r="KCG262" s="34"/>
      <c r="KCH262" s="34"/>
      <c r="KCI262" s="34"/>
      <c r="KCJ262" s="34"/>
      <c r="KCK262" s="34"/>
      <c r="KCL262" s="34"/>
      <c r="KCM262" s="34"/>
      <c r="KCN262" s="34"/>
      <c r="KCO262" s="34"/>
      <c r="KCP262" s="34"/>
      <c r="KCQ262" s="34"/>
      <c r="KCR262" s="34"/>
      <c r="KCS262" s="34"/>
      <c r="KCT262" s="34"/>
      <c r="KCU262" s="34"/>
      <c r="KCV262" s="34"/>
      <c r="KCW262" s="34"/>
      <c r="KCX262" s="34"/>
      <c r="KCY262" s="34"/>
      <c r="KCZ262" s="34"/>
      <c r="KDA262" s="34"/>
      <c r="KDB262" s="34"/>
      <c r="KDC262" s="34"/>
      <c r="KDD262" s="34"/>
      <c r="KDE262" s="34"/>
      <c r="KDF262" s="34"/>
      <c r="KDG262" s="34"/>
      <c r="KDH262" s="34"/>
      <c r="KDI262" s="34"/>
      <c r="KDJ262" s="34"/>
      <c r="KDK262" s="34"/>
      <c r="KDL262" s="34"/>
      <c r="KDM262" s="34"/>
      <c r="KDN262" s="34"/>
      <c r="KDO262" s="34"/>
      <c r="KDP262" s="34"/>
      <c r="KDQ262" s="34"/>
      <c r="KDR262" s="34"/>
      <c r="KDS262" s="34"/>
      <c r="KDT262" s="34"/>
      <c r="KDU262" s="34"/>
      <c r="KDV262" s="34"/>
      <c r="KDW262" s="34"/>
      <c r="KDX262" s="34"/>
      <c r="KDY262" s="34"/>
      <c r="KDZ262" s="34"/>
      <c r="KEA262" s="34"/>
      <c r="KEB262" s="34"/>
      <c r="KEC262" s="34"/>
      <c r="KED262" s="34"/>
      <c r="KEE262" s="34"/>
      <c r="KEF262" s="34"/>
      <c r="KEG262" s="34"/>
      <c r="KEH262" s="34"/>
      <c r="KEI262" s="34"/>
      <c r="KEJ262" s="34"/>
      <c r="KEK262" s="34"/>
      <c r="KEL262" s="34"/>
      <c r="KEM262" s="34"/>
      <c r="KEN262" s="34"/>
      <c r="KEO262" s="34"/>
      <c r="KEP262" s="34"/>
      <c r="KEQ262" s="34"/>
      <c r="KER262" s="34"/>
      <c r="KES262" s="34"/>
      <c r="KET262" s="34"/>
      <c r="KEU262" s="34"/>
      <c r="KEV262" s="34"/>
      <c r="KEW262" s="34"/>
      <c r="KEX262" s="34"/>
      <c r="KEY262" s="34"/>
      <c r="KEZ262" s="34"/>
      <c r="KFA262" s="34"/>
      <c r="KFB262" s="34"/>
      <c r="KFC262" s="34"/>
      <c r="KFD262" s="34"/>
      <c r="KFE262" s="34"/>
      <c r="KFF262" s="34"/>
      <c r="KFG262" s="34"/>
      <c r="KFH262" s="34"/>
      <c r="KFI262" s="34"/>
      <c r="KFJ262" s="34"/>
      <c r="KFK262" s="34"/>
      <c r="KFL262" s="34"/>
      <c r="KFM262" s="34"/>
      <c r="KFN262" s="34"/>
      <c r="KFO262" s="34"/>
      <c r="KFP262" s="34"/>
      <c r="KFQ262" s="34"/>
      <c r="KFR262" s="34"/>
      <c r="KFS262" s="34"/>
      <c r="KFT262" s="34"/>
      <c r="KFU262" s="34"/>
      <c r="KFV262" s="34"/>
      <c r="KFW262" s="34"/>
      <c r="KFX262" s="34"/>
      <c r="KFY262" s="34"/>
      <c r="KFZ262" s="34"/>
      <c r="KGA262" s="34"/>
      <c r="KGB262" s="34"/>
      <c r="KGC262" s="34"/>
      <c r="KGD262" s="34"/>
      <c r="KGE262" s="34"/>
      <c r="KGF262" s="34"/>
      <c r="KGG262" s="34"/>
      <c r="KGH262" s="34"/>
      <c r="KGI262" s="34"/>
      <c r="KGJ262" s="34"/>
      <c r="KGK262" s="34"/>
      <c r="KGL262" s="34"/>
      <c r="KGM262" s="34"/>
      <c r="KGN262" s="34"/>
      <c r="KGO262" s="34"/>
      <c r="KGP262" s="34"/>
      <c r="KGQ262" s="34"/>
      <c r="KGR262" s="34"/>
      <c r="KGS262" s="34"/>
      <c r="KGT262" s="34"/>
      <c r="KGU262" s="34"/>
      <c r="KGV262" s="34"/>
      <c r="KGW262" s="34"/>
      <c r="KGX262" s="34"/>
      <c r="KGY262" s="34"/>
      <c r="KGZ262" s="34"/>
      <c r="KHA262" s="34"/>
      <c r="KHB262" s="34"/>
      <c r="KHC262" s="34"/>
      <c r="KHD262" s="34"/>
      <c r="KHE262" s="34"/>
      <c r="KHF262" s="34"/>
      <c r="KHG262" s="34"/>
      <c r="KHH262" s="34"/>
      <c r="KHI262" s="34"/>
      <c r="KHJ262" s="34"/>
      <c r="KHK262" s="34"/>
      <c r="KHL262" s="34"/>
      <c r="KHM262" s="34"/>
      <c r="KHN262" s="34"/>
      <c r="KHO262" s="34"/>
      <c r="KHP262" s="34"/>
      <c r="KHQ262" s="34"/>
      <c r="KHR262" s="34"/>
      <c r="KHS262" s="34"/>
      <c r="KHT262" s="34"/>
      <c r="KHU262" s="34"/>
      <c r="KHV262" s="34"/>
      <c r="KHW262" s="34"/>
      <c r="KHX262" s="34"/>
      <c r="KHY262" s="34"/>
      <c r="KHZ262" s="34"/>
      <c r="KIA262" s="34"/>
      <c r="KIB262" s="34"/>
      <c r="KIC262" s="34"/>
      <c r="KID262" s="34"/>
      <c r="KIE262" s="34"/>
      <c r="KIF262" s="34"/>
      <c r="KIG262" s="34"/>
      <c r="KIH262" s="34"/>
      <c r="KII262" s="34"/>
      <c r="KIJ262" s="34"/>
      <c r="KIK262" s="34"/>
      <c r="KIL262" s="34"/>
      <c r="KIM262" s="34"/>
      <c r="KIN262" s="34"/>
      <c r="KIO262" s="34"/>
      <c r="KIP262" s="34"/>
      <c r="KIQ262" s="34"/>
      <c r="KIR262" s="34"/>
      <c r="KIS262" s="34"/>
      <c r="KIT262" s="34"/>
      <c r="KIU262" s="34"/>
      <c r="KIV262" s="34"/>
      <c r="KIW262" s="34"/>
      <c r="KIX262" s="34"/>
      <c r="KIY262" s="34"/>
      <c r="KIZ262" s="34"/>
      <c r="KJA262" s="34"/>
      <c r="KJB262" s="34"/>
      <c r="KJC262" s="34"/>
      <c r="KJD262" s="34"/>
      <c r="KJE262" s="34"/>
      <c r="KJF262" s="34"/>
      <c r="KJG262" s="34"/>
      <c r="KJH262" s="34"/>
      <c r="KJI262" s="34"/>
      <c r="KJJ262" s="34"/>
      <c r="KJK262" s="34"/>
      <c r="KJL262" s="34"/>
      <c r="KJM262" s="34"/>
      <c r="KJN262" s="34"/>
      <c r="KJO262" s="34"/>
      <c r="KJP262" s="34"/>
      <c r="KJQ262" s="34"/>
      <c r="KJR262" s="34"/>
      <c r="KJS262" s="34"/>
      <c r="KJT262" s="34"/>
      <c r="KJU262" s="34"/>
      <c r="KJV262" s="34"/>
      <c r="KJW262" s="34"/>
      <c r="KJX262" s="34"/>
      <c r="KJY262" s="34"/>
      <c r="KJZ262" s="34"/>
      <c r="KKA262" s="34"/>
      <c r="KKB262" s="34"/>
      <c r="KKC262" s="34"/>
      <c r="KKD262" s="34"/>
      <c r="KKE262" s="34"/>
      <c r="KKF262" s="34"/>
      <c r="KKG262" s="34"/>
      <c r="KKH262" s="34"/>
      <c r="KKI262" s="34"/>
      <c r="KKJ262" s="34"/>
      <c r="KKK262" s="34"/>
      <c r="KKL262" s="34"/>
      <c r="KKM262" s="34"/>
      <c r="KKN262" s="34"/>
      <c r="KKO262" s="34"/>
      <c r="KKP262" s="34"/>
      <c r="KKQ262" s="34"/>
      <c r="KKR262" s="34"/>
      <c r="KKS262" s="34"/>
      <c r="KKT262" s="34"/>
      <c r="KKU262" s="34"/>
      <c r="KKV262" s="34"/>
      <c r="KKW262" s="34"/>
      <c r="KKX262" s="34"/>
      <c r="KKY262" s="34"/>
      <c r="KKZ262" s="34"/>
      <c r="KLA262" s="34"/>
      <c r="KLB262" s="34"/>
      <c r="KLC262" s="34"/>
      <c r="KLD262" s="34"/>
      <c r="KLE262" s="34"/>
      <c r="KLF262" s="34"/>
      <c r="KLG262" s="34"/>
      <c r="KLH262" s="34"/>
      <c r="KLI262" s="34"/>
      <c r="KLJ262" s="34"/>
      <c r="KLK262" s="34"/>
      <c r="KLL262" s="34"/>
      <c r="KLM262" s="34"/>
      <c r="KLN262" s="34"/>
      <c r="KLO262" s="34"/>
      <c r="KLP262" s="34"/>
      <c r="KLQ262" s="34"/>
      <c r="KLR262" s="34"/>
      <c r="KLS262" s="34"/>
      <c r="KLT262" s="34"/>
      <c r="KLU262" s="34"/>
      <c r="KLV262" s="34"/>
      <c r="KLW262" s="34"/>
      <c r="KLX262" s="34"/>
      <c r="KLY262" s="34"/>
      <c r="KLZ262" s="34"/>
      <c r="KMA262" s="34"/>
      <c r="KMB262" s="34"/>
      <c r="KMC262" s="34"/>
      <c r="KMD262" s="34"/>
      <c r="KME262" s="34"/>
      <c r="KMF262" s="34"/>
      <c r="KMG262" s="34"/>
      <c r="KMH262" s="34"/>
      <c r="KMI262" s="34"/>
      <c r="KMJ262" s="34"/>
      <c r="KMK262" s="34"/>
      <c r="KML262" s="34"/>
      <c r="KMM262" s="34"/>
      <c r="KMN262" s="34"/>
      <c r="KMO262" s="34"/>
      <c r="KMP262" s="34"/>
      <c r="KMQ262" s="34"/>
      <c r="KMR262" s="34"/>
      <c r="KMS262" s="34"/>
      <c r="KMT262" s="34"/>
      <c r="KMU262" s="34"/>
      <c r="KMV262" s="34"/>
      <c r="KMW262" s="34"/>
      <c r="KMX262" s="34"/>
      <c r="KMY262" s="34"/>
      <c r="KMZ262" s="34"/>
      <c r="KNA262" s="34"/>
      <c r="KNB262" s="34"/>
      <c r="KNC262" s="34"/>
      <c r="KND262" s="34"/>
      <c r="KNE262" s="34"/>
      <c r="KNF262" s="34"/>
      <c r="KNG262" s="34"/>
      <c r="KNH262" s="34"/>
      <c r="KNI262" s="34"/>
      <c r="KNJ262" s="34"/>
      <c r="KNK262" s="34"/>
      <c r="KNL262" s="34"/>
      <c r="KNM262" s="34"/>
      <c r="KNN262" s="34"/>
      <c r="KNO262" s="34"/>
      <c r="KNP262" s="34"/>
      <c r="KNQ262" s="34"/>
      <c r="KNR262" s="34"/>
      <c r="KNS262" s="34"/>
      <c r="KNT262" s="34"/>
      <c r="KNU262" s="34"/>
      <c r="KNV262" s="34"/>
      <c r="KNW262" s="34"/>
      <c r="KNX262" s="34"/>
      <c r="KNY262" s="34"/>
      <c r="KNZ262" s="34"/>
      <c r="KOA262" s="34"/>
      <c r="KOB262" s="34"/>
      <c r="KOC262" s="34"/>
      <c r="KOD262" s="34"/>
      <c r="KOE262" s="34"/>
      <c r="KOF262" s="34"/>
      <c r="KOG262" s="34"/>
      <c r="KOH262" s="34"/>
      <c r="KOI262" s="34"/>
      <c r="KOJ262" s="34"/>
      <c r="KOK262" s="34"/>
      <c r="KOL262" s="34"/>
      <c r="KOM262" s="34"/>
      <c r="KON262" s="34"/>
      <c r="KOO262" s="34"/>
      <c r="KOP262" s="34"/>
      <c r="KOQ262" s="34"/>
      <c r="KOR262" s="34"/>
      <c r="KOS262" s="34"/>
      <c r="KOT262" s="34"/>
      <c r="KOU262" s="34"/>
      <c r="KOV262" s="34"/>
      <c r="KOW262" s="34"/>
      <c r="KOX262" s="34"/>
      <c r="KOY262" s="34"/>
      <c r="KOZ262" s="34"/>
      <c r="KPA262" s="34"/>
      <c r="KPB262" s="34"/>
      <c r="KPC262" s="34"/>
      <c r="KPD262" s="34"/>
      <c r="KPE262" s="34"/>
      <c r="KPF262" s="34"/>
      <c r="KPG262" s="34"/>
      <c r="KPH262" s="34"/>
      <c r="KPI262" s="34"/>
      <c r="KPJ262" s="34"/>
      <c r="KPK262" s="34"/>
      <c r="KPL262" s="34"/>
      <c r="KPM262" s="34"/>
      <c r="KPN262" s="34"/>
      <c r="KPO262" s="34"/>
      <c r="KPP262" s="34"/>
      <c r="KPQ262" s="34"/>
      <c r="KPR262" s="34"/>
      <c r="KPS262" s="34"/>
      <c r="KPT262" s="34"/>
      <c r="KPU262" s="34"/>
      <c r="KPV262" s="34"/>
      <c r="KPW262" s="34"/>
      <c r="KPX262" s="34"/>
      <c r="KPY262" s="34"/>
      <c r="KPZ262" s="34"/>
      <c r="KQA262" s="34"/>
      <c r="KQB262" s="34"/>
      <c r="KQC262" s="34"/>
      <c r="KQD262" s="34"/>
      <c r="KQE262" s="34"/>
      <c r="KQF262" s="34"/>
      <c r="KQG262" s="34"/>
      <c r="KQH262" s="34"/>
      <c r="KQI262" s="34"/>
      <c r="KQJ262" s="34"/>
      <c r="KQK262" s="34"/>
      <c r="KQL262" s="34"/>
      <c r="KQM262" s="34"/>
      <c r="KQN262" s="34"/>
      <c r="KQO262" s="34"/>
      <c r="KQP262" s="34"/>
      <c r="KQQ262" s="34"/>
      <c r="KQR262" s="34"/>
      <c r="KQS262" s="34"/>
      <c r="KQT262" s="34"/>
      <c r="KQU262" s="34"/>
      <c r="KQV262" s="34"/>
      <c r="KQW262" s="34"/>
      <c r="KQX262" s="34"/>
      <c r="KQY262" s="34"/>
      <c r="KQZ262" s="34"/>
      <c r="KRA262" s="34"/>
      <c r="KRB262" s="34"/>
      <c r="KRC262" s="34"/>
      <c r="KRD262" s="34"/>
      <c r="KRE262" s="34"/>
      <c r="KRF262" s="34"/>
      <c r="KRG262" s="34"/>
      <c r="KRH262" s="34"/>
      <c r="KRI262" s="34"/>
      <c r="KRJ262" s="34"/>
      <c r="KRK262" s="34"/>
      <c r="KRL262" s="34"/>
      <c r="KRM262" s="34"/>
      <c r="KRN262" s="34"/>
      <c r="KRO262" s="34"/>
      <c r="KRP262" s="34"/>
      <c r="KRQ262" s="34"/>
      <c r="KRR262" s="34"/>
      <c r="KRS262" s="34"/>
      <c r="KRT262" s="34"/>
      <c r="KRU262" s="34"/>
      <c r="KRV262" s="34"/>
      <c r="KRW262" s="34"/>
      <c r="KRX262" s="34"/>
      <c r="KRY262" s="34"/>
      <c r="KRZ262" s="34"/>
      <c r="KSA262" s="34"/>
      <c r="KSB262" s="34"/>
      <c r="KSC262" s="34"/>
      <c r="KSD262" s="34"/>
      <c r="KSE262" s="34"/>
      <c r="KSF262" s="34"/>
      <c r="KSG262" s="34"/>
      <c r="KSH262" s="34"/>
      <c r="KSI262" s="34"/>
      <c r="KSJ262" s="34"/>
      <c r="KSK262" s="34"/>
      <c r="KSL262" s="34"/>
      <c r="KSM262" s="34"/>
      <c r="KSN262" s="34"/>
      <c r="KSO262" s="34"/>
      <c r="KSP262" s="34"/>
      <c r="KSQ262" s="34"/>
      <c r="KSR262" s="34"/>
      <c r="KSS262" s="34"/>
      <c r="KST262" s="34"/>
      <c r="KSU262" s="34"/>
      <c r="KSV262" s="34"/>
      <c r="KSW262" s="34"/>
      <c r="KSX262" s="34"/>
      <c r="KSY262" s="34"/>
      <c r="KSZ262" s="34"/>
      <c r="KTA262" s="34"/>
      <c r="KTB262" s="34"/>
      <c r="KTC262" s="34"/>
      <c r="KTD262" s="34"/>
      <c r="KTE262" s="34"/>
      <c r="KTF262" s="34"/>
      <c r="KTG262" s="34"/>
      <c r="KTH262" s="34"/>
      <c r="KTI262" s="34"/>
      <c r="KTJ262" s="34"/>
      <c r="KTK262" s="34"/>
      <c r="KTL262" s="34"/>
      <c r="KTM262" s="34"/>
      <c r="KTN262" s="34"/>
      <c r="KTO262" s="34"/>
      <c r="KTP262" s="34"/>
      <c r="KTQ262" s="34"/>
      <c r="KTR262" s="34"/>
      <c r="KTS262" s="34"/>
      <c r="KTT262" s="34"/>
      <c r="KTU262" s="34"/>
      <c r="KTV262" s="34"/>
      <c r="KTW262" s="34"/>
      <c r="KTX262" s="34"/>
      <c r="KTY262" s="34"/>
      <c r="KTZ262" s="34"/>
      <c r="KUA262" s="34"/>
      <c r="KUB262" s="34"/>
      <c r="KUC262" s="34"/>
      <c r="KUD262" s="34"/>
      <c r="KUE262" s="34"/>
      <c r="KUF262" s="34"/>
      <c r="KUG262" s="34"/>
      <c r="KUH262" s="34"/>
      <c r="KUI262" s="34"/>
      <c r="KUJ262" s="34"/>
      <c r="KUK262" s="34"/>
      <c r="KUL262" s="34"/>
      <c r="KUM262" s="34"/>
      <c r="KUN262" s="34"/>
      <c r="KUO262" s="34"/>
      <c r="KUP262" s="34"/>
      <c r="KUQ262" s="34"/>
      <c r="KUR262" s="34"/>
      <c r="KUS262" s="34"/>
      <c r="KUT262" s="34"/>
      <c r="KUU262" s="34"/>
      <c r="KUV262" s="34"/>
      <c r="KUW262" s="34"/>
      <c r="KUX262" s="34"/>
      <c r="KUY262" s="34"/>
      <c r="KUZ262" s="34"/>
      <c r="KVA262" s="34"/>
      <c r="KVB262" s="34"/>
      <c r="KVC262" s="34"/>
      <c r="KVD262" s="34"/>
      <c r="KVE262" s="34"/>
      <c r="KVF262" s="34"/>
      <c r="KVG262" s="34"/>
      <c r="KVH262" s="34"/>
      <c r="KVI262" s="34"/>
      <c r="KVJ262" s="34"/>
      <c r="KVK262" s="34"/>
      <c r="KVL262" s="34"/>
      <c r="KVM262" s="34"/>
      <c r="KVN262" s="34"/>
      <c r="KVO262" s="34"/>
      <c r="KVP262" s="34"/>
      <c r="KVQ262" s="34"/>
      <c r="KVR262" s="34"/>
      <c r="KVS262" s="34"/>
      <c r="KVT262" s="34"/>
      <c r="KVU262" s="34"/>
      <c r="KVV262" s="34"/>
      <c r="KVW262" s="34"/>
      <c r="KVX262" s="34"/>
      <c r="KVY262" s="34"/>
      <c r="KVZ262" s="34"/>
      <c r="KWA262" s="34"/>
      <c r="KWB262" s="34"/>
      <c r="KWC262" s="34"/>
      <c r="KWD262" s="34"/>
      <c r="KWE262" s="34"/>
      <c r="KWF262" s="34"/>
      <c r="KWG262" s="34"/>
      <c r="KWH262" s="34"/>
      <c r="KWI262" s="34"/>
      <c r="KWJ262" s="34"/>
      <c r="KWK262" s="34"/>
      <c r="KWL262" s="34"/>
      <c r="KWM262" s="34"/>
      <c r="KWN262" s="34"/>
      <c r="KWO262" s="34"/>
      <c r="KWP262" s="34"/>
      <c r="KWQ262" s="34"/>
      <c r="KWR262" s="34"/>
      <c r="KWS262" s="34"/>
      <c r="KWT262" s="34"/>
      <c r="KWU262" s="34"/>
      <c r="KWV262" s="34"/>
      <c r="KWW262" s="34"/>
      <c r="KWX262" s="34"/>
      <c r="KWY262" s="34"/>
      <c r="KWZ262" s="34"/>
      <c r="KXA262" s="34"/>
      <c r="KXB262" s="34"/>
      <c r="KXC262" s="34"/>
      <c r="KXD262" s="34"/>
      <c r="KXE262" s="34"/>
      <c r="KXF262" s="34"/>
      <c r="KXG262" s="34"/>
      <c r="KXH262" s="34"/>
      <c r="KXI262" s="34"/>
      <c r="KXJ262" s="34"/>
      <c r="KXK262" s="34"/>
      <c r="KXL262" s="34"/>
      <c r="KXM262" s="34"/>
      <c r="KXN262" s="34"/>
      <c r="KXO262" s="34"/>
      <c r="KXP262" s="34"/>
      <c r="KXQ262" s="34"/>
      <c r="KXR262" s="34"/>
      <c r="KXS262" s="34"/>
      <c r="KXT262" s="34"/>
      <c r="KXU262" s="34"/>
      <c r="KXV262" s="34"/>
      <c r="KXW262" s="34"/>
      <c r="KXX262" s="34"/>
      <c r="KXY262" s="34"/>
      <c r="KXZ262" s="34"/>
      <c r="KYA262" s="34"/>
      <c r="KYB262" s="34"/>
      <c r="KYC262" s="34"/>
      <c r="KYD262" s="34"/>
      <c r="KYE262" s="34"/>
      <c r="KYF262" s="34"/>
      <c r="KYG262" s="34"/>
      <c r="KYH262" s="34"/>
      <c r="KYI262" s="34"/>
      <c r="KYJ262" s="34"/>
      <c r="KYK262" s="34"/>
      <c r="KYL262" s="34"/>
      <c r="KYM262" s="34"/>
      <c r="KYN262" s="34"/>
      <c r="KYO262" s="34"/>
      <c r="KYP262" s="34"/>
      <c r="KYQ262" s="34"/>
      <c r="KYR262" s="34"/>
      <c r="KYS262" s="34"/>
      <c r="KYT262" s="34"/>
      <c r="KYU262" s="34"/>
      <c r="KYV262" s="34"/>
      <c r="KYW262" s="34"/>
      <c r="KYX262" s="34"/>
      <c r="KYY262" s="34"/>
      <c r="KYZ262" s="34"/>
      <c r="KZA262" s="34"/>
      <c r="KZB262" s="34"/>
      <c r="KZC262" s="34"/>
      <c r="KZD262" s="34"/>
      <c r="KZE262" s="34"/>
      <c r="KZF262" s="34"/>
      <c r="KZG262" s="34"/>
      <c r="KZH262" s="34"/>
      <c r="KZI262" s="34"/>
      <c r="KZJ262" s="34"/>
      <c r="KZK262" s="34"/>
      <c r="KZL262" s="34"/>
      <c r="KZM262" s="34"/>
      <c r="KZN262" s="34"/>
      <c r="KZO262" s="34"/>
      <c r="KZP262" s="34"/>
      <c r="KZQ262" s="34"/>
      <c r="KZR262" s="34"/>
      <c r="KZS262" s="34"/>
      <c r="KZT262" s="34"/>
      <c r="KZU262" s="34"/>
      <c r="KZV262" s="34"/>
      <c r="KZW262" s="34"/>
      <c r="KZX262" s="34"/>
      <c r="KZY262" s="34"/>
      <c r="KZZ262" s="34"/>
      <c r="LAA262" s="34"/>
      <c r="LAB262" s="34"/>
      <c r="LAC262" s="34"/>
      <c r="LAD262" s="34"/>
      <c r="LAE262" s="34"/>
      <c r="LAF262" s="34"/>
      <c r="LAG262" s="34"/>
      <c r="LAH262" s="34"/>
      <c r="LAI262" s="34"/>
      <c r="LAJ262" s="34"/>
      <c r="LAK262" s="34"/>
      <c r="LAL262" s="34"/>
      <c r="LAM262" s="34"/>
      <c r="LAN262" s="34"/>
      <c r="LAO262" s="34"/>
      <c r="LAP262" s="34"/>
      <c r="LAQ262" s="34"/>
      <c r="LAR262" s="34"/>
      <c r="LAS262" s="34"/>
      <c r="LAT262" s="34"/>
      <c r="LAU262" s="34"/>
      <c r="LAV262" s="34"/>
      <c r="LAW262" s="34"/>
      <c r="LAX262" s="34"/>
      <c r="LAY262" s="34"/>
      <c r="LAZ262" s="34"/>
      <c r="LBA262" s="34"/>
      <c r="LBB262" s="34"/>
      <c r="LBC262" s="34"/>
      <c r="LBD262" s="34"/>
      <c r="LBE262" s="34"/>
      <c r="LBF262" s="34"/>
      <c r="LBG262" s="34"/>
      <c r="LBH262" s="34"/>
      <c r="LBI262" s="34"/>
      <c r="LBJ262" s="34"/>
      <c r="LBK262" s="34"/>
      <c r="LBL262" s="34"/>
      <c r="LBM262" s="34"/>
      <c r="LBN262" s="34"/>
      <c r="LBO262" s="34"/>
      <c r="LBP262" s="34"/>
      <c r="LBQ262" s="34"/>
      <c r="LBR262" s="34"/>
      <c r="LBS262" s="34"/>
      <c r="LBT262" s="34"/>
      <c r="LBU262" s="34"/>
      <c r="LBV262" s="34"/>
      <c r="LBW262" s="34"/>
      <c r="LBX262" s="34"/>
      <c r="LBY262" s="34"/>
      <c r="LBZ262" s="34"/>
      <c r="LCA262" s="34"/>
      <c r="LCB262" s="34"/>
      <c r="LCC262" s="34"/>
      <c r="LCD262" s="34"/>
      <c r="LCE262" s="34"/>
      <c r="LCF262" s="34"/>
      <c r="LCG262" s="34"/>
      <c r="LCH262" s="34"/>
      <c r="LCI262" s="34"/>
      <c r="LCJ262" s="34"/>
      <c r="LCK262" s="34"/>
      <c r="LCL262" s="34"/>
      <c r="LCM262" s="34"/>
      <c r="LCN262" s="34"/>
      <c r="LCO262" s="34"/>
      <c r="LCP262" s="34"/>
      <c r="LCQ262" s="34"/>
      <c r="LCR262" s="34"/>
      <c r="LCS262" s="34"/>
      <c r="LCT262" s="34"/>
      <c r="LCU262" s="34"/>
      <c r="LCV262" s="34"/>
      <c r="LCW262" s="34"/>
      <c r="LCX262" s="34"/>
      <c r="LCY262" s="34"/>
      <c r="LCZ262" s="34"/>
      <c r="LDA262" s="34"/>
      <c r="LDB262" s="34"/>
      <c r="LDC262" s="34"/>
      <c r="LDD262" s="34"/>
      <c r="LDE262" s="34"/>
      <c r="LDF262" s="34"/>
      <c r="LDG262" s="34"/>
      <c r="LDH262" s="34"/>
      <c r="LDI262" s="34"/>
      <c r="LDJ262" s="34"/>
      <c r="LDK262" s="34"/>
      <c r="LDL262" s="34"/>
      <c r="LDM262" s="34"/>
      <c r="LDN262" s="34"/>
      <c r="LDO262" s="34"/>
      <c r="LDP262" s="34"/>
      <c r="LDQ262" s="34"/>
      <c r="LDR262" s="34"/>
      <c r="LDS262" s="34"/>
      <c r="LDT262" s="34"/>
      <c r="LDU262" s="34"/>
      <c r="LDV262" s="34"/>
      <c r="LDW262" s="34"/>
      <c r="LDX262" s="34"/>
      <c r="LDY262" s="34"/>
      <c r="LDZ262" s="34"/>
      <c r="LEA262" s="34"/>
      <c r="LEB262" s="34"/>
      <c r="LEC262" s="34"/>
      <c r="LED262" s="34"/>
      <c r="LEE262" s="34"/>
      <c r="LEF262" s="34"/>
      <c r="LEG262" s="34"/>
      <c r="LEH262" s="34"/>
      <c r="LEI262" s="34"/>
      <c r="LEJ262" s="34"/>
      <c r="LEK262" s="34"/>
      <c r="LEL262" s="34"/>
      <c r="LEM262" s="34"/>
      <c r="LEN262" s="34"/>
      <c r="LEO262" s="34"/>
      <c r="LEP262" s="34"/>
      <c r="LEQ262" s="34"/>
      <c r="LER262" s="34"/>
      <c r="LES262" s="34"/>
      <c r="LET262" s="34"/>
      <c r="LEU262" s="34"/>
      <c r="LEV262" s="34"/>
      <c r="LEW262" s="34"/>
      <c r="LEX262" s="34"/>
      <c r="LEY262" s="34"/>
      <c r="LEZ262" s="34"/>
      <c r="LFA262" s="34"/>
      <c r="LFB262" s="34"/>
      <c r="LFC262" s="34"/>
      <c r="LFD262" s="34"/>
      <c r="LFE262" s="34"/>
      <c r="LFF262" s="34"/>
      <c r="LFG262" s="34"/>
      <c r="LFH262" s="34"/>
      <c r="LFI262" s="34"/>
      <c r="LFJ262" s="34"/>
      <c r="LFK262" s="34"/>
      <c r="LFL262" s="34"/>
      <c r="LFM262" s="34"/>
      <c r="LFN262" s="34"/>
      <c r="LFO262" s="34"/>
      <c r="LFP262" s="34"/>
      <c r="LFQ262" s="34"/>
      <c r="LFR262" s="34"/>
      <c r="LFS262" s="34"/>
      <c r="LFT262" s="34"/>
      <c r="LFU262" s="34"/>
      <c r="LFV262" s="34"/>
      <c r="LFW262" s="34"/>
      <c r="LFX262" s="34"/>
      <c r="LFY262" s="34"/>
      <c r="LFZ262" s="34"/>
      <c r="LGA262" s="34"/>
      <c r="LGB262" s="34"/>
      <c r="LGC262" s="34"/>
      <c r="LGD262" s="34"/>
      <c r="LGE262" s="34"/>
      <c r="LGF262" s="34"/>
      <c r="LGG262" s="34"/>
      <c r="LGH262" s="34"/>
      <c r="LGI262" s="34"/>
      <c r="LGJ262" s="34"/>
      <c r="LGK262" s="34"/>
      <c r="LGL262" s="34"/>
      <c r="LGM262" s="34"/>
      <c r="LGN262" s="34"/>
      <c r="LGO262" s="34"/>
      <c r="LGP262" s="34"/>
      <c r="LGQ262" s="34"/>
      <c r="LGR262" s="34"/>
      <c r="LGS262" s="34"/>
      <c r="LGT262" s="34"/>
      <c r="LGU262" s="34"/>
      <c r="LGV262" s="34"/>
      <c r="LGW262" s="34"/>
      <c r="LGX262" s="34"/>
      <c r="LGY262" s="34"/>
      <c r="LGZ262" s="34"/>
      <c r="LHA262" s="34"/>
      <c r="LHB262" s="34"/>
      <c r="LHC262" s="34"/>
      <c r="LHD262" s="34"/>
      <c r="LHE262" s="34"/>
      <c r="LHF262" s="34"/>
      <c r="LHG262" s="34"/>
      <c r="LHH262" s="34"/>
      <c r="LHI262" s="34"/>
      <c r="LHJ262" s="34"/>
      <c r="LHK262" s="34"/>
      <c r="LHL262" s="34"/>
      <c r="LHM262" s="34"/>
      <c r="LHN262" s="34"/>
      <c r="LHO262" s="34"/>
      <c r="LHP262" s="34"/>
      <c r="LHQ262" s="34"/>
      <c r="LHR262" s="34"/>
      <c r="LHS262" s="34"/>
      <c r="LHT262" s="34"/>
      <c r="LHU262" s="34"/>
      <c r="LHV262" s="34"/>
      <c r="LHW262" s="34"/>
      <c r="LHX262" s="34"/>
      <c r="LHY262" s="34"/>
      <c r="LHZ262" s="34"/>
      <c r="LIA262" s="34"/>
      <c r="LIB262" s="34"/>
      <c r="LIC262" s="34"/>
      <c r="LID262" s="34"/>
      <c r="LIE262" s="34"/>
      <c r="LIF262" s="34"/>
      <c r="LIG262" s="34"/>
      <c r="LIH262" s="34"/>
      <c r="LII262" s="34"/>
      <c r="LIJ262" s="34"/>
      <c r="LIK262" s="34"/>
      <c r="LIL262" s="34"/>
      <c r="LIM262" s="34"/>
      <c r="LIN262" s="34"/>
      <c r="LIO262" s="34"/>
      <c r="LIP262" s="34"/>
      <c r="LIQ262" s="34"/>
      <c r="LIR262" s="34"/>
      <c r="LIS262" s="34"/>
      <c r="LIT262" s="34"/>
      <c r="LIU262" s="34"/>
      <c r="LIV262" s="34"/>
      <c r="LIW262" s="34"/>
      <c r="LIX262" s="34"/>
      <c r="LIY262" s="34"/>
      <c r="LIZ262" s="34"/>
      <c r="LJA262" s="34"/>
      <c r="LJB262" s="34"/>
      <c r="LJC262" s="34"/>
      <c r="LJD262" s="34"/>
      <c r="LJE262" s="34"/>
      <c r="LJF262" s="34"/>
      <c r="LJG262" s="34"/>
      <c r="LJH262" s="34"/>
      <c r="LJI262" s="34"/>
      <c r="LJJ262" s="34"/>
      <c r="LJK262" s="34"/>
      <c r="LJL262" s="34"/>
      <c r="LJM262" s="34"/>
      <c r="LJN262" s="34"/>
      <c r="LJO262" s="34"/>
      <c r="LJP262" s="34"/>
      <c r="LJQ262" s="34"/>
      <c r="LJR262" s="34"/>
      <c r="LJS262" s="34"/>
      <c r="LJT262" s="34"/>
      <c r="LJU262" s="34"/>
      <c r="LJV262" s="34"/>
      <c r="LJW262" s="34"/>
      <c r="LJX262" s="34"/>
      <c r="LJY262" s="34"/>
      <c r="LJZ262" s="34"/>
      <c r="LKA262" s="34"/>
      <c r="LKB262" s="34"/>
      <c r="LKC262" s="34"/>
      <c r="LKD262" s="34"/>
      <c r="LKE262" s="34"/>
      <c r="LKF262" s="34"/>
      <c r="LKG262" s="34"/>
      <c r="LKH262" s="34"/>
      <c r="LKI262" s="34"/>
      <c r="LKJ262" s="34"/>
      <c r="LKK262" s="34"/>
      <c r="LKL262" s="34"/>
      <c r="LKM262" s="34"/>
      <c r="LKN262" s="34"/>
      <c r="LKO262" s="34"/>
      <c r="LKP262" s="34"/>
      <c r="LKQ262" s="34"/>
      <c r="LKR262" s="34"/>
      <c r="LKS262" s="34"/>
      <c r="LKT262" s="34"/>
      <c r="LKU262" s="34"/>
      <c r="LKV262" s="34"/>
      <c r="LKW262" s="34"/>
      <c r="LKX262" s="34"/>
      <c r="LKY262" s="34"/>
      <c r="LKZ262" s="34"/>
      <c r="LLA262" s="34"/>
      <c r="LLB262" s="34"/>
      <c r="LLC262" s="34"/>
      <c r="LLD262" s="34"/>
      <c r="LLE262" s="34"/>
      <c r="LLF262" s="34"/>
      <c r="LLG262" s="34"/>
      <c r="LLH262" s="34"/>
      <c r="LLI262" s="34"/>
      <c r="LLJ262" s="34"/>
      <c r="LLK262" s="34"/>
      <c r="LLL262" s="34"/>
      <c r="LLM262" s="34"/>
      <c r="LLN262" s="34"/>
      <c r="LLO262" s="34"/>
      <c r="LLP262" s="34"/>
      <c r="LLQ262" s="34"/>
      <c r="LLR262" s="34"/>
      <c r="LLS262" s="34"/>
      <c r="LLT262" s="34"/>
      <c r="LLU262" s="34"/>
      <c r="LLV262" s="34"/>
      <c r="LLW262" s="34"/>
      <c r="LLX262" s="34"/>
      <c r="LLY262" s="34"/>
      <c r="LLZ262" s="34"/>
      <c r="LMA262" s="34"/>
      <c r="LMB262" s="34"/>
      <c r="LMC262" s="34"/>
      <c r="LMD262" s="34"/>
      <c r="LME262" s="34"/>
      <c r="LMF262" s="34"/>
      <c r="LMG262" s="34"/>
      <c r="LMH262" s="34"/>
      <c r="LMI262" s="34"/>
      <c r="LMJ262" s="34"/>
      <c r="LMK262" s="34"/>
      <c r="LML262" s="34"/>
      <c r="LMM262" s="34"/>
      <c r="LMN262" s="34"/>
      <c r="LMO262" s="34"/>
      <c r="LMP262" s="34"/>
      <c r="LMQ262" s="34"/>
      <c r="LMR262" s="34"/>
      <c r="LMS262" s="34"/>
      <c r="LMT262" s="34"/>
      <c r="LMU262" s="34"/>
      <c r="LMV262" s="34"/>
      <c r="LMW262" s="34"/>
      <c r="LMX262" s="34"/>
      <c r="LMY262" s="34"/>
      <c r="LMZ262" s="34"/>
      <c r="LNA262" s="34"/>
      <c r="LNB262" s="34"/>
      <c r="LNC262" s="34"/>
      <c r="LND262" s="34"/>
      <c r="LNE262" s="34"/>
      <c r="LNF262" s="34"/>
      <c r="LNG262" s="34"/>
      <c r="LNH262" s="34"/>
      <c r="LNI262" s="34"/>
      <c r="LNJ262" s="34"/>
      <c r="LNK262" s="34"/>
      <c r="LNL262" s="34"/>
      <c r="LNM262" s="34"/>
      <c r="LNN262" s="34"/>
      <c r="LNO262" s="34"/>
      <c r="LNP262" s="34"/>
      <c r="LNQ262" s="34"/>
      <c r="LNR262" s="34"/>
      <c r="LNS262" s="34"/>
      <c r="LNT262" s="34"/>
      <c r="LNU262" s="34"/>
      <c r="LNV262" s="34"/>
      <c r="LNW262" s="34"/>
      <c r="LNX262" s="34"/>
      <c r="LNY262" s="34"/>
      <c r="LNZ262" s="34"/>
      <c r="LOA262" s="34"/>
      <c r="LOB262" s="34"/>
      <c r="LOC262" s="34"/>
      <c r="LOD262" s="34"/>
      <c r="LOE262" s="34"/>
      <c r="LOF262" s="34"/>
      <c r="LOG262" s="34"/>
      <c r="LOH262" s="34"/>
      <c r="LOI262" s="34"/>
      <c r="LOJ262" s="34"/>
      <c r="LOK262" s="34"/>
      <c r="LOL262" s="34"/>
      <c r="LOM262" s="34"/>
      <c r="LON262" s="34"/>
      <c r="LOO262" s="34"/>
      <c r="LOP262" s="34"/>
      <c r="LOQ262" s="34"/>
      <c r="LOR262" s="34"/>
      <c r="LOS262" s="34"/>
      <c r="LOT262" s="34"/>
      <c r="LOU262" s="34"/>
      <c r="LOV262" s="34"/>
      <c r="LOW262" s="34"/>
      <c r="LOX262" s="34"/>
      <c r="LOY262" s="34"/>
      <c r="LOZ262" s="34"/>
      <c r="LPA262" s="34"/>
      <c r="LPB262" s="34"/>
      <c r="LPC262" s="34"/>
      <c r="LPD262" s="34"/>
      <c r="LPE262" s="34"/>
      <c r="LPF262" s="34"/>
      <c r="LPG262" s="34"/>
      <c r="LPH262" s="34"/>
      <c r="LPI262" s="34"/>
      <c r="LPJ262" s="34"/>
      <c r="LPK262" s="34"/>
      <c r="LPL262" s="34"/>
      <c r="LPM262" s="34"/>
      <c r="LPN262" s="34"/>
      <c r="LPO262" s="34"/>
      <c r="LPP262" s="34"/>
      <c r="LPQ262" s="34"/>
      <c r="LPR262" s="34"/>
      <c r="LPS262" s="34"/>
      <c r="LPT262" s="34"/>
      <c r="LPU262" s="34"/>
      <c r="LPV262" s="34"/>
      <c r="LPW262" s="34"/>
      <c r="LPX262" s="34"/>
      <c r="LPY262" s="34"/>
      <c r="LPZ262" s="34"/>
      <c r="LQA262" s="34"/>
      <c r="LQB262" s="34"/>
      <c r="LQC262" s="34"/>
      <c r="LQD262" s="34"/>
      <c r="LQE262" s="34"/>
      <c r="LQF262" s="34"/>
      <c r="LQG262" s="34"/>
      <c r="LQH262" s="34"/>
      <c r="LQI262" s="34"/>
      <c r="LQJ262" s="34"/>
      <c r="LQK262" s="34"/>
      <c r="LQL262" s="34"/>
      <c r="LQM262" s="34"/>
      <c r="LQN262" s="34"/>
      <c r="LQO262" s="34"/>
      <c r="LQP262" s="34"/>
      <c r="LQQ262" s="34"/>
      <c r="LQR262" s="34"/>
      <c r="LQS262" s="34"/>
      <c r="LQT262" s="34"/>
      <c r="LQU262" s="34"/>
      <c r="LQV262" s="34"/>
      <c r="LQW262" s="34"/>
      <c r="LQX262" s="34"/>
      <c r="LQY262" s="34"/>
      <c r="LQZ262" s="34"/>
      <c r="LRA262" s="34"/>
      <c r="LRB262" s="34"/>
      <c r="LRC262" s="34"/>
      <c r="LRD262" s="34"/>
      <c r="LRE262" s="34"/>
      <c r="LRF262" s="34"/>
      <c r="LRG262" s="34"/>
      <c r="LRH262" s="34"/>
      <c r="LRI262" s="34"/>
      <c r="LRJ262" s="34"/>
      <c r="LRK262" s="34"/>
      <c r="LRL262" s="34"/>
      <c r="LRM262" s="34"/>
      <c r="LRN262" s="34"/>
      <c r="LRO262" s="34"/>
      <c r="LRP262" s="34"/>
      <c r="LRQ262" s="34"/>
      <c r="LRR262" s="34"/>
      <c r="LRS262" s="34"/>
      <c r="LRT262" s="34"/>
      <c r="LRU262" s="34"/>
      <c r="LRV262" s="34"/>
      <c r="LRW262" s="34"/>
      <c r="LRX262" s="34"/>
      <c r="LRY262" s="34"/>
      <c r="LRZ262" s="34"/>
      <c r="LSA262" s="34"/>
      <c r="LSB262" s="34"/>
      <c r="LSC262" s="34"/>
      <c r="LSD262" s="34"/>
      <c r="LSE262" s="34"/>
      <c r="LSF262" s="34"/>
      <c r="LSG262" s="34"/>
      <c r="LSH262" s="34"/>
      <c r="LSI262" s="34"/>
      <c r="LSJ262" s="34"/>
      <c r="LSK262" s="34"/>
      <c r="LSL262" s="34"/>
      <c r="LSM262" s="34"/>
      <c r="LSN262" s="34"/>
      <c r="LSO262" s="34"/>
      <c r="LSP262" s="34"/>
      <c r="LSQ262" s="34"/>
      <c r="LSR262" s="34"/>
      <c r="LSS262" s="34"/>
      <c r="LST262" s="34"/>
      <c r="LSU262" s="34"/>
      <c r="LSV262" s="34"/>
      <c r="LSW262" s="34"/>
      <c r="LSX262" s="34"/>
      <c r="LSY262" s="34"/>
      <c r="LSZ262" s="34"/>
      <c r="LTA262" s="34"/>
      <c r="LTB262" s="34"/>
      <c r="LTC262" s="34"/>
      <c r="LTD262" s="34"/>
      <c r="LTE262" s="34"/>
      <c r="LTF262" s="34"/>
      <c r="LTG262" s="34"/>
      <c r="LTH262" s="34"/>
      <c r="LTI262" s="34"/>
      <c r="LTJ262" s="34"/>
      <c r="LTK262" s="34"/>
      <c r="LTL262" s="34"/>
      <c r="LTM262" s="34"/>
      <c r="LTN262" s="34"/>
      <c r="LTO262" s="34"/>
      <c r="LTP262" s="34"/>
      <c r="LTQ262" s="34"/>
      <c r="LTR262" s="34"/>
      <c r="LTS262" s="34"/>
      <c r="LTT262" s="34"/>
      <c r="LTU262" s="34"/>
      <c r="LTV262" s="34"/>
      <c r="LTW262" s="34"/>
      <c r="LTX262" s="34"/>
      <c r="LTY262" s="34"/>
      <c r="LTZ262" s="34"/>
      <c r="LUA262" s="34"/>
      <c r="LUB262" s="34"/>
      <c r="LUC262" s="34"/>
      <c r="LUD262" s="34"/>
      <c r="LUE262" s="34"/>
      <c r="LUF262" s="34"/>
      <c r="LUG262" s="34"/>
      <c r="LUH262" s="34"/>
      <c r="LUI262" s="34"/>
      <c r="LUJ262" s="34"/>
      <c r="LUK262" s="34"/>
      <c r="LUL262" s="34"/>
      <c r="LUM262" s="34"/>
      <c r="LUN262" s="34"/>
      <c r="LUO262" s="34"/>
      <c r="LUP262" s="34"/>
      <c r="LUQ262" s="34"/>
      <c r="LUR262" s="34"/>
      <c r="LUS262" s="34"/>
      <c r="LUT262" s="34"/>
      <c r="LUU262" s="34"/>
      <c r="LUV262" s="34"/>
      <c r="LUW262" s="34"/>
      <c r="LUX262" s="34"/>
      <c r="LUY262" s="34"/>
      <c r="LUZ262" s="34"/>
      <c r="LVA262" s="34"/>
      <c r="LVB262" s="34"/>
      <c r="LVC262" s="34"/>
      <c r="LVD262" s="34"/>
      <c r="LVE262" s="34"/>
      <c r="LVF262" s="34"/>
      <c r="LVG262" s="34"/>
      <c r="LVH262" s="34"/>
      <c r="LVI262" s="34"/>
      <c r="LVJ262" s="34"/>
      <c r="LVK262" s="34"/>
      <c r="LVL262" s="34"/>
      <c r="LVM262" s="34"/>
      <c r="LVN262" s="34"/>
      <c r="LVO262" s="34"/>
      <c r="LVP262" s="34"/>
      <c r="LVQ262" s="34"/>
      <c r="LVR262" s="34"/>
      <c r="LVS262" s="34"/>
      <c r="LVT262" s="34"/>
      <c r="LVU262" s="34"/>
      <c r="LVV262" s="34"/>
      <c r="LVW262" s="34"/>
      <c r="LVX262" s="34"/>
      <c r="LVY262" s="34"/>
      <c r="LVZ262" s="34"/>
      <c r="LWA262" s="34"/>
      <c r="LWB262" s="34"/>
      <c r="LWC262" s="34"/>
      <c r="LWD262" s="34"/>
      <c r="LWE262" s="34"/>
      <c r="LWF262" s="34"/>
      <c r="LWG262" s="34"/>
      <c r="LWH262" s="34"/>
      <c r="LWI262" s="34"/>
      <c r="LWJ262" s="34"/>
      <c r="LWK262" s="34"/>
      <c r="LWL262" s="34"/>
      <c r="LWM262" s="34"/>
      <c r="LWN262" s="34"/>
      <c r="LWO262" s="34"/>
      <c r="LWP262" s="34"/>
      <c r="LWQ262" s="34"/>
      <c r="LWR262" s="34"/>
      <c r="LWS262" s="34"/>
      <c r="LWT262" s="34"/>
      <c r="LWU262" s="34"/>
      <c r="LWV262" s="34"/>
      <c r="LWW262" s="34"/>
      <c r="LWX262" s="34"/>
      <c r="LWY262" s="34"/>
      <c r="LWZ262" s="34"/>
      <c r="LXA262" s="34"/>
      <c r="LXB262" s="34"/>
      <c r="LXC262" s="34"/>
      <c r="LXD262" s="34"/>
      <c r="LXE262" s="34"/>
      <c r="LXF262" s="34"/>
      <c r="LXG262" s="34"/>
      <c r="LXH262" s="34"/>
      <c r="LXI262" s="34"/>
      <c r="LXJ262" s="34"/>
      <c r="LXK262" s="34"/>
      <c r="LXL262" s="34"/>
      <c r="LXM262" s="34"/>
      <c r="LXN262" s="34"/>
      <c r="LXO262" s="34"/>
      <c r="LXP262" s="34"/>
      <c r="LXQ262" s="34"/>
      <c r="LXR262" s="34"/>
      <c r="LXS262" s="34"/>
      <c r="LXT262" s="34"/>
      <c r="LXU262" s="34"/>
      <c r="LXV262" s="34"/>
      <c r="LXW262" s="34"/>
      <c r="LXX262" s="34"/>
      <c r="LXY262" s="34"/>
      <c r="LXZ262" s="34"/>
      <c r="LYA262" s="34"/>
      <c r="LYB262" s="34"/>
      <c r="LYC262" s="34"/>
      <c r="LYD262" s="34"/>
      <c r="LYE262" s="34"/>
      <c r="LYF262" s="34"/>
      <c r="LYG262" s="34"/>
      <c r="LYH262" s="34"/>
      <c r="LYI262" s="34"/>
      <c r="LYJ262" s="34"/>
      <c r="LYK262" s="34"/>
      <c r="LYL262" s="34"/>
      <c r="LYM262" s="34"/>
      <c r="LYN262" s="34"/>
      <c r="LYO262" s="34"/>
      <c r="LYP262" s="34"/>
      <c r="LYQ262" s="34"/>
      <c r="LYR262" s="34"/>
      <c r="LYS262" s="34"/>
      <c r="LYT262" s="34"/>
      <c r="LYU262" s="34"/>
      <c r="LYV262" s="34"/>
      <c r="LYW262" s="34"/>
      <c r="LYX262" s="34"/>
      <c r="LYY262" s="34"/>
      <c r="LYZ262" s="34"/>
      <c r="LZA262" s="34"/>
      <c r="LZB262" s="34"/>
      <c r="LZC262" s="34"/>
      <c r="LZD262" s="34"/>
      <c r="LZE262" s="34"/>
      <c r="LZF262" s="34"/>
      <c r="LZG262" s="34"/>
      <c r="LZH262" s="34"/>
      <c r="LZI262" s="34"/>
      <c r="LZJ262" s="34"/>
      <c r="LZK262" s="34"/>
      <c r="LZL262" s="34"/>
      <c r="LZM262" s="34"/>
      <c r="LZN262" s="34"/>
      <c r="LZO262" s="34"/>
      <c r="LZP262" s="34"/>
      <c r="LZQ262" s="34"/>
      <c r="LZR262" s="34"/>
      <c r="LZS262" s="34"/>
      <c r="LZT262" s="34"/>
      <c r="LZU262" s="34"/>
      <c r="LZV262" s="34"/>
      <c r="LZW262" s="34"/>
      <c r="LZX262" s="34"/>
      <c r="LZY262" s="34"/>
      <c r="LZZ262" s="34"/>
      <c r="MAA262" s="34"/>
      <c r="MAB262" s="34"/>
      <c r="MAC262" s="34"/>
      <c r="MAD262" s="34"/>
      <c r="MAE262" s="34"/>
      <c r="MAF262" s="34"/>
      <c r="MAG262" s="34"/>
      <c r="MAH262" s="34"/>
      <c r="MAI262" s="34"/>
      <c r="MAJ262" s="34"/>
      <c r="MAK262" s="34"/>
      <c r="MAL262" s="34"/>
      <c r="MAM262" s="34"/>
      <c r="MAN262" s="34"/>
      <c r="MAO262" s="34"/>
      <c r="MAP262" s="34"/>
      <c r="MAQ262" s="34"/>
      <c r="MAR262" s="34"/>
      <c r="MAS262" s="34"/>
      <c r="MAT262" s="34"/>
      <c r="MAU262" s="34"/>
      <c r="MAV262" s="34"/>
      <c r="MAW262" s="34"/>
      <c r="MAX262" s="34"/>
      <c r="MAY262" s="34"/>
      <c r="MAZ262" s="34"/>
      <c r="MBA262" s="34"/>
      <c r="MBB262" s="34"/>
      <c r="MBC262" s="34"/>
      <c r="MBD262" s="34"/>
      <c r="MBE262" s="34"/>
      <c r="MBF262" s="34"/>
      <c r="MBG262" s="34"/>
      <c r="MBH262" s="34"/>
      <c r="MBI262" s="34"/>
      <c r="MBJ262" s="34"/>
      <c r="MBK262" s="34"/>
      <c r="MBL262" s="34"/>
      <c r="MBM262" s="34"/>
      <c r="MBN262" s="34"/>
      <c r="MBO262" s="34"/>
      <c r="MBP262" s="34"/>
      <c r="MBQ262" s="34"/>
      <c r="MBR262" s="34"/>
      <c r="MBS262" s="34"/>
      <c r="MBT262" s="34"/>
      <c r="MBU262" s="34"/>
      <c r="MBV262" s="34"/>
      <c r="MBW262" s="34"/>
      <c r="MBX262" s="34"/>
      <c r="MBY262" s="34"/>
      <c r="MBZ262" s="34"/>
      <c r="MCA262" s="34"/>
      <c r="MCB262" s="34"/>
      <c r="MCC262" s="34"/>
      <c r="MCD262" s="34"/>
      <c r="MCE262" s="34"/>
      <c r="MCF262" s="34"/>
      <c r="MCG262" s="34"/>
      <c r="MCH262" s="34"/>
      <c r="MCI262" s="34"/>
      <c r="MCJ262" s="34"/>
      <c r="MCK262" s="34"/>
      <c r="MCL262" s="34"/>
      <c r="MCM262" s="34"/>
      <c r="MCN262" s="34"/>
      <c r="MCO262" s="34"/>
      <c r="MCP262" s="34"/>
      <c r="MCQ262" s="34"/>
      <c r="MCR262" s="34"/>
      <c r="MCS262" s="34"/>
      <c r="MCT262" s="34"/>
      <c r="MCU262" s="34"/>
      <c r="MCV262" s="34"/>
      <c r="MCW262" s="34"/>
      <c r="MCX262" s="34"/>
      <c r="MCY262" s="34"/>
      <c r="MCZ262" s="34"/>
      <c r="MDA262" s="34"/>
      <c r="MDB262" s="34"/>
      <c r="MDC262" s="34"/>
      <c r="MDD262" s="34"/>
      <c r="MDE262" s="34"/>
      <c r="MDF262" s="34"/>
      <c r="MDG262" s="34"/>
      <c r="MDH262" s="34"/>
      <c r="MDI262" s="34"/>
      <c r="MDJ262" s="34"/>
      <c r="MDK262" s="34"/>
      <c r="MDL262" s="34"/>
      <c r="MDM262" s="34"/>
      <c r="MDN262" s="34"/>
      <c r="MDO262" s="34"/>
      <c r="MDP262" s="34"/>
      <c r="MDQ262" s="34"/>
      <c r="MDR262" s="34"/>
      <c r="MDS262" s="34"/>
      <c r="MDT262" s="34"/>
      <c r="MDU262" s="34"/>
      <c r="MDV262" s="34"/>
      <c r="MDW262" s="34"/>
      <c r="MDX262" s="34"/>
      <c r="MDY262" s="34"/>
      <c r="MDZ262" s="34"/>
      <c r="MEA262" s="34"/>
      <c r="MEB262" s="34"/>
      <c r="MEC262" s="34"/>
      <c r="MED262" s="34"/>
      <c r="MEE262" s="34"/>
      <c r="MEF262" s="34"/>
      <c r="MEG262" s="34"/>
      <c r="MEH262" s="34"/>
      <c r="MEI262" s="34"/>
      <c r="MEJ262" s="34"/>
      <c r="MEK262" s="34"/>
      <c r="MEL262" s="34"/>
      <c r="MEM262" s="34"/>
      <c r="MEN262" s="34"/>
      <c r="MEO262" s="34"/>
      <c r="MEP262" s="34"/>
      <c r="MEQ262" s="34"/>
      <c r="MER262" s="34"/>
      <c r="MES262" s="34"/>
      <c r="MET262" s="34"/>
      <c r="MEU262" s="34"/>
      <c r="MEV262" s="34"/>
      <c r="MEW262" s="34"/>
      <c r="MEX262" s="34"/>
      <c r="MEY262" s="34"/>
      <c r="MEZ262" s="34"/>
      <c r="MFA262" s="34"/>
      <c r="MFB262" s="34"/>
      <c r="MFC262" s="34"/>
      <c r="MFD262" s="34"/>
      <c r="MFE262" s="34"/>
      <c r="MFF262" s="34"/>
      <c r="MFG262" s="34"/>
      <c r="MFH262" s="34"/>
      <c r="MFI262" s="34"/>
      <c r="MFJ262" s="34"/>
      <c r="MFK262" s="34"/>
      <c r="MFL262" s="34"/>
      <c r="MFM262" s="34"/>
      <c r="MFN262" s="34"/>
      <c r="MFO262" s="34"/>
      <c r="MFP262" s="34"/>
      <c r="MFQ262" s="34"/>
      <c r="MFR262" s="34"/>
      <c r="MFS262" s="34"/>
      <c r="MFT262" s="34"/>
      <c r="MFU262" s="34"/>
      <c r="MFV262" s="34"/>
      <c r="MFW262" s="34"/>
      <c r="MFX262" s="34"/>
      <c r="MFY262" s="34"/>
      <c r="MFZ262" s="34"/>
      <c r="MGA262" s="34"/>
      <c r="MGB262" s="34"/>
      <c r="MGC262" s="34"/>
      <c r="MGD262" s="34"/>
      <c r="MGE262" s="34"/>
      <c r="MGF262" s="34"/>
      <c r="MGG262" s="34"/>
      <c r="MGH262" s="34"/>
      <c r="MGI262" s="34"/>
      <c r="MGJ262" s="34"/>
      <c r="MGK262" s="34"/>
      <c r="MGL262" s="34"/>
      <c r="MGM262" s="34"/>
      <c r="MGN262" s="34"/>
      <c r="MGO262" s="34"/>
      <c r="MGP262" s="34"/>
      <c r="MGQ262" s="34"/>
      <c r="MGR262" s="34"/>
      <c r="MGS262" s="34"/>
      <c r="MGT262" s="34"/>
      <c r="MGU262" s="34"/>
      <c r="MGV262" s="34"/>
      <c r="MGW262" s="34"/>
      <c r="MGX262" s="34"/>
      <c r="MGY262" s="34"/>
      <c r="MGZ262" s="34"/>
      <c r="MHA262" s="34"/>
      <c r="MHB262" s="34"/>
      <c r="MHC262" s="34"/>
      <c r="MHD262" s="34"/>
      <c r="MHE262" s="34"/>
      <c r="MHF262" s="34"/>
      <c r="MHG262" s="34"/>
      <c r="MHH262" s="34"/>
      <c r="MHI262" s="34"/>
      <c r="MHJ262" s="34"/>
      <c r="MHK262" s="34"/>
      <c r="MHL262" s="34"/>
      <c r="MHM262" s="34"/>
      <c r="MHN262" s="34"/>
      <c r="MHO262" s="34"/>
      <c r="MHP262" s="34"/>
      <c r="MHQ262" s="34"/>
      <c r="MHR262" s="34"/>
      <c r="MHS262" s="34"/>
      <c r="MHT262" s="34"/>
      <c r="MHU262" s="34"/>
      <c r="MHV262" s="34"/>
      <c r="MHW262" s="34"/>
      <c r="MHX262" s="34"/>
      <c r="MHY262" s="34"/>
      <c r="MHZ262" s="34"/>
      <c r="MIA262" s="34"/>
      <c r="MIB262" s="34"/>
      <c r="MIC262" s="34"/>
      <c r="MID262" s="34"/>
      <c r="MIE262" s="34"/>
      <c r="MIF262" s="34"/>
      <c r="MIG262" s="34"/>
      <c r="MIH262" s="34"/>
      <c r="MII262" s="34"/>
      <c r="MIJ262" s="34"/>
      <c r="MIK262" s="34"/>
      <c r="MIL262" s="34"/>
      <c r="MIM262" s="34"/>
      <c r="MIN262" s="34"/>
      <c r="MIO262" s="34"/>
      <c r="MIP262" s="34"/>
      <c r="MIQ262" s="34"/>
      <c r="MIR262" s="34"/>
      <c r="MIS262" s="34"/>
      <c r="MIT262" s="34"/>
      <c r="MIU262" s="34"/>
      <c r="MIV262" s="34"/>
      <c r="MIW262" s="34"/>
      <c r="MIX262" s="34"/>
      <c r="MIY262" s="34"/>
      <c r="MIZ262" s="34"/>
      <c r="MJA262" s="34"/>
      <c r="MJB262" s="34"/>
      <c r="MJC262" s="34"/>
      <c r="MJD262" s="34"/>
      <c r="MJE262" s="34"/>
      <c r="MJF262" s="34"/>
      <c r="MJG262" s="34"/>
      <c r="MJH262" s="34"/>
      <c r="MJI262" s="34"/>
      <c r="MJJ262" s="34"/>
      <c r="MJK262" s="34"/>
      <c r="MJL262" s="34"/>
      <c r="MJM262" s="34"/>
      <c r="MJN262" s="34"/>
      <c r="MJO262" s="34"/>
      <c r="MJP262" s="34"/>
      <c r="MJQ262" s="34"/>
      <c r="MJR262" s="34"/>
      <c r="MJS262" s="34"/>
      <c r="MJT262" s="34"/>
      <c r="MJU262" s="34"/>
      <c r="MJV262" s="34"/>
      <c r="MJW262" s="34"/>
      <c r="MJX262" s="34"/>
      <c r="MJY262" s="34"/>
      <c r="MJZ262" s="34"/>
      <c r="MKA262" s="34"/>
      <c r="MKB262" s="34"/>
      <c r="MKC262" s="34"/>
      <c r="MKD262" s="34"/>
      <c r="MKE262" s="34"/>
      <c r="MKF262" s="34"/>
      <c r="MKG262" s="34"/>
      <c r="MKH262" s="34"/>
      <c r="MKI262" s="34"/>
      <c r="MKJ262" s="34"/>
      <c r="MKK262" s="34"/>
      <c r="MKL262" s="34"/>
      <c r="MKM262" s="34"/>
      <c r="MKN262" s="34"/>
      <c r="MKO262" s="34"/>
      <c r="MKP262" s="34"/>
      <c r="MKQ262" s="34"/>
      <c r="MKR262" s="34"/>
      <c r="MKS262" s="34"/>
      <c r="MKT262" s="34"/>
      <c r="MKU262" s="34"/>
      <c r="MKV262" s="34"/>
      <c r="MKW262" s="34"/>
      <c r="MKX262" s="34"/>
      <c r="MKY262" s="34"/>
      <c r="MKZ262" s="34"/>
      <c r="MLA262" s="34"/>
      <c r="MLB262" s="34"/>
      <c r="MLC262" s="34"/>
      <c r="MLD262" s="34"/>
      <c r="MLE262" s="34"/>
      <c r="MLF262" s="34"/>
      <c r="MLG262" s="34"/>
      <c r="MLH262" s="34"/>
      <c r="MLI262" s="34"/>
      <c r="MLJ262" s="34"/>
      <c r="MLK262" s="34"/>
      <c r="MLL262" s="34"/>
      <c r="MLM262" s="34"/>
      <c r="MLN262" s="34"/>
      <c r="MLO262" s="34"/>
      <c r="MLP262" s="34"/>
      <c r="MLQ262" s="34"/>
      <c r="MLR262" s="34"/>
      <c r="MLS262" s="34"/>
      <c r="MLT262" s="34"/>
      <c r="MLU262" s="34"/>
      <c r="MLV262" s="34"/>
      <c r="MLW262" s="34"/>
      <c r="MLX262" s="34"/>
      <c r="MLY262" s="34"/>
      <c r="MLZ262" s="34"/>
      <c r="MMA262" s="34"/>
      <c r="MMB262" s="34"/>
      <c r="MMC262" s="34"/>
      <c r="MMD262" s="34"/>
      <c r="MME262" s="34"/>
      <c r="MMF262" s="34"/>
      <c r="MMG262" s="34"/>
      <c r="MMH262" s="34"/>
      <c r="MMI262" s="34"/>
      <c r="MMJ262" s="34"/>
      <c r="MMK262" s="34"/>
      <c r="MML262" s="34"/>
      <c r="MMM262" s="34"/>
      <c r="MMN262" s="34"/>
      <c r="MMO262" s="34"/>
      <c r="MMP262" s="34"/>
      <c r="MMQ262" s="34"/>
      <c r="MMR262" s="34"/>
      <c r="MMS262" s="34"/>
      <c r="MMT262" s="34"/>
      <c r="MMU262" s="34"/>
      <c r="MMV262" s="34"/>
      <c r="MMW262" s="34"/>
      <c r="MMX262" s="34"/>
      <c r="MMY262" s="34"/>
      <c r="MMZ262" s="34"/>
      <c r="MNA262" s="34"/>
      <c r="MNB262" s="34"/>
      <c r="MNC262" s="34"/>
      <c r="MND262" s="34"/>
      <c r="MNE262" s="34"/>
      <c r="MNF262" s="34"/>
      <c r="MNG262" s="34"/>
      <c r="MNH262" s="34"/>
      <c r="MNI262" s="34"/>
      <c r="MNJ262" s="34"/>
      <c r="MNK262" s="34"/>
      <c r="MNL262" s="34"/>
      <c r="MNM262" s="34"/>
      <c r="MNN262" s="34"/>
      <c r="MNO262" s="34"/>
      <c r="MNP262" s="34"/>
      <c r="MNQ262" s="34"/>
      <c r="MNR262" s="34"/>
      <c r="MNS262" s="34"/>
      <c r="MNT262" s="34"/>
      <c r="MNU262" s="34"/>
      <c r="MNV262" s="34"/>
      <c r="MNW262" s="34"/>
      <c r="MNX262" s="34"/>
      <c r="MNY262" s="34"/>
      <c r="MNZ262" s="34"/>
      <c r="MOA262" s="34"/>
      <c r="MOB262" s="34"/>
      <c r="MOC262" s="34"/>
      <c r="MOD262" s="34"/>
      <c r="MOE262" s="34"/>
      <c r="MOF262" s="34"/>
      <c r="MOG262" s="34"/>
      <c r="MOH262" s="34"/>
      <c r="MOI262" s="34"/>
      <c r="MOJ262" s="34"/>
      <c r="MOK262" s="34"/>
      <c r="MOL262" s="34"/>
      <c r="MOM262" s="34"/>
      <c r="MON262" s="34"/>
      <c r="MOO262" s="34"/>
      <c r="MOP262" s="34"/>
      <c r="MOQ262" s="34"/>
      <c r="MOR262" s="34"/>
      <c r="MOS262" s="34"/>
      <c r="MOT262" s="34"/>
      <c r="MOU262" s="34"/>
      <c r="MOV262" s="34"/>
      <c r="MOW262" s="34"/>
      <c r="MOX262" s="34"/>
      <c r="MOY262" s="34"/>
      <c r="MOZ262" s="34"/>
      <c r="MPA262" s="34"/>
      <c r="MPB262" s="34"/>
      <c r="MPC262" s="34"/>
      <c r="MPD262" s="34"/>
      <c r="MPE262" s="34"/>
      <c r="MPF262" s="34"/>
      <c r="MPG262" s="34"/>
      <c r="MPH262" s="34"/>
      <c r="MPI262" s="34"/>
      <c r="MPJ262" s="34"/>
      <c r="MPK262" s="34"/>
      <c r="MPL262" s="34"/>
      <c r="MPM262" s="34"/>
      <c r="MPN262" s="34"/>
      <c r="MPO262" s="34"/>
      <c r="MPP262" s="34"/>
      <c r="MPQ262" s="34"/>
      <c r="MPR262" s="34"/>
      <c r="MPS262" s="34"/>
      <c r="MPT262" s="34"/>
      <c r="MPU262" s="34"/>
      <c r="MPV262" s="34"/>
      <c r="MPW262" s="34"/>
      <c r="MPX262" s="34"/>
      <c r="MPY262" s="34"/>
      <c r="MPZ262" s="34"/>
      <c r="MQA262" s="34"/>
      <c r="MQB262" s="34"/>
      <c r="MQC262" s="34"/>
      <c r="MQD262" s="34"/>
      <c r="MQE262" s="34"/>
      <c r="MQF262" s="34"/>
      <c r="MQG262" s="34"/>
      <c r="MQH262" s="34"/>
      <c r="MQI262" s="34"/>
      <c r="MQJ262" s="34"/>
      <c r="MQK262" s="34"/>
      <c r="MQL262" s="34"/>
      <c r="MQM262" s="34"/>
      <c r="MQN262" s="34"/>
      <c r="MQO262" s="34"/>
      <c r="MQP262" s="34"/>
      <c r="MQQ262" s="34"/>
      <c r="MQR262" s="34"/>
      <c r="MQS262" s="34"/>
      <c r="MQT262" s="34"/>
      <c r="MQU262" s="34"/>
      <c r="MQV262" s="34"/>
      <c r="MQW262" s="34"/>
      <c r="MQX262" s="34"/>
      <c r="MQY262" s="34"/>
      <c r="MQZ262" s="34"/>
      <c r="MRA262" s="34"/>
      <c r="MRB262" s="34"/>
      <c r="MRC262" s="34"/>
      <c r="MRD262" s="34"/>
      <c r="MRE262" s="34"/>
      <c r="MRF262" s="34"/>
      <c r="MRG262" s="34"/>
      <c r="MRH262" s="34"/>
      <c r="MRI262" s="34"/>
      <c r="MRJ262" s="34"/>
      <c r="MRK262" s="34"/>
      <c r="MRL262" s="34"/>
      <c r="MRM262" s="34"/>
      <c r="MRN262" s="34"/>
      <c r="MRO262" s="34"/>
      <c r="MRP262" s="34"/>
      <c r="MRQ262" s="34"/>
      <c r="MRR262" s="34"/>
      <c r="MRS262" s="34"/>
      <c r="MRT262" s="34"/>
      <c r="MRU262" s="34"/>
      <c r="MRV262" s="34"/>
      <c r="MRW262" s="34"/>
      <c r="MRX262" s="34"/>
      <c r="MRY262" s="34"/>
      <c r="MRZ262" s="34"/>
      <c r="MSA262" s="34"/>
      <c r="MSB262" s="34"/>
      <c r="MSC262" s="34"/>
      <c r="MSD262" s="34"/>
      <c r="MSE262" s="34"/>
      <c r="MSF262" s="34"/>
      <c r="MSG262" s="34"/>
      <c r="MSH262" s="34"/>
      <c r="MSI262" s="34"/>
      <c r="MSJ262" s="34"/>
      <c r="MSK262" s="34"/>
      <c r="MSL262" s="34"/>
      <c r="MSM262" s="34"/>
      <c r="MSN262" s="34"/>
      <c r="MSO262" s="34"/>
      <c r="MSP262" s="34"/>
      <c r="MSQ262" s="34"/>
      <c r="MSR262" s="34"/>
      <c r="MSS262" s="34"/>
      <c r="MST262" s="34"/>
      <c r="MSU262" s="34"/>
      <c r="MSV262" s="34"/>
      <c r="MSW262" s="34"/>
      <c r="MSX262" s="34"/>
      <c r="MSY262" s="34"/>
      <c r="MSZ262" s="34"/>
      <c r="MTA262" s="34"/>
      <c r="MTB262" s="34"/>
      <c r="MTC262" s="34"/>
      <c r="MTD262" s="34"/>
      <c r="MTE262" s="34"/>
      <c r="MTF262" s="34"/>
      <c r="MTG262" s="34"/>
      <c r="MTH262" s="34"/>
      <c r="MTI262" s="34"/>
      <c r="MTJ262" s="34"/>
      <c r="MTK262" s="34"/>
      <c r="MTL262" s="34"/>
      <c r="MTM262" s="34"/>
      <c r="MTN262" s="34"/>
      <c r="MTO262" s="34"/>
      <c r="MTP262" s="34"/>
      <c r="MTQ262" s="34"/>
      <c r="MTR262" s="34"/>
      <c r="MTS262" s="34"/>
      <c r="MTT262" s="34"/>
      <c r="MTU262" s="34"/>
      <c r="MTV262" s="34"/>
      <c r="MTW262" s="34"/>
      <c r="MTX262" s="34"/>
      <c r="MTY262" s="34"/>
      <c r="MTZ262" s="34"/>
      <c r="MUA262" s="34"/>
      <c r="MUB262" s="34"/>
      <c r="MUC262" s="34"/>
      <c r="MUD262" s="34"/>
      <c r="MUE262" s="34"/>
      <c r="MUF262" s="34"/>
      <c r="MUG262" s="34"/>
      <c r="MUH262" s="34"/>
      <c r="MUI262" s="34"/>
      <c r="MUJ262" s="34"/>
      <c r="MUK262" s="34"/>
      <c r="MUL262" s="34"/>
      <c r="MUM262" s="34"/>
      <c r="MUN262" s="34"/>
      <c r="MUO262" s="34"/>
      <c r="MUP262" s="34"/>
      <c r="MUQ262" s="34"/>
      <c r="MUR262" s="34"/>
      <c r="MUS262" s="34"/>
      <c r="MUT262" s="34"/>
      <c r="MUU262" s="34"/>
      <c r="MUV262" s="34"/>
      <c r="MUW262" s="34"/>
      <c r="MUX262" s="34"/>
      <c r="MUY262" s="34"/>
      <c r="MUZ262" s="34"/>
      <c r="MVA262" s="34"/>
      <c r="MVB262" s="34"/>
      <c r="MVC262" s="34"/>
      <c r="MVD262" s="34"/>
      <c r="MVE262" s="34"/>
      <c r="MVF262" s="34"/>
      <c r="MVG262" s="34"/>
      <c r="MVH262" s="34"/>
      <c r="MVI262" s="34"/>
      <c r="MVJ262" s="34"/>
      <c r="MVK262" s="34"/>
      <c r="MVL262" s="34"/>
      <c r="MVM262" s="34"/>
      <c r="MVN262" s="34"/>
      <c r="MVO262" s="34"/>
      <c r="MVP262" s="34"/>
      <c r="MVQ262" s="34"/>
      <c r="MVR262" s="34"/>
      <c r="MVS262" s="34"/>
      <c r="MVT262" s="34"/>
      <c r="MVU262" s="34"/>
      <c r="MVV262" s="34"/>
      <c r="MVW262" s="34"/>
      <c r="MVX262" s="34"/>
      <c r="MVY262" s="34"/>
      <c r="MVZ262" s="34"/>
      <c r="MWA262" s="34"/>
      <c r="MWB262" s="34"/>
      <c r="MWC262" s="34"/>
      <c r="MWD262" s="34"/>
      <c r="MWE262" s="34"/>
      <c r="MWF262" s="34"/>
      <c r="MWG262" s="34"/>
      <c r="MWH262" s="34"/>
      <c r="MWI262" s="34"/>
      <c r="MWJ262" s="34"/>
      <c r="MWK262" s="34"/>
      <c r="MWL262" s="34"/>
      <c r="MWM262" s="34"/>
      <c r="MWN262" s="34"/>
      <c r="MWO262" s="34"/>
      <c r="MWP262" s="34"/>
      <c r="MWQ262" s="34"/>
      <c r="MWR262" s="34"/>
      <c r="MWS262" s="34"/>
      <c r="MWT262" s="34"/>
      <c r="MWU262" s="34"/>
      <c r="MWV262" s="34"/>
      <c r="MWW262" s="34"/>
      <c r="MWX262" s="34"/>
      <c r="MWY262" s="34"/>
      <c r="MWZ262" s="34"/>
      <c r="MXA262" s="34"/>
      <c r="MXB262" s="34"/>
      <c r="MXC262" s="34"/>
      <c r="MXD262" s="34"/>
      <c r="MXE262" s="34"/>
      <c r="MXF262" s="34"/>
      <c r="MXG262" s="34"/>
      <c r="MXH262" s="34"/>
      <c r="MXI262" s="34"/>
      <c r="MXJ262" s="34"/>
      <c r="MXK262" s="34"/>
      <c r="MXL262" s="34"/>
      <c r="MXM262" s="34"/>
      <c r="MXN262" s="34"/>
      <c r="MXO262" s="34"/>
      <c r="MXP262" s="34"/>
      <c r="MXQ262" s="34"/>
      <c r="MXR262" s="34"/>
      <c r="MXS262" s="34"/>
      <c r="MXT262" s="34"/>
      <c r="MXU262" s="34"/>
      <c r="MXV262" s="34"/>
      <c r="MXW262" s="34"/>
      <c r="MXX262" s="34"/>
      <c r="MXY262" s="34"/>
      <c r="MXZ262" s="34"/>
      <c r="MYA262" s="34"/>
      <c r="MYB262" s="34"/>
      <c r="MYC262" s="34"/>
      <c r="MYD262" s="34"/>
      <c r="MYE262" s="34"/>
      <c r="MYF262" s="34"/>
      <c r="MYG262" s="34"/>
      <c r="MYH262" s="34"/>
      <c r="MYI262" s="34"/>
      <c r="MYJ262" s="34"/>
      <c r="MYK262" s="34"/>
      <c r="MYL262" s="34"/>
      <c r="MYM262" s="34"/>
      <c r="MYN262" s="34"/>
      <c r="MYO262" s="34"/>
      <c r="MYP262" s="34"/>
      <c r="MYQ262" s="34"/>
      <c r="MYR262" s="34"/>
      <c r="MYS262" s="34"/>
      <c r="MYT262" s="34"/>
      <c r="MYU262" s="34"/>
      <c r="MYV262" s="34"/>
      <c r="MYW262" s="34"/>
      <c r="MYX262" s="34"/>
      <c r="MYY262" s="34"/>
      <c r="MYZ262" s="34"/>
      <c r="MZA262" s="34"/>
      <c r="MZB262" s="34"/>
      <c r="MZC262" s="34"/>
      <c r="MZD262" s="34"/>
      <c r="MZE262" s="34"/>
      <c r="MZF262" s="34"/>
      <c r="MZG262" s="34"/>
      <c r="MZH262" s="34"/>
      <c r="MZI262" s="34"/>
      <c r="MZJ262" s="34"/>
      <c r="MZK262" s="34"/>
      <c r="MZL262" s="34"/>
      <c r="MZM262" s="34"/>
      <c r="MZN262" s="34"/>
      <c r="MZO262" s="34"/>
      <c r="MZP262" s="34"/>
      <c r="MZQ262" s="34"/>
      <c r="MZR262" s="34"/>
      <c r="MZS262" s="34"/>
      <c r="MZT262" s="34"/>
      <c r="MZU262" s="34"/>
      <c r="MZV262" s="34"/>
      <c r="MZW262" s="34"/>
      <c r="MZX262" s="34"/>
      <c r="MZY262" s="34"/>
      <c r="MZZ262" s="34"/>
      <c r="NAA262" s="34"/>
      <c r="NAB262" s="34"/>
      <c r="NAC262" s="34"/>
      <c r="NAD262" s="34"/>
      <c r="NAE262" s="34"/>
      <c r="NAF262" s="34"/>
      <c r="NAG262" s="34"/>
      <c r="NAH262" s="34"/>
      <c r="NAI262" s="34"/>
      <c r="NAJ262" s="34"/>
      <c r="NAK262" s="34"/>
      <c r="NAL262" s="34"/>
      <c r="NAM262" s="34"/>
      <c r="NAN262" s="34"/>
      <c r="NAO262" s="34"/>
      <c r="NAP262" s="34"/>
      <c r="NAQ262" s="34"/>
      <c r="NAR262" s="34"/>
      <c r="NAS262" s="34"/>
      <c r="NAT262" s="34"/>
      <c r="NAU262" s="34"/>
      <c r="NAV262" s="34"/>
      <c r="NAW262" s="34"/>
      <c r="NAX262" s="34"/>
      <c r="NAY262" s="34"/>
      <c r="NAZ262" s="34"/>
      <c r="NBA262" s="34"/>
      <c r="NBB262" s="34"/>
      <c r="NBC262" s="34"/>
      <c r="NBD262" s="34"/>
      <c r="NBE262" s="34"/>
      <c r="NBF262" s="34"/>
      <c r="NBG262" s="34"/>
      <c r="NBH262" s="34"/>
      <c r="NBI262" s="34"/>
      <c r="NBJ262" s="34"/>
      <c r="NBK262" s="34"/>
      <c r="NBL262" s="34"/>
      <c r="NBM262" s="34"/>
      <c r="NBN262" s="34"/>
      <c r="NBO262" s="34"/>
      <c r="NBP262" s="34"/>
      <c r="NBQ262" s="34"/>
      <c r="NBR262" s="34"/>
      <c r="NBS262" s="34"/>
      <c r="NBT262" s="34"/>
      <c r="NBU262" s="34"/>
      <c r="NBV262" s="34"/>
      <c r="NBW262" s="34"/>
      <c r="NBX262" s="34"/>
      <c r="NBY262" s="34"/>
      <c r="NBZ262" s="34"/>
      <c r="NCA262" s="34"/>
      <c r="NCB262" s="34"/>
      <c r="NCC262" s="34"/>
      <c r="NCD262" s="34"/>
      <c r="NCE262" s="34"/>
      <c r="NCF262" s="34"/>
      <c r="NCG262" s="34"/>
      <c r="NCH262" s="34"/>
      <c r="NCI262" s="34"/>
      <c r="NCJ262" s="34"/>
      <c r="NCK262" s="34"/>
      <c r="NCL262" s="34"/>
      <c r="NCM262" s="34"/>
      <c r="NCN262" s="34"/>
      <c r="NCO262" s="34"/>
      <c r="NCP262" s="34"/>
      <c r="NCQ262" s="34"/>
      <c r="NCR262" s="34"/>
      <c r="NCS262" s="34"/>
      <c r="NCT262" s="34"/>
      <c r="NCU262" s="34"/>
      <c r="NCV262" s="34"/>
      <c r="NCW262" s="34"/>
      <c r="NCX262" s="34"/>
      <c r="NCY262" s="34"/>
      <c r="NCZ262" s="34"/>
      <c r="NDA262" s="34"/>
      <c r="NDB262" s="34"/>
      <c r="NDC262" s="34"/>
      <c r="NDD262" s="34"/>
      <c r="NDE262" s="34"/>
      <c r="NDF262" s="34"/>
      <c r="NDG262" s="34"/>
      <c r="NDH262" s="34"/>
      <c r="NDI262" s="34"/>
      <c r="NDJ262" s="34"/>
      <c r="NDK262" s="34"/>
      <c r="NDL262" s="34"/>
      <c r="NDM262" s="34"/>
      <c r="NDN262" s="34"/>
      <c r="NDO262" s="34"/>
      <c r="NDP262" s="34"/>
      <c r="NDQ262" s="34"/>
      <c r="NDR262" s="34"/>
      <c r="NDS262" s="34"/>
      <c r="NDT262" s="34"/>
      <c r="NDU262" s="34"/>
      <c r="NDV262" s="34"/>
      <c r="NDW262" s="34"/>
      <c r="NDX262" s="34"/>
      <c r="NDY262" s="34"/>
      <c r="NDZ262" s="34"/>
      <c r="NEA262" s="34"/>
      <c r="NEB262" s="34"/>
      <c r="NEC262" s="34"/>
      <c r="NED262" s="34"/>
      <c r="NEE262" s="34"/>
      <c r="NEF262" s="34"/>
      <c r="NEG262" s="34"/>
      <c r="NEH262" s="34"/>
      <c r="NEI262" s="34"/>
      <c r="NEJ262" s="34"/>
      <c r="NEK262" s="34"/>
      <c r="NEL262" s="34"/>
      <c r="NEM262" s="34"/>
      <c r="NEN262" s="34"/>
      <c r="NEO262" s="34"/>
      <c r="NEP262" s="34"/>
      <c r="NEQ262" s="34"/>
      <c r="NER262" s="34"/>
      <c r="NES262" s="34"/>
      <c r="NET262" s="34"/>
      <c r="NEU262" s="34"/>
      <c r="NEV262" s="34"/>
      <c r="NEW262" s="34"/>
      <c r="NEX262" s="34"/>
      <c r="NEY262" s="34"/>
      <c r="NEZ262" s="34"/>
      <c r="NFA262" s="34"/>
      <c r="NFB262" s="34"/>
      <c r="NFC262" s="34"/>
      <c r="NFD262" s="34"/>
      <c r="NFE262" s="34"/>
      <c r="NFF262" s="34"/>
      <c r="NFG262" s="34"/>
      <c r="NFH262" s="34"/>
      <c r="NFI262" s="34"/>
      <c r="NFJ262" s="34"/>
      <c r="NFK262" s="34"/>
      <c r="NFL262" s="34"/>
      <c r="NFM262" s="34"/>
      <c r="NFN262" s="34"/>
      <c r="NFO262" s="34"/>
      <c r="NFP262" s="34"/>
      <c r="NFQ262" s="34"/>
      <c r="NFR262" s="34"/>
      <c r="NFS262" s="34"/>
      <c r="NFT262" s="34"/>
      <c r="NFU262" s="34"/>
      <c r="NFV262" s="34"/>
      <c r="NFW262" s="34"/>
      <c r="NFX262" s="34"/>
      <c r="NFY262" s="34"/>
      <c r="NFZ262" s="34"/>
      <c r="NGA262" s="34"/>
      <c r="NGB262" s="34"/>
      <c r="NGC262" s="34"/>
      <c r="NGD262" s="34"/>
      <c r="NGE262" s="34"/>
      <c r="NGF262" s="34"/>
      <c r="NGG262" s="34"/>
      <c r="NGH262" s="34"/>
      <c r="NGI262" s="34"/>
      <c r="NGJ262" s="34"/>
      <c r="NGK262" s="34"/>
      <c r="NGL262" s="34"/>
      <c r="NGM262" s="34"/>
      <c r="NGN262" s="34"/>
      <c r="NGO262" s="34"/>
      <c r="NGP262" s="34"/>
      <c r="NGQ262" s="34"/>
      <c r="NGR262" s="34"/>
      <c r="NGS262" s="34"/>
      <c r="NGT262" s="34"/>
      <c r="NGU262" s="34"/>
      <c r="NGV262" s="34"/>
      <c r="NGW262" s="34"/>
      <c r="NGX262" s="34"/>
      <c r="NGY262" s="34"/>
      <c r="NGZ262" s="34"/>
      <c r="NHA262" s="34"/>
      <c r="NHB262" s="34"/>
      <c r="NHC262" s="34"/>
      <c r="NHD262" s="34"/>
      <c r="NHE262" s="34"/>
      <c r="NHF262" s="34"/>
      <c r="NHG262" s="34"/>
      <c r="NHH262" s="34"/>
      <c r="NHI262" s="34"/>
      <c r="NHJ262" s="34"/>
      <c r="NHK262" s="34"/>
      <c r="NHL262" s="34"/>
      <c r="NHM262" s="34"/>
      <c r="NHN262" s="34"/>
      <c r="NHO262" s="34"/>
      <c r="NHP262" s="34"/>
      <c r="NHQ262" s="34"/>
      <c r="NHR262" s="34"/>
      <c r="NHS262" s="34"/>
      <c r="NHT262" s="34"/>
      <c r="NHU262" s="34"/>
      <c r="NHV262" s="34"/>
      <c r="NHW262" s="34"/>
      <c r="NHX262" s="34"/>
      <c r="NHY262" s="34"/>
      <c r="NHZ262" s="34"/>
      <c r="NIA262" s="34"/>
      <c r="NIB262" s="34"/>
      <c r="NIC262" s="34"/>
      <c r="NID262" s="34"/>
      <c r="NIE262" s="34"/>
      <c r="NIF262" s="34"/>
      <c r="NIG262" s="34"/>
      <c r="NIH262" s="34"/>
      <c r="NII262" s="34"/>
      <c r="NIJ262" s="34"/>
      <c r="NIK262" s="34"/>
      <c r="NIL262" s="34"/>
      <c r="NIM262" s="34"/>
      <c r="NIN262" s="34"/>
      <c r="NIO262" s="34"/>
      <c r="NIP262" s="34"/>
      <c r="NIQ262" s="34"/>
      <c r="NIR262" s="34"/>
      <c r="NIS262" s="34"/>
      <c r="NIT262" s="34"/>
      <c r="NIU262" s="34"/>
      <c r="NIV262" s="34"/>
      <c r="NIW262" s="34"/>
      <c r="NIX262" s="34"/>
      <c r="NIY262" s="34"/>
      <c r="NIZ262" s="34"/>
      <c r="NJA262" s="34"/>
      <c r="NJB262" s="34"/>
      <c r="NJC262" s="34"/>
      <c r="NJD262" s="34"/>
      <c r="NJE262" s="34"/>
      <c r="NJF262" s="34"/>
      <c r="NJG262" s="34"/>
      <c r="NJH262" s="34"/>
      <c r="NJI262" s="34"/>
      <c r="NJJ262" s="34"/>
      <c r="NJK262" s="34"/>
      <c r="NJL262" s="34"/>
      <c r="NJM262" s="34"/>
      <c r="NJN262" s="34"/>
      <c r="NJO262" s="34"/>
      <c r="NJP262" s="34"/>
      <c r="NJQ262" s="34"/>
      <c r="NJR262" s="34"/>
      <c r="NJS262" s="34"/>
      <c r="NJT262" s="34"/>
      <c r="NJU262" s="34"/>
      <c r="NJV262" s="34"/>
      <c r="NJW262" s="34"/>
      <c r="NJX262" s="34"/>
      <c r="NJY262" s="34"/>
      <c r="NJZ262" s="34"/>
      <c r="NKA262" s="34"/>
      <c r="NKB262" s="34"/>
      <c r="NKC262" s="34"/>
      <c r="NKD262" s="34"/>
      <c r="NKE262" s="34"/>
      <c r="NKF262" s="34"/>
      <c r="NKG262" s="34"/>
      <c r="NKH262" s="34"/>
      <c r="NKI262" s="34"/>
      <c r="NKJ262" s="34"/>
      <c r="NKK262" s="34"/>
      <c r="NKL262" s="34"/>
      <c r="NKM262" s="34"/>
      <c r="NKN262" s="34"/>
      <c r="NKO262" s="34"/>
      <c r="NKP262" s="34"/>
      <c r="NKQ262" s="34"/>
      <c r="NKR262" s="34"/>
      <c r="NKS262" s="34"/>
      <c r="NKT262" s="34"/>
      <c r="NKU262" s="34"/>
      <c r="NKV262" s="34"/>
      <c r="NKW262" s="34"/>
      <c r="NKX262" s="34"/>
      <c r="NKY262" s="34"/>
      <c r="NKZ262" s="34"/>
      <c r="NLA262" s="34"/>
      <c r="NLB262" s="34"/>
      <c r="NLC262" s="34"/>
      <c r="NLD262" s="34"/>
      <c r="NLE262" s="34"/>
      <c r="NLF262" s="34"/>
      <c r="NLG262" s="34"/>
      <c r="NLH262" s="34"/>
      <c r="NLI262" s="34"/>
      <c r="NLJ262" s="34"/>
      <c r="NLK262" s="34"/>
      <c r="NLL262" s="34"/>
      <c r="NLM262" s="34"/>
      <c r="NLN262" s="34"/>
      <c r="NLO262" s="34"/>
      <c r="NLP262" s="34"/>
      <c r="NLQ262" s="34"/>
      <c r="NLR262" s="34"/>
      <c r="NLS262" s="34"/>
      <c r="NLT262" s="34"/>
      <c r="NLU262" s="34"/>
      <c r="NLV262" s="34"/>
      <c r="NLW262" s="34"/>
      <c r="NLX262" s="34"/>
      <c r="NLY262" s="34"/>
      <c r="NLZ262" s="34"/>
      <c r="NMA262" s="34"/>
      <c r="NMB262" s="34"/>
      <c r="NMC262" s="34"/>
      <c r="NMD262" s="34"/>
      <c r="NME262" s="34"/>
      <c r="NMF262" s="34"/>
      <c r="NMG262" s="34"/>
      <c r="NMH262" s="34"/>
      <c r="NMI262" s="34"/>
      <c r="NMJ262" s="34"/>
      <c r="NMK262" s="34"/>
      <c r="NML262" s="34"/>
      <c r="NMM262" s="34"/>
      <c r="NMN262" s="34"/>
      <c r="NMO262" s="34"/>
      <c r="NMP262" s="34"/>
      <c r="NMQ262" s="34"/>
      <c r="NMR262" s="34"/>
      <c r="NMS262" s="34"/>
      <c r="NMT262" s="34"/>
      <c r="NMU262" s="34"/>
      <c r="NMV262" s="34"/>
      <c r="NMW262" s="34"/>
      <c r="NMX262" s="34"/>
      <c r="NMY262" s="34"/>
      <c r="NMZ262" s="34"/>
      <c r="NNA262" s="34"/>
      <c r="NNB262" s="34"/>
      <c r="NNC262" s="34"/>
      <c r="NND262" s="34"/>
      <c r="NNE262" s="34"/>
      <c r="NNF262" s="34"/>
      <c r="NNG262" s="34"/>
      <c r="NNH262" s="34"/>
      <c r="NNI262" s="34"/>
      <c r="NNJ262" s="34"/>
      <c r="NNK262" s="34"/>
      <c r="NNL262" s="34"/>
      <c r="NNM262" s="34"/>
      <c r="NNN262" s="34"/>
      <c r="NNO262" s="34"/>
      <c r="NNP262" s="34"/>
      <c r="NNQ262" s="34"/>
      <c r="NNR262" s="34"/>
      <c r="NNS262" s="34"/>
      <c r="NNT262" s="34"/>
      <c r="NNU262" s="34"/>
      <c r="NNV262" s="34"/>
      <c r="NNW262" s="34"/>
      <c r="NNX262" s="34"/>
      <c r="NNY262" s="34"/>
      <c r="NNZ262" s="34"/>
      <c r="NOA262" s="34"/>
      <c r="NOB262" s="34"/>
      <c r="NOC262" s="34"/>
      <c r="NOD262" s="34"/>
      <c r="NOE262" s="34"/>
      <c r="NOF262" s="34"/>
      <c r="NOG262" s="34"/>
      <c r="NOH262" s="34"/>
      <c r="NOI262" s="34"/>
      <c r="NOJ262" s="34"/>
      <c r="NOK262" s="34"/>
      <c r="NOL262" s="34"/>
      <c r="NOM262" s="34"/>
      <c r="NON262" s="34"/>
      <c r="NOO262" s="34"/>
      <c r="NOP262" s="34"/>
      <c r="NOQ262" s="34"/>
      <c r="NOR262" s="34"/>
      <c r="NOS262" s="34"/>
      <c r="NOT262" s="34"/>
      <c r="NOU262" s="34"/>
      <c r="NOV262" s="34"/>
      <c r="NOW262" s="34"/>
      <c r="NOX262" s="34"/>
      <c r="NOY262" s="34"/>
      <c r="NOZ262" s="34"/>
      <c r="NPA262" s="34"/>
      <c r="NPB262" s="34"/>
      <c r="NPC262" s="34"/>
      <c r="NPD262" s="34"/>
      <c r="NPE262" s="34"/>
      <c r="NPF262" s="34"/>
      <c r="NPG262" s="34"/>
      <c r="NPH262" s="34"/>
      <c r="NPI262" s="34"/>
      <c r="NPJ262" s="34"/>
      <c r="NPK262" s="34"/>
      <c r="NPL262" s="34"/>
      <c r="NPM262" s="34"/>
      <c r="NPN262" s="34"/>
      <c r="NPO262" s="34"/>
      <c r="NPP262" s="34"/>
      <c r="NPQ262" s="34"/>
      <c r="NPR262" s="34"/>
      <c r="NPS262" s="34"/>
      <c r="NPT262" s="34"/>
      <c r="NPU262" s="34"/>
      <c r="NPV262" s="34"/>
      <c r="NPW262" s="34"/>
      <c r="NPX262" s="34"/>
      <c r="NPY262" s="34"/>
      <c r="NPZ262" s="34"/>
      <c r="NQA262" s="34"/>
      <c r="NQB262" s="34"/>
      <c r="NQC262" s="34"/>
      <c r="NQD262" s="34"/>
      <c r="NQE262" s="34"/>
      <c r="NQF262" s="34"/>
      <c r="NQG262" s="34"/>
      <c r="NQH262" s="34"/>
      <c r="NQI262" s="34"/>
      <c r="NQJ262" s="34"/>
      <c r="NQK262" s="34"/>
      <c r="NQL262" s="34"/>
      <c r="NQM262" s="34"/>
      <c r="NQN262" s="34"/>
      <c r="NQO262" s="34"/>
      <c r="NQP262" s="34"/>
      <c r="NQQ262" s="34"/>
      <c r="NQR262" s="34"/>
      <c r="NQS262" s="34"/>
      <c r="NQT262" s="34"/>
      <c r="NQU262" s="34"/>
      <c r="NQV262" s="34"/>
      <c r="NQW262" s="34"/>
      <c r="NQX262" s="34"/>
      <c r="NQY262" s="34"/>
      <c r="NQZ262" s="34"/>
      <c r="NRA262" s="34"/>
      <c r="NRB262" s="34"/>
      <c r="NRC262" s="34"/>
      <c r="NRD262" s="34"/>
      <c r="NRE262" s="34"/>
      <c r="NRF262" s="34"/>
      <c r="NRG262" s="34"/>
      <c r="NRH262" s="34"/>
      <c r="NRI262" s="34"/>
      <c r="NRJ262" s="34"/>
      <c r="NRK262" s="34"/>
      <c r="NRL262" s="34"/>
      <c r="NRM262" s="34"/>
      <c r="NRN262" s="34"/>
      <c r="NRO262" s="34"/>
      <c r="NRP262" s="34"/>
      <c r="NRQ262" s="34"/>
      <c r="NRR262" s="34"/>
      <c r="NRS262" s="34"/>
      <c r="NRT262" s="34"/>
      <c r="NRU262" s="34"/>
      <c r="NRV262" s="34"/>
      <c r="NRW262" s="34"/>
      <c r="NRX262" s="34"/>
      <c r="NRY262" s="34"/>
      <c r="NRZ262" s="34"/>
      <c r="NSA262" s="34"/>
      <c r="NSB262" s="34"/>
      <c r="NSC262" s="34"/>
      <c r="NSD262" s="34"/>
      <c r="NSE262" s="34"/>
      <c r="NSF262" s="34"/>
      <c r="NSG262" s="34"/>
      <c r="NSH262" s="34"/>
      <c r="NSI262" s="34"/>
      <c r="NSJ262" s="34"/>
      <c r="NSK262" s="34"/>
      <c r="NSL262" s="34"/>
      <c r="NSM262" s="34"/>
      <c r="NSN262" s="34"/>
      <c r="NSO262" s="34"/>
      <c r="NSP262" s="34"/>
      <c r="NSQ262" s="34"/>
      <c r="NSR262" s="34"/>
      <c r="NSS262" s="34"/>
      <c r="NST262" s="34"/>
      <c r="NSU262" s="34"/>
      <c r="NSV262" s="34"/>
      <c r="NSW262" s="34"/>
      <c r="NSX262" s="34"/>
      <c r="NSY262" s="34"/>
      <c r="NSZ262" s="34"/>
      <c r="NTA262" s="34"/>
      <c r="NTB262" s="34"/>
      <c r="NTC262" s="34"/>
      <c r="NTD262" s="34"/>
      <c r="NTE262" s="34"/>
      <c r="NTF262" s="34"/>
      <c r="NTG262" s="34"/>
      <c r="NTH262" s="34"/>
      <c r="NTI262" s="34"/>
      <c r="NTJ262" s="34"/>
      <c r="NTK262" s="34"/>
      <c r="NTL262" s="34"/>
      <c r="NTM262" s="34"/>
      <c r="NTN262" s="34"/>
      <c r="NTO262" s="34"/>
      <c r="NTP262" s="34"/>
      <c r="NTQ262" s="34"/>
      <c r="NTR262" s="34"/>
      <c r="NTS262" s="34"/>
      <c r="NTT262" s="34"/>
      <c r="NTU262" s="34"/>
      <c r="NTV262" s="34"/>
      <c r="NTW262" s="34"/>
      <c r="NTX262" s="34"/>
      <c r="NTY262" s="34"/>
      <c r="NTZ262" s="34"/>
      <c r="NUA262" s="34"/>
      <c r="NUB262" s="34"/>
      <c r="NUC262" s="34"/>
      <c r="NUD262" s="34"/>
      <c r="NUE262" s="34"/>
      <c r="NUF262" s="34"/>
      <c r="NUG262" s="34"/>
      <c r="NUH262" s="34"/>
      <c r="NUI262" s="34"/>
      <c r="NUJ262" s="34"/>
      <c r="NUK262" s="34"/>
      <c r="NUL262" s="34"/>
      <c r="NUM262" s="34"/>
      <c r="NUN262" s="34"/>
      <c r="NUO262" s="34"/>
      <c r="NUP262" s="34"/>
      <c r="NUQ262" s="34"/>
      <c r="NUR262" s="34"/>
      <c r="NUS262" s="34"/>
      <c r="NUT262" s="34"/>
      <c r="NUU262" s="34"/>
      <c r="NUV262" s="34"/>
      <c r="NUW262" s="34"/>
      <c r="NUX262" s="34"/>
      <c r="NUY262" s="34"/>
      <c r="NUZ262" s="34"/>
      <c r="NVA262" s="34"/>
      <c r="NVB262" s="34"/>
      <c r="NVC262" s="34"/>
      <c r="NVD262" s="34"/>
      <c r="NVE262" s="34"/>
      <c r="NVF262" s="34"/>
      <c r="NVG262" s="34"/>
      <c r="NVH262" s="34"/>
      <c r="NVI262" s="34"/>
      <c r="NVJ262" s="34"/>
      <c r="NVK262" s="34"/>
      <c r="NVL262" s="34"/>
      <c r="NVM262" s="34"/>
      <c r="NVN262" s="34"/>
      <c r="NVO262" s="34"/>
      <c r="NVP262" s="34"/>
      <c r="NVQ262" s="34"/>
      <c r="NVR262" s="34"/>
      <c r="NVS262" s="34"/>
      <c r="NVT262" s="34"/>
      <c r="NVU262" s="34"/>
      <c r="NVV262" s="34"/>
      <c r="NVW262" s="34"/>
      <c r="NVX262" s="34"/>
      <c r="NVY262" s="34"/>
      <c r="NVZ262" s="34"/>
      <c r="NWA262" s="34"/>
      <c r="NWB262" s="34"/>
      <c r="NWC262" s="34"/>
      <c r="NWD262" s="34"/>
      <c r="NWE262" s="34"/>
      <c r="NWF262" s="34"/>
      <c r="NWG262" s="34"/>
      <c r="NWH262" s="34"/>
      <c r="NWI262" s="34"/>
      <c r="NWJ262" s="34"/>
      <c r="NWK262" s="34"/>
      <c r="NWL262" s="34"/>
      <c r="NWM262" s="34"/>
      <c r="NWN262" s="34"/>
      <c r="NWO262" s="34"/>
      <c r="NWP262" s="34"/>
      <c r="NWQ262" s="34"/>
      <c r="NWR262" s="34"/>
      <c r="NWS262" s="34"/>
      <c r="NWT262" s="34"/>
      <c r="NWU262" s="34"/>
      <c r="NWV262" s="34"/>
      <c r="NWW262" s="34"/>
      <c r="NWX262" s="34"/>
      <c r="NWY262" s="34"/>
      <c r="NWZ262" s="34"/>
      <c r="NXA262" s="34"/>
      <c r="NXB262" s="34"/>
      <c r="NXC262" s="34"/>
      <c r="NXD262" s="34"/>
      <c r="NXE262" s="34"/>
      <c r="NXF262" s="34"/>
      <c r="NXG262" s="34"/>
      <c r="NXH262" s="34"/>
      <c r="NXI262" s="34"/>
      <c r="NXJ262" s="34"/>
      <c r="NXK262" s="34"/>
      <c r="NXL262" s="34"/>
      <c r="NXM262" s="34"/>
      <c r="NXN262" s="34"/>
      <c r="NXO262" s="34"/>
      <c r="NXP262" s="34"/>
      <c r="NXQ262" s="34"/>
      <c r="NXR262" s="34"/>
      <c r="NXS262" s="34"/>
      <c r="NXT262" s="34"/>
      <c r="NXU262" s="34"/>
      <c r="NXV262" s="34"/>
      <c r="NXW262" s="34"/>
      <c r="NXX262" s="34"/>
      <c r="NXY262" s="34"/>
      <c r="NXZ262" s="34"/>
      <c r="NYA262" s="34"/>
      <c r="NYB262" s="34"/>
      <c r="NYC262" s="34"/>
      <c r="NYD262" s="34"/>
      <c r="NYE262" s="34"/>
      <c r="NYF262" s="34"/>
      <c r="NYG262" s="34"/>
      <c r="NYH262" s="34"/>
      <c r="NYI262" s="34"/>
      <c r="NYJ262" s="34"/>
      <c r="NYK262" s="34"/>
      <c r="NYL262" s="34"/>
      <c r="NYM262" s="34"/>
      <c r="NYN262" s="34"/>
      <c r="NYO262" s="34"/>
      <c r="NYP262" s="34"/>
      <c r="NYQ262" s="34"/>
      <c r="NYR262" s="34"/>
      <c r="NYS262" s="34"/>
      <c r="NYT262" s="34"/>
      <c r="NYU262" s="34"/>
      <c r="NYV262" s="34"/>
      <c r="NYW262" s="34"/>
      <c r="NYX262" s="34"/>
      <c r="NYY262" s="34"/>
      <c r="NYZ262" s="34"/>
      <c r="NZA262" s="34"/>
      <c r="NZB262" s="34"/>
      <c r="NZC262" s="34"/>
      <c r="NZD262" s="34"/>
      <c r="NZE262" s="34"/>
      <c r="NZF262" s="34"/>
      <c r="NZG262" s="34"/>
      <c r="NZH262" s="34"/>
      <c r="NZI262" s="34"/>
      <c r="NZJ262" s="34"/>
      <c r="NZK262" s="34"/>
      <c r="NZL262" s="34"/>
      <c r="NZM262" s="34"/>
      <c r="NZN262" s="34"/>
      <c r="NZO262" s="34"/>
      <c r="NZP262" s="34"/>
      <c r="NZQ262" s="34"/>
      <c r="NZR262" s="34"/>
      <c r="NZS262" s="34"/>
      <c r="NZT262" s="34"/>
      <c r="NZU262" s="34"/>
      <c r="NZV262" s="34"/>
      <c r="NZW262" s="34"/>
      <c r="NZX262" s="34"/>
      <c r="NZY262" s="34"/>
      <c r="NZZ262" s="34"/>
      <c r="OAA262" s="34"/>
      <c r="OAB262" s="34"/>
      <c r="OAC262" s="34"/>
      <c r="OAD262" s="34"/>
      <c r="OAE262" s="34"/>
      <c r="OAF262" s="34"/>
      <c r="OAG262" s="34"/>
      <c r="OAH262" s="34"/>
      <c r="OAI262" s="34"/>
      <c r="OAJ262" s="34"/>
      <c r="OAK262" s="34"/>
      <c r="OAL262" s="34"/>
      <c r="OAM262" s="34"/>
      <c r="OAN262" s="34"/>
      <c r="OAO262" s="34"/>
      <c r="OAP262" s="34"/>
      <c r="OAQ262" s="34"/>
      <c r="OAR262" s="34"/>
      <c r="OAS262" s="34"/>
      <c r="OAT262" s="34"/>
      <c r="OAU262" s="34"/>
      <c r="OAV262" s="34"/>
      <c r="OAW262" s="34"/>
      <c r="OAX262" s="34"/>
      <c r="OAY262" s="34"/>
      <c r="OAZ262" s="34"/>
      <c r="OBA262" s="34"/>
      <c r="OBB262" s="34"/>
      <c r="OBC262" s="34"/>
      <c r="OBD262" s="34"/>
      <c r="OBE262" s="34"/>
      <c r="OBF262" s="34"/>
      <c r="OBG262" s="34"/>
      <c r="OBH262" s="34"/>
      <c r="OBI262" s="34"/>
      <c r="OBJ262" s="34"/>
      <c r="OBK262" s="34"/>
      <c r="OBL262" s="34"/>
      <c r="OBM262" s="34"/>
      <c r="OBN262" s="34"/>
      <c r="OBO262" s="34"/>
      <c r="OBP262" s="34"/>
      <c r="OBQ262" s="34"/>
      <c r="OBR262" s="34"/>
      <c r="OBS262" s="34"/>
      <c r="OBT262" s="34"/>
      <c r="OBU262" s="34"/>
      <c r="OBV262" s="34"/>
      <c r="OBW262" s="34"/>
      <c r="OBX262" s="34"/>
      <c r="OBY262" s="34"/>
      <c r="OBZ262" s="34"/>
      <c r="OCA262" s="34"/>
      <c r="OCB262" s="34"/>
      <c r="OCC262" s="34"/>
      <c r="OCD262" s="34"/>
      <c r="OCE262" s="34"/>
      <c r="OCF262" s="34"/>
      <c r="OCG262" s="34"/>
      <c r="OCH262" s="34"/>
      <c r="OCI262" s="34"/>
      <c r="OCJ262" s="34"/>
      <c r="OCK262" s="34"/>
      <c r="OCL262" s="34"/>
      <c r="OCM262" s="34"/>
      <c r="OCN262" s="34"/>
      <c r="OCO262" s="34"/>
      <c r="OCP262" s="34"/>
      <c r="OCQ262" s="34"/>
      <c r="OCR262" s="34"/>
      <c r="OCS262" s="34"/>
      <c r="OCT262" s="34"/>
      <c r="OCU262" s="34"/>
      <c r="OCV262" s="34"/>
      <c r="OCW262" s="34"/>
      <c r="OCX262" s="34"/>
      <c r="OCY262" s="34"/>
      <c r="OCZ262" s="34"/>
      <c r="ODA262" s="34"/>
      <c r="ODB262" s="34"/>
      <c r="ODC262" s="34"/>
      <c r="ODD262" s="34"/>
      <c r="ODE262" s="34"/>
      <c r="ODF262" s="34"/>
      <c r="ODG262" s="34"/>
      <c r="ODH262" s="34"/>
      <c r="ODI262" s="34"/>
      <c r="ODJ262" s="34"/>
      <c r="ODK262" s="34"/>
      <c r="ODL262" s="34"/>
      <c r="ODM262" s="34"/>
      <c r="ODN262" s="34"/>
      <c r="ODO262" s="34"/>
      <c r="ODP262" s="34"/>
      <c r="ODQ262" s="34"/>
      <c r="ODR262" s="34"/>
      <c r="ODS262" s="34"/>
      <c r="ODT262" s="34"/>
      <c r="ODU262" s="34"/>
      <c r="ODV262" s="34"/>
      <c r="ODW262" s="34"/>
      <c r="ODX262" s="34"/>
      <c r="ODY262" s="34"/>
      <c r="ODZ262" s="34"/>
      <c r="OEA262" s="34"/>
      <c r="OEB262" s="34"/>
      <c r="OEC262" s="34"/>
      <c r="OED262" s="34"/>
      <c r="OEE262" s="34"/>
      <c r="OEF262" s="34"/>
      <c r="OEG262" s="34"/>
      <c r="OEH262" s="34"/>
      <c r="OEI262" s="34"/>
      <c r="OEJ262" s="34"/>
      <c r="OEK262" s="34"/>
      <c r="OEL262" s="34"/>
      <c r="OEM262" s="34"/>
      <c r="OEN262" s="34"/>
      <c r="OEO262" s="34"/>
      <c r="OEP262" s="34"/>
      <c r="OEQ262" s="34"/>
      <c r="OER262" s="34"/>
      <c r="OES262" s="34"/>
      <c r="OET262" s="34"/>
      <c r="OEU262" s="34"/>
      <c r="OEV262" s="34"/>
      <c r="OEW262" s="34"/>
      <c r="OEX262" s="34"/>
      <c r="OEY262" s="34"/>
      <c r="OEZ262" s="34"/>
      <c r="OFA262" s="34"/>
      <c r="OFB262" s="34"/>
      <c r="OFC262" s="34"/>
      <c r="OFD262" s="34"/>
      <c r="OFE262" s="34"/>
      <c r="OFF262" s="34"/>
      <c r="OFG262" s="34"/>
      <c r="OFH262" s="34"/>
      <c r="OFI262" s="34"/>
      <c r="OFJ262" s="34"/>
      <c r="OFK262" s="34"/>
      <c r="OFL262" s="34"/>
      <c r="OFM262" s="34"/>
      <c r="OFN262" s="34"/>
      <c r="OFO262" s="34"/>
      <c r="OFP262" s="34"/>
      <c r="OFQ262" s="34"/>
      <c r="OFR262" s="34"/>
      <c r="OFS262" s="34"/>
      <c r="OFT262" s="34"/>
      <c r="OFU262" s="34"/>
      <c r="OFV262" s="34"/>
      <c r="OFW262" s="34"/>
      <c r="OFX262" s="34"/>
      <c r="OFY262" s="34"/>
      <c r="OFZ262" s="34"/>
      <c r="OGA262" s="34"/>
      <c r="OGB262" s="34"/>
      <c r="OGC262" s="34"/>
      <c r="OGD262" s="34"/>
      <c r="OGE262" s="34"/>
      <c r="OGF262" s="34"/>
      <c r="OGG262" s="34"/>
      <c r="OGH262" s="34"/>
      <c r="OGI262" s="34"/>
      <c r="OGJ262" s="34"/>
      <c r="OGK262" s="34"/>
      <c r="OGL262" s="34"/>
      <c r="OGM262" s="34"/>
      <c r="OGN262" s="34"/>
      <c r="OGO262" s="34"/>
      <c r="OGP262" s="34"/>
      <c r="OGQ262" s="34"/>
      <c r="OGR262" s="34"/>
      <c r="OGS262" s="34"/>
      <c r="OGT262" s="34"/>
      <c r="OGU262" s="34"/>
      <c r="OGV262" s="34"/>
      <c r="OGW262" s="34"/>
      <c r="OGX262" s="34"/>
      <c r="OGY262" s="34"/>
      <c r="OGZ262" s="34"/>
      <c r="OHA262" s="34"/>
      <c r="OHB262" s="34"/>
      <c r="OHC262" s="34"/>
      <c r="OHD262" s="34"/>
      <c r="OHE262" s="34"/>
      <c r="OHF262" s="34"/>
      <c r="OHG262" s="34"/>
      <c r="OHH262" s="34"/>
      <c r="OHI262" s="34"/>
      <c r="OHJ262" s="34"/>
      <c r="OHK262" s="34"/>
      <c r="OHL262" s="34"/>
      <c r="OHM262" s="34"/>
      <c r="OHN262" s="34"/>
      <c r="OHO262" s="34"/>
      <c r="OHP262" s="34"/>
      <c r="OHQ262" s="34"/>
      <c r="OHR262" s="34"/>
      <c r="OHS262" s="34"/>
      <c r="OHT262" s="34"/>
      <c r="OHU262" s="34"/>
      <c r="OHV262" s="34"/>
      <c r="OHW262" s="34"/>
      <c r="OHX262" s="34"/>
      <c r="OHY262" s="34"/>
      <c r="OHZ262" s="34"/>
      <c r="OIA262" s="34"/>
      <c r="OIB262" s="34"/>
      <c r="OIC262" s="34"/>
      <c r="OID262" s="34"/>
      <c r="OIE262" s="34"/>
      <c r="OIF262" s="34"/>
      <c r="OIG262" s="34"/>
      <c r="OIH262" s="34"/>
      <c r="OII262" s="34"/>
      <c r="OIJ262" s="34"/>
      <c r="OIK262" s="34"/>
      <c r="OIL262" s="34"/>
      <c r="OIM262" s="34"/>
      <c r="OIN262" s="34"/>
      <c r="OIO262" s="34"/>
      <c r="OIP262" s="34"/>
      <c r="OIQ262" s="34"/>
      <c r="OIR262" s="34"/>
      <c r="OIS262" s="34"/>
      <c r="OIT262" s="34"/>
      <c r="OIU262" s="34"/>
      <c r="OIV262" s="34"/>
      <c r="OIW262" s="34"/>
      <c r="OIX262" s="34"/>
      <c r="OIY262" s="34"/>
      <c r="OIZ262" s="34"/>
      <c r="OJA262" s="34"/>
      <c r="OJB262" s="34"/>
      <c r="OJC262" s="34"/>
      <c r="OJD262" s="34"/>
      <c r="OJE262" s="34"/>
      <c r="OJF262" s="34"/>
      <c r="OJG262" s="34"/>
      <c r="OJH262" s="34"/>
      <c r="OJI262" s="34"/>
      <c r="OJJ262" s="34"/>
      <c r="OJK262" s="34"/>
      <c r="OJL262" s="34"/>
      <c r="OJM262" s="34"/>
      <c r="OJN262" s="34"/>
      <c r="OJO262" s="34"/>
      <c r="OJP262" s="34"/>
      <c r="OJQ262" s="34"/>
      <c r="OJR262" s="34"/>
      <c r="OJS262" s="34"/>
      <c r="OJT262" s="34"/>
      <c r="OJU262" s="34"/>
      <c r="OJV262" s="34"/>
      <c r="OJW262" s="34"/>
      <c r="OJX262" s="34"/>
      <c r="OJY262" s="34"/>
      <c r="OJZ262" s="34"/>
      <c r="OKA262" s="34"/>
      <c r="OKB262" s="34"/>
      <c r="OKC262" s="34"/>
      <c r="OKD262" s="34"/>
      <c r="OKE262" s="34"/>
      <c r="OKF262" s="34"/>
      <c r="OKG262" s="34"/>
      <c r="OKH262" s="34"/>
      <c r="OKI262" s="34"/>
      <c r="OKJ262" s="34"/>
      <c r="OKK262" s="34"/>
      <c r="OKL262" s="34"/>
      <c r="OKM262" s="34"/>
      <c r="OKN262" s="34"/>
      <c r="OKO262" s="34"/>
      <c r="OKP262" s="34"/>
      <c r="OKQ262" s="34"/>
      <c r="OKR262" s="34"/>
      <c r="OKS262" s="34"/>
      <c r="OKT262" s="34"/>
      <c r="OKU262" s="34"/>
      <c r="OKV262" s="34"/>
      <c r="OKW262" s="34"/>
      <c r="OKX262" s="34"/>
      <c r="OKY262" s="34"/>
      <c r="OKZ262" s="34"/>
      <c r="OLA262" s="34"/>
      <c r="OLB262" s="34"/>
      <c r="OLC262" s="34"/>
      <c r="OLD262" s="34"/>
      <c r="OLE262" s="34"/>
      <c r="OLF262" s="34"/>
      <c r="OLG262" s="34"/>
      <c r="OLH262" s="34"/>
      <c r="OLI262" s="34"/>
      <c r="OLJ262" s="34"/>
      <c r="OLK262" s="34"/>
      <c r="OLL262" s="34"/>
      <c r="OLM262" s="34"/>
      <c r="OLN262" s="34"/>
      <c r="OLO262" s="34"/>
      <c r="OLP262" s="34"/>
      <c r="OLQ262" s="34"/>
      <c r="OLR262" s="34"/>
      <c r="OLS262" s="34"/>
      <c r="OLT262" s="34"/>
      <c r="OLU262" s="34"/>
      <c r="OLV262" s="34"/>
      <c r="OLW262" s="34"/>
      <c r="OLX262" s="34"/>
      <c r="OLY262" s="34"/>
      <c r="OLZ262" s="34"/>
      <c r="OMA262" s="34"/>
      <c r="OMB262" s="34"/>
      <c r="OMC262" s="34"/>
      <c r="OMD262" s="34"/>
      <c r="OME262" s="34"/>
      <c r="OMF262" s="34"/>
      <c r="OMG262" s="34"/>
      <c r="OMH262" s="34"/>
      <c r="OMI262" s="34"/>
      <c r="OMJ262" s="34"/>
      <c r="OMK262" s="34"/>
      <c r="OML262" s="34"/>
      <c r="OMM262" s="34"/>
      <c r="OMN262" s="34"/>
      <c r="OMO262" s="34"/>
      <c r="OMP262" s="34"/>
      <c r="OMQ262" s="34"/>
      <c r="OMR262" s="34"/>
      <c r="OMS262" s="34"/>
      <c r="OMT262" s="34"/>
      <c r="OMU262" s="34"/>
      <c r="OMV262" s="34"/>
      <c r="OMW262" s="34"/>
      <c r="OMX262" s="34"/>
      <c r="OMY262" s="34"/>
      <c r="OMZ262" s="34"/>
      <c r="ONA262" s="34"/>
      <c r="ONB262" s="34"/>
      <c r="ONC262" s="34"/>
      <c r="OND262" s="34"/>
      <c r="ONE262" s="34"/>
      <c r="ONF262" s="34"/>
      <c r="ONG262" s="34"/>
      <c r="ONH262" s="34"/>
      <c r="ONI262" s="34"/>
      <c r="ONJ262" s="34"/>
      <c r="ONK262" s="34"/>
      <c r="ONL262" s="34"/>
      <c r="ONM262" s="34"/>
      <c r="ONN262" s="34"/>
      <c r="ONO262" s="34"/>
      <c r="ONP262" s="34"/>
      <c r="ONQ262" s="34"/>
      <c r="ONR262" s="34"/>
      <c r="ONS262" s="34"/>
      <c r="ONT262" s="34"/>
      <c r="ONU262" s="34"/>
      <c r="ONV262" s="34"/>
      <c r="ONW262" s="34"/>
      <c r="ONX262" s="34"/>
      <c r="ONY262" s="34"/>
      <c r="ONZ262" s="34"/>
      <c r="OOA262" s="34"/>
      <c r="OOB262" s="34"/>
      <c r="OOC262" s="34"/>
      <c r="OOD262" s="34"/>
      <c r="OOE262" s="34"/>
      <c r="OOF262" s="34"/>
      <c r="OOG262" s="34"/>
      <c r="OOH262" s="34"/>
      <c r="OOI262" s="34"/>
      <c r="OOJ262" s="34"/>
      <c r="OOK262" s="34"/>
      <c r="OOL262" s="34"/>
      <c r="OOM262" s="34"/>
      <c r="OON262" s="34"/>
      <c r="OOO262" s="34"/>
      <c r="OOP262" s="34"/>
      <c r="OOQ262" s="34"/>
      <c r="OOR262" s="34"/>
      <c r="OOS262" s="34"/>
      <c r="OOT262" s="34"/>
      <c r="OOU262" s="34"/>
      <c r="OOV262" s="34"/>
      <c r="OOW262" s="34"/>
      <c r="OOX262" s="34"/>
      <c r="OOY262" s="34"/>
      <c r="OOZ262" s="34"/>
      <c r="OPA262" s="34"/>
      <c r="OPB262" s="34"/>
      <c r="OPC262" s="34"/>
      <c r="OPD262" s="34"/>
      <c r="OPE262" s="34"/>
      <c r="OPF262" s="34"/>
      <c r="OPG262" s="34"/>
      <c r="OPH262" s="34"/>
      <c r="OPI262" s="34"/>
      <c r="OPJ262" s="34"/>
      <c r="OPK262" s="34"/>
      <c r="OPL262" s="34"/>
      <c r="OPM262" s="34"/>
      <c r="OPN262" s="34"/>
      <c r="OPO262" s="34"/>
      <c r="OPP262" s="34"/>
      <c r="OPQ262" s="34"/>
      <c r="OPR262" s="34"/>
      <c r="OPS262" s="34"/>
      <c r="OPT262" s="34"/>
      <c r="OPU262" s="34"/>
      <c r="OPV262" s="34"/>
      <c r="OPW262" s="34"/>
      <c r="OPX262" s="34"/>
      <c r="OPY262" s="34"/>
      <c r="OPZ262" s="34"/>
      <c r="OQA262" s="34"/>
      <c r="OQB262" s="34"/>
      <c r="OQC262" s="34"/>
      <c r="OQD262" s="34"/>
      <c r="OQE262" s="34"/>
      <c r="OQF262" s="34"/>
      <c r="OQG262" s="34"/>
      <c r="OQH262" s="34"/>
      <c r="OQI262" s="34"/>
      <c r="OQJ262" s="34"/>
      <c r="OQK262" s="34"/>
      <c r="OQL262" s="34"/>
      <c r="OQM262" s="34"/>
      <c r="OQN262" s="34"/>
      <c r="OQO262" s="34"/>
      <c r="OQP262" s="34"/>
      <c r="OQQ262" s="34"/>
      <c r="OQR262" s="34"/>
      <c r="OQS262" s="34"/>
      <c r="OQT262" s="34"/>
      <c r="OQU262" s="34"/>
      <c r="OQV262" s="34"/>
      <c r="OQW262" s="34"/>
      <c r="OQX262" s="34"/>
      <c r="OQY262" s="34"/>
      <c r="OQZ262" s="34"/>
      <c r="ORA262" s="34"/>
      <c r="ORB262" s="34"/>
      <c r="ORC262" s="34"/>
      <c r="ORD262" s="34"/>
      <c r="ORE262" s="34"/>
      <c r="ORF262" s="34"/>
      <c r="ORG262" s="34"/>
      <c r="ORH262" s="34"/>
      <c r="ORI262" s="34"/>
      <c r="ORJ262" s="34"/>
      <c r="ORK262" s="34"/>
      <c r="ORL262" s="34"/>
      <c r="ORM262" s="34"/>
      <c r="ORN262" s="34"/>
      <c r="ORO262" s="34"/>
      <c r="ORP262" s="34"/>
      <c r="ORQ262" s="34"/>
      <c r="ORR262" s="34"/>
      <c r="ORS262" s="34"/>
      <c r="ORT262" s="34"/>
      <c r="ORU262" s="34"/>
      <c r="ORV262" s="34"/>
      <c r="ORW262" s="34"/>
      <c r="ORX262" s="34"/>
      <c r="ORY262" s="34"/>
      <c r="ORZ262" s="34"/>
      <c r="OSA262" s="34"/>
      <c r="OSB262" s="34"/>
      <c r="OSC262" s="34"/>
      <c r="OSD262" s="34"/>
      <c r="OSE262" s="34"/>
      <c r="OSF262" s="34"/>
      <c r="OSG262" s="34"/>
      <c r="OSH262" s="34"/>
      <c r="OSI262" s="34"/>
      <c r="OSJ262" s="34"/>
      <c r="OSK262" s="34"/>
      <c r="OSL262" s="34"/>
      <c r="OSM262" s="34"/>
      <c r="OSN262" s="34"/>
      <c r="OSO262" s="34"/>
      <c r="OSP262" s="34"/>
      <c r="OSQ262" s="34"/>
      <c r="OSR262" s="34"/>
      <c r="OSS262" s="34"/>
      <c r="OST262" s="34"/>
      <c r="OSU262" s="34"/>
      <c r="OSV262" s="34"/>
      <c r="OSW262" s="34"/>
      <c r="OSX262" s="34"/>
      <c r="OSY262" s="34"/>
      <c r="OSZ262" s="34"/>
      <c r="OTA262" s="34"/>
      <c r="OTB262" s="34"/>
      <c r="OTC262" s="34"/>
      <c r="OTD262" s="34"/>
      <c r="OTE262" s="34"/>
      <c r="OTF262" s="34"/>
      <c r="OTG262" s="34"/>
      <c r="OTH262" s="34"/>
      <c r="OTI262" s="34"/>
      <c r="OTJ262" s="34"/>
      <c r="OTK262" s="34"/>
      <c r="OTL262" s="34"/>
      <c r="OTM262" s="34"/>
      <c r="OTN262" s="34"/>
      <c r="OTO262" s="34"/>
      <c r="OTP262" s="34"/>
      <c r="OTQ262" s="34"/>
      <c r="OTR262" s="34"/>
      <c r="OTS262" s="34"/>
      <c r="OTT262" s="34"/>
      <c r="OTU262" s="34"/>
      <c r="OTV262" s="34"/>
      <c r="OTW262" s="34"/>
      <c r="OTX262" s="34"/>
      <c r="OTY262" s="34"/>
      <c r="OTZ262" s="34"/>
      <c r="OUA262" s="34"/>
      <c r="OUB262" s="34"/>
      <c r="OUC262" s="34"/>
      <c r="OUD262" s="34"/>
      <c r="OUE262" s="34"/>
      <c r="OUF262" s="34"/>
      <c r="OUG262" s="34"/>
      <c r="OUH262" s="34"/>
      <c r="OUI262" s="34"/>
      <c r="OUJ262" s="34"/>
      <c r="OUK262" s="34"/>
      <c r="OUL262" s="34"/>
      <c r="OUM262" s="34"/>
      <c r="OUN262" s="34"/>
      <c r="OUO262" s="34"/>
      <c r="OUP262" s="34"/>
      <c r="OUQ262" s="34"/>
      <c r="OUR262" s="34"/>
      <c r="OUS262" s="34"/>
      <c r="OUT262" s="34"/>
      <c r="OUU262" s="34"/>
      <c r="OUV262" s="34"/>
      <c r="OUW262" s="34"/>
      <c r="OUX262" s="34"/>
      <c r="OUY262" s="34"/>
      <c r="OUZ262" s="34"/>
      <c r="OVA262" s="34"/>
      <c r="OVB262" s="34"/>
      <c r="OVC262" s="34"/>
      <c r="OVD262" s="34"/>
      <c r="OVE262" s="34"/>
      <c r="OVF262" s="34"/>
      <c r="OVG262" s="34"/>
      <c r="OVH262" s="34"/>
      <c r="OVI262" s="34"/>
      <c r="OVJ262" s="34"/>
      <c r="OVK262" s="34"/>
      <c r="OVL262" s="34"/>
      <c r="OVM262" s="34"/>
      <c r="OVN262" s="34"/>
      <c r="OVO262" s="34"/>
      <c r="OVP262" s="34"/>
      <c r="OVQ262" s="34"/>
      <c r="OVR262" s="34"/>
      <c r="OVS262" s="34"/>
      <c r="OVT262" s="34"/>
      <c r="OVU262" s="34"/>
      <c r="OVV262" s="34"/>
      <c r="OVW262" s="34"/>
      <c r="OVX262" s="34"/>
      <c r="OVY262" s="34"/>
      <c r="OVZ262" s="34"/>
      <c r="OWA262" s="34"/>
      <c r="OWB262" s="34"/>
      <c r="OWC262" s="34"/>
      <c r="OWD262" s="34"/>
      <c r="OWE262" s="34"/>
      <c r="OWF262" s="34"/>
      <c r="OWG262" s="34"/>
      <c r="OWH262" s="34"/>
      <c r="OWI262" s="34"/>
      <c r="OWJ262" s="34"/>
      <c r="OWK262" s="34"/>
      <c r="OWL262" s="34"/>
      <c r="OWM262" s="34"/>
      <c r="OWN262" s="34"/>
      <c r="OWO262" s="34"/>
      <c r="OWP262" s="34"/>
      <c r="OWQ262" s="34"/>
      <c r="OWR262" s="34"/>
      <c r="OWS262" s="34"/>
      <c r="OWT262" s="34"/>
      <c r="OWU262" s="34"/>
      <c r="OWV262" s="34"/>
      <c r="OWW262" s="34"/>
      <c r="OWX262" s="34"/>
      <c r="OWY262" s="34"/>
      <c r="OWZ262" s="34"/>
      <c r="OXA262" s="34"/>
      <c r="OXB262" s="34"/>
      <c r="OXC262" s="34"/>
      <c r="OXD262" s="34"/>
      <c r="OXE262" s="34"/>
      <c r="OXF262" s="34"/>
      <c r="OXG262" s="34"/>
      <c r="OXH262" s="34"/>
      <c r="OXI262" s="34"/>
      <c r="OXJ262" s="34"/>
      <c r="OXK262" s="34"/>
      <c r="OXL262" s="34"/>
      <c r="OXM262" s="34"/>
      <c r="OXN262" s="34"/>
      <c r="OXO262" s="34"/>
      <c r="OXP262" s="34"/>
      <c r="OXQ262" s="34"/>
      <c r="OXR262" s="34"/>
      <c r="OXS262" s="34"/>
      <c r="OXT262" s="34"/>
      <c r="OXU262" s="34"/>
      <c r="OXV262" s="34"/>
      <c r="OXW262" s="34"/>
      <c r="OXX262" s="34"/>
      <c r="OXY262" s="34"/>
      <c r="OXZ262" s="34"/>
      <c r="OYA262" s="34"/>
      <c r="OYB262" s="34"/>
      <c r="OYC262" s="34"/>
      <c r="OYD262" s="34"/>
      <c r="OYE262" s="34"/>
      <c r="OYF262" s="34"/>
      <c r="OYG262" s="34"/>
      <c r="OYH262" s="34"/>
      <c r="OYI262" s="34"/>
      <c r="OYJ262" s="34"/>
      <c r="OYK262" s="34"/>
      <c r="OYL262" s="34"/>
      <c r="OYM262" s="34"/>
      <c r="OYN262" s="34"/>
      <c r="OYO262" s="34"/>
      <c r="OYP262" s="34"/>
      <c r="OYQ262" s="34"/>
      <c r="OYR262" s="34"/>
      <c r="OYS262" s="34"/>
      <c r="OYT262" s="34"/>
      <c r="OYU262" s="34"/>
      <c r="OYV262" s="34"/>
      <c r="OYW262" s="34"/>
      <c r="OYX262" s="34"/>
      <c r="OYY262" s="34"/>
      <c r="OYZ262" s="34"/>
      <c r="OZA262" s="34"/>
      <c r="OZB262" s="34"/>
      <c r="OZC262" s="34"/>
      <c r="OZD262" s="34"/>
      <c r="OZE262" s="34"/>
      <c r="OZF262" s="34"/>
      <c r="OZG262" s="34"/>
      <c r="OZH262" s="34"/>
      <c r="OZI262" s="34"/>
      <c r="OZJ262" s="34"/>
      <c r="OZK262" s="34"/>
      <c r="OZL262" s="34"/>
      <c r="OZM262" s="34"/>
      <c r="OZN262" s="34"/>
      <c r="OZO262" s="34"/>
      <c r="OZP262" s="34"/>
      <c r="OZQ262" s="34"/>
      <c r="OZR262" s="34"/>
      <c r="OZS262" s="34"/>
      <c r="OZT262" s="34"/>
      <c r="OZU262" s="34"/>
      <c r="OZV262" s="34"/>
      <c r="OZW262" s="34"/>
      <c r="OZX262" s="34"/>
      <c r="OZY262" s="34"/>
      <c r="OZZ262" s="34"/>
      <c r="PAA262" s="34"/>
      <c r="PAB262" s="34"/>
      <c r="PAC262" s="34"/>
      <c r="PAD262" s="34"/>
      <c r="PAE262" s="34"/>
      <c r="PAF262" s="34"/>
      <c r="PAG262" s="34"/>
      <c r="PAH262" s="34"/>
      <c r="PAI262" s="34"/>
      <c r="PAJ262" s="34"/>
      <c r="PAK262" s="34"/>
      <c r="PAL262" s="34"/>
      <c r="PAM262" s="34"/>
      <c r="PAN262" s="34"/>
      <c r="PAO262" s="34"/>
      <c r="PAP262" s="34"/>
      <c r="PAQ262" s="34"/>
      <c r="PAR262" s="34"/>
      <c r="PAS262" s="34"/>
      <c r="PAT262" s="34"/>
      <c r="PAU262" s="34"/>
      <c r="PAV262" s="34"/>
      <c r="PAW262" s="34"/>
      <c r="PAX262" s="34"/>
      <c r="PAY262" s="34"/>
      <c r="PAZ262" s="34"/>
      <c r="PBA262" s="34"/>
      <c r="PBB262" s="34"/>
      <c r="PBC262" s="34"/>
      <c r="PBD262" s="34"/>
      <c r="PBE262" s="34"/>
      <c r="PBF262" s="34"/>
      <c r="PBG262" s="34"/>
      <c r="PBH262" s="34"/>
      <c r="PBI262" s="34"/>
      <c r="PBJ262" s="34"/>
      <c r="PBK262" s="34"/>
      <c r="PBL262" s="34"/>
      <c r="PBM262" s="34"/>
      <c r="PBN262" s="34"/>
      <c r="PBO262" s="34"/>
      <c r="PBP262" s="34"/>
      <c r="PBQ262" s="34"/>
      <c r="PBR262" s="34"/>
      <c r="PBS262" s="34"/>
      <c r="PBT262" s="34"/>
      <c r="PBU262" s="34"/>
      <c r="PBV262" s="34"/>
      <c r="PBW262" s="34"/>
      <c r="PBX262" s="34"/>
      <c r="PBY262" s="34"/>
      <c r="PBZ262" s="34"/>
      <c r="PCA262" s="34"/>
      <c r="PCB262" s="34"/>
      <c r="PCC262" s="34"/>
      <c r="PCD262" s="34"/>
      <c r="PCE262" s="34"/>
      <c r="PCF262" s="34"/>
      <c r="PCG262" s="34"/>
      <c r="PCH262" s="34"/>
      <c r="PCI262" s="34"/>
      <c r="PCJ262" s="34"/>
      <c r="PCK262" s="34"/>
      <c r="PCL262" s="34"/>
      <c r="PCM262" s="34"/>
      <c r="PCN262" s="34"/>
      <c r="PCO262" s="34"/>
      <c r="PCP262" s="34"/>
      <c r="PCQ262" s="34"/>
      <c r="PCR262" s="34"/>
      <c r="PCS262" s="34"/>
      <c r="PCT262" s="34"/>
      <c r="PCU262" s="34"/>
      <c r="PCV262" s="34"/>
      <c r="PCW262" s="34"/>
      <c r="PCX262" s="34"/>
      <c r="PCY262" s="34"/>
      <c r="PCZ262" s="34"/>
      <c r="PDA262" s="34"/>
      <c r="PDB262" s="34"/>
      <c r="PDC262" s="34"/>
      <c r="PDD262" s="34"/>
      <c r="PDE262" s="34"/>
      <c r="PDF262" s="34"/>
      <c r="PDG262" s="34"/>
      <c r="PDH262" s="34"/>
      <c r="PDI262" s="34"/>
      <c r="PDJ262" s="34"/>
      <c r="PDK262" s="34"/>
      <c r="PDL262" s="34"/>
      <c r="PDM262" s="34"/>
      <c r="PDN262" s="34"/>
      <c r="PDO262" s="34"/>
      <c r="PDP262" s="34"/>
      <c r="PDQ262" s="34"/>
      <c r="PDR262" s="34"/>
      <c r="PDS262" s="34"/>
      <c r="PDT262" s="34"/>
      <c r="PDU262" s="34"/>
      <c r="PDV262" s="34"/>
      <c r="PDW262" s="34"/>
      <c r="PDX262" s="34"/>
      <c r="PDY262" s="34"/>
      <c r="PDZ262" s="34"/>
      <c r="PEA262" s="34"/>
      <c r="PEB262" s="34"/>
      <c r="PEC262" s="34"/>
      <c r="PED262" s="34"/>
      <c r="PEE262" s="34"/>
      <c r="PEF262" s="34"/>
      <c r="PEG262" s="34"/>
      <c r="PEH262" s="34"/>
      <c r="PEI262" s="34"/>
      <c r="PEJ262" s="34"/>
      <c r="PEK262" s="34"/>
      <c r="PEL262" s="34"/>
      <c r="PEM262" s="34"/>
      <c r="PEN262" s="34"/>
      <c r="PEO262" s="34"/>
      <c r="PEP262" s="34"/>
      <c r="PEQ262" s="34"/>
      <c r="PER262" s="34"/>
      <c r="PES262" s="34"/>
      <c r="PET262" s="34"/>
      <c r="PEU262" s="34"/>
      <c r="PEV262" s="34"/>
      <c r="PEW262" s="34"/>
      <c r="PEX262" s="34"/>
      <c r="PEY262" s="34"/>
      <c r="PEZ262" s="34"/>
      <c r="PFA262" s="34"/>
      <c r="PFB262" s="34"/>
      <c r="PFC262" s="34"/>
      <c r="PFD262" s="34"/>
      <c r="PFE262" s="34"/>
      <c r="PFF262" s="34"/>
      <c r="PFG262" s="34"/>
      <c r="PFH262" s="34"/>
      <c r="PFI262" s="34"/>
      <c r="PFJ262" s="34"/>
      <c r="PFK262" s="34"/>
      <c r="PFL262" s="34"/>
      <c r="PFM262" s="34"/>
      <c r="PFN262" s="34"/>
      <c r="PFO262" s="34"/>
      <c r="PFP262" s="34"/>
      <c r="PFQ262" s="34"/>
      <c r="PFR262" s="34"/>
      <c r="PFS262" s="34"/>
      <c r="PFT262" s="34"/>
      <c r="PFU262" s="34"/>
      <c r="PFV262" s="34"/>
      <c r="PFW262" s="34"/>
      <c r="PFX262" s="34"/>
      <c r="PFY262" s="34"/>
      <c r="PFZ262" s="34"/>
      <c r="PGA262" s="34"/>
      <c r="PGB262" s="34"/>
      <c r="PGC262" s="34"/>
      <c r="PGD262" s="34"/>
      <c r="PGE262" s="34"/>
      <c r="PGF262" s="34"/>
      <c r="PGG262" s="34"/>
      <c r="PGH262" s="34"/>
      <c r="PGI262" s="34"/>
      <c r="PGJ262" s="34"/>
      <c r="PGK262" s="34"/>
      <c r="PGL262" s="34"/>
      <c r="PGM262" s="34"/>
      <c r="PGN262" s="34"/>
      <c r="PGO262" s="34"/>
      <c r="PGP262" s="34"/>
      <c r="PGQ262" s="34"/>
      <c r="PGR262" s="34"/>
      <c r="PGS262" s="34"/>
      <c r="PGT262" s="34"/>
      <c r="PGU262" s="34"/>
      <c r="PGV262" s="34"/>
      <c r="PGW262" s="34"/>
      <c r="PGX262" s="34"/>
      <c r="PGY262" s="34"/>
      <c r="PGZ262" s="34"/>
      <c r="PHA262" s="34"/>
      <c r="PHB262" s="34"/>
      <c r="PHC262" s="34"/>
      <c r="PHD262" s="34"/>
      <c r="PHE262" s="34"/>
      <c r="PHF262" s="34"/>
      <c r="PHG262" s="34"/>
      <c r="PHH262" s="34"/>
      <c r="PHI262" s="34"/>
      <c r="PHJ262" s="34"/>
      <c r="PHK262" s="34"/>
      <c r="PHL262" s="34"/>
      <c r="PHM262" s="34"/>
      <c r="PHN262" s="34"/>
      <c r="PHO262" s="34"/>
      <c r="PHP262" s="34"/>
      <c r="PHQ262" s="34"/>
      <c r="PHR262" s="34"/>
      <c r="PHS262" s="34"/>
      <c r="PHT262" s="34"/>
      <c r="PHU262" s="34"/>
      <c r="PHV262" s="34"/>
      <c r="PHW262" s="34"/>
      <c r="PHX262" s="34"/>
      <c r="PHY262" s="34"/>
      <c r="PHZ262" s="34"/>
      <c r="PIA262" s="34"/>
      <c r="PIB262" s="34"/>
      <c r="PIC262" s="34"/>
      <c r="PID262" s="34"/>
      <c r="PIE262" s="34"/>
      <c r="PIF262" s="34"/>
      <c r="PIG262" s="34"/>
      <c r="PIH262" s="34"/>
      <c r="PII262" s="34"/>
      <c r="PIJ262" s="34"/>
      <c r="PIK262" s="34"/>
      <c r="PIL262" s="34"/>
      <c r="PIM262" s="34"/>
      <c r="PIN262" s="34"/>
      <c r="PIO262" s="34"/>
      <c r="PIP262" s="34"/>
      <c r="PIQ262" s="34"/>
      <c r="PIR262" s="34"/>
      <c r="PIS262" s="34"/>
      <c r="PIT262" s="34"/>
      <c r="PIU262" s="34"/>
      <c r="PIV262" s="34"/>
      <c r="PIW262" s="34"/>
      <c r="PIX262" s="34"/>
      <c r="PIY262" s="34"/>
      <c r="PIZ262" s="34"/>
      <c r="PJA262" s="34"/>
      <c r="PJB262" s="34"/>
      <c r="PJC262" s="34"/>
      <c r="PJD262" s="34"/>
      <c r="PJE262" s="34"/>
      <c r="PJF262" s="34"/>
      <c r="PJG262" s="34"/>
      <c r="PJH262" s="34"/>
      <c r="PJI262" s="34"/>
      <c r="PJJ262" s="34"/>
      <c r="PJK262" s="34"/>
      <c r="PJL262" s="34"/>
      <c r="PJM262" s="34"/>
      <c r="PJN262" s="34"/>
      <c r="PJO262" s="34"/>
      <c r="PJP262" s="34"/>
      <c r="PJQ262" s="34"/>
      <c r="PJR262" s="34"/>
      <c r="PJS262" s="34"/>
      <c r="PJT262" s="34"/>
      <c r="PJU262" s="34"/>
      <c r="PJV262" s="34"/>
      <c r="PJW262" s="34"/>
      <c r="PJX262" s="34"/>
      <c r="PJY262" s="34"/>
      <c r="PJZ262" s="34"/>
      <c r="PKA262" s="34"/>
      <c r="PKB262" s="34"/>
      <c r="PKC262" s="34"/>
      <c r="PKD262" s="34"/>
      <c r="PKE262" s="34"/>
      <c r="PKF262" s="34"/>
      <c r="PKG262" s="34"/>
      <c r="PKH262" s="34"/>
      <c r="PKI262" s="34"/>
      <c r="PKJ262" s="34"/>
      <c r="PKK262" s="34"/>
      <c r="PKL262" s="34"/>
      <c r="PKM262" s="34"/>
      <c r="PKN262" s="34"/>
      <c r="PKO262" s="34"/>
      <c r="PKP262" s="34"/>
      <c r="PKQ262" s="34"/>
      <c r="PKR262" s="34"/>
      <c r="PKS262" s="34"/>
      <c r="PKT262" s="34"/>
      <c r="PKU262" s="34"/>
      <c r="PKV262" s="34"/>
      <c r="PKW262" s="34"/>
      <c r="PKX262" s="34"/>
      <c r="PKY262" s="34"/>
      <c r="PKZ262" s="34"/>
      <c r="PLA262" s="34"/>
      <c r="PLB262" s="34"/>
      <c r="PLC262" s="34"/>
      <c r="PLD262" s="34"/>
      <c r="PLE262" s="34"/>
      <c r="PLF262" s="34"/>
      <c r="PLG262" s="34"/>
      <c r="PLH262" s="34"/>
      <c r="PLI262" s="34"/>
      <c r="PLJ262" s="34"/>
      <c r="PLK262" s="34"/>
      <c r="PLL262" s="34"/>
      <c r="PLM262" s="34"/>
      <c r="PLN262" s="34"/>
      <c r="PLO262" s="34"/>
      <c r="PLP262" s="34"/>
      <c r="PLQ262" s="34"/>
      <c r="PLR262" s="34"/>
      <c r="PLS262" s="34"/>
      <c r="PLT262" s="34"/>
      <c r="PLU262" s="34"/>
      <c r="PLV262" s="34"/>
      <c r="PLW262" s="34"/>
      <c r="PLX262" s="34"/>
      <c r="PLY262" s="34"/>
      <c r="PLZ262" s="34"/>
      <c r="PMA262" s="34"/>
      <c r="PMB262" s="34"/>
      <c r="PMC262" s="34"/>
      <c r="PMD262" s="34"/>
      <c r="PME262" s="34"/>
      <c r="PMF262" s="34"/>
      <c r="PMG262" s="34"/>
      <c r="PMH262" s="34"/>
      <c r="PMI262" s="34"/>
      <c r="PMJ262" s="34"/>
      <c r="PMK262" s="34"/>
      <c r="PML262" s="34"/>
      <c r="PMM262" s="34"/>
      <c r="PMN262" s="34"/>
      <c r="PMO262" s="34"/>
      <c r="PMP262" s="34"/>
      <c r="PMQ262" s="34"/>
      <c r="PMR262" s="34"/>
      <c r="PMS262" s="34"/>
      <c r="PMT262" s="34"/>
      <c r="PMU262" s="34"/>
      <c r="PMV262" s="34"/>
      <c r="PMW262" s="34"/>
      <c r="PMX262" s="34"/>
      <c r="PMY262" s="34"/>
      <c r="PMZ262" s="34"/>
      <c r="PNA262" s="34"/>
      <c r="PNB262" s="34"/>
      <c r="PNC262" s="34"/>
      <c r="PND262" s="34"/>
      <c r="PNE262" s="34"/>
      <c r="PNF262" s="34"/>
      <c r="PNG262" s="34"/>
      <c r="PNH262" s="34"/>
      <c r="PNI262" s="34"/>
      <c r="PNJ262" s="34"/>
      <c r="PNK262" s="34"/>
      <c r="PNL262" s="34"/>
      <c r="PNM262" s="34"/>
      <c r="PNN262" s="34"/>
      <c r="PNO262" s="34"/>
      <c r="PNP262" s="34"/>
      <c r="PNQ262" s="34"/>
      <c r="PNR262" s="34"/>
      <c r="PNS262" s="34"/>
      <c r="PNT262" s="34"/>
      <c r="PNU262" s="34"/>
      <c r="PNV262" s="34"/>
      <c r="PNW262" s="34"/>
      <c r="PNX262" s="34"/>
      <c r="PNY262" s="34"/>
      <c r="PNZ262" s="34"/>
      <c r="POA262" s="34"/>
      <c r="POB262" s="34"/>
      <c r="POC262" s="34"/>
      <c r="POD262" s="34"/>
      <c r="POE262" s="34"/>
      <c r="POF262" s="34"/>
      <c r="POG262" s="34"/>
      <c r="POH262" s="34"/>
      <c r="POI262" s="34"/>
      <c r="POJ262" s="34"/>
      <c r="POK262" s="34"/>
      <c r="POL262" s="34"/>
      <c r="POM262" s="34"/>
      <c r="PON262" s="34"/>
      <c r="POO262" s="34"/>
      <c r="POP262" s="34"/>
      <c r="POQ262" s="34"/>
      <c r="POR262" s="34"/>
      <c r="POS262" s="34"/>
      <c r="POT262" s="34"/>
      <c r="POU262" s="34"/>
      <c r="POV262" s="34"/>
      <c r="POW262" s="34"/>
      <c r="POX262" s="34"/>
      <c r="POY262" s="34"/>
      <c r="POZ262" s="34"/>
      <c r="PPA262" s="34"/>
      <c r="PPB262" s="34"/>
      <c r="PPC262" s="34"/>
      <c r="PPD262" s="34"/>
      <c r="PPE262" s="34"/>
      <c r="PPF262" s="34"/>
      <c r="PPG262" s="34"/>
      <c r="PPH262" s="34"/>
      <c r="PPI262" s="34"/>
      <c r="PPJ262" s="34"/>
      <c r="PPK262" s="34"/>
      <c r="PPL262" s="34"/>
      <c r="PPM262" s="34"/>
      <c r="PPN262" s="34"/>
      <c r="PPO262" s="34"/>
      <c r="PPP262" s="34"/>
      <c r="PPQ262" s="34"/>
      <c r="PPR262" s="34"/>
      <c r="PPS262" s="34"/>
      <c r="PPT262" s="34"/>
      <c r="PPU262" s="34"/>
      <c r="PPV262" s="34"/>
      <c r="PPW262" s="34"/>
      <c r="PPX262" s="34"/>
      <c r="PPY262" s="34"/>
      <c r="PPZ262" s="34"/>
      <c r="PQA262" s="34"/>
      <c r="PQB262" s="34"/>
      <c r="PQC262" s="34"/>
      <c r="PQD262" s="34"/>
      <c r="PQE262" s="34"/>
      <c r="PQF262" s="34"/>
      <c r="PQG262" s="34"/>
      <c r="PQH262" s="34"/>
      <c r="PQI262" s="34"/>
      <c r="PQJ262" s="34"/>
      <c r="PQK262" s="34"/>
      <c r="PQL262" s="34"/>
      <c r="PQM262" s="34"/>
      <c r="PQN262" s="34"/>
      <c r="PQO262" s="34"/>
      <c r="PQP262" s="34"/>
      <c r="PQQ262" s="34"/>
      <c r="PQR262" s="34"/>
      <c r="PQS262" s="34"/>
      <c r="PQT262" s="34"/>
      <c r="PQU262" s="34"/>
      <c r="PQV262" s="34"/>
      <c r="PQW262" s="34"/>
      <c r="PQX262" s="34"/>
      <c r="PQY262" s="34"/>
      <c r="PQZ262" s="34"/>
      <c r="PRA262" s="34"/>
      <c r="PRB262" s="34"/>
      <c r="PRC262" s="34"/>
      <c r="PRD262" s="34"/>
      <c r="PRE262" s="34"/>
      <c r="PRF262" s="34"/>
      <c r="PRG262" s="34"/>
      <c r="PRH262" s="34"/>
      <c r="PRI262" s="34"/>
      <c r="PRJ262" s="34"/>
      <c r="PRK262" s="34"/>
      <c r="PRL262" s="34"/>
      <c r="PRM262" s="34"/>
      <c r="PRN262" s="34"/>
      <c r="PRO262" s="34"/>
      <c r="PRP262" s="34"/>
      <c r="PRQ262" s="34"/>
      <c r="PRR262" s="34"/>
      <c r="PRS262" s="34"/>
      <c r="PRT262" s="34"/>
      <c r="PRU262" s="34"/>
      <c r="PRV262" s="34"/>
      <c r="PRW262" s="34"/>
      <c r="PRX262" s="34"/>
      <c r="PRY262" s="34"/>
      <c r="PRZ262" s="34"/>
      <c r="PSA262" s="34"/>
      <c r="PSB262" s="34"/>
      <c r="PSC262" s="34"/>
      <c r="PSD262" s="34"/>
      <c r="PSE262" s="34"/>
      <c r="PSF262" s="34"/>
      <c r="PSG262" s="34"/>
      <c r="PSH262" s="34"/>
      <c r="PSI262" s="34"/>
      <c r="PSJ262" s="34"/>
      <c r="PSK262" s="34"/>
      <c r="PSL262" s="34"/>
      <c r="PSM262" s="34"/>
      <c r="PSN262" s="34"/>
      <c r="PSO262" s="34"/>
      <c r="PSP262" s="34"/>
      <c r="PSQ262" s="34"/>
      <c r="PSR262" s="34"/>
      <c r="PSS262" s="34"/>
      <c r="PST262" s="34"/>
      <c r="PSU262" s="34"/>
      <c r="PSV262" s="34"/>
      <c r="PSW262" s="34"/>
      <c r="PSX262" s="34"/>
      <c r="PSY262" s="34"/>
      <c r="PSZ262" s="34"/>
      <c r="PTA262" s="34"/>
      <c r="PTB262" s="34"/>
      <c r="PTC262" s="34"/>
      <c r="PTD262" s="34"/>
      <c r="PTE262" s="34"/>
      <c r="PTF262" s="34"/>
      <c r="PTG262" s="34"/>
      <c r="PTH262" s="34"/>
      <c r="PTI262" s="34"/>
      <c r="PTJ262" s="34"/>
      <c r="PTK262" s="34"/>
      <c r="PTL262" s="34"/>
      <c r="PTM262" s="34"/>
      <c r="PTN262" s="34"/>
      <c r="PTO262" s="34"/>
      <c r="PTP262" s="34"/>
      <c r="PTQ262" s="34"/>
      <c r="PTR262" s="34"/>
      <c r="PTS262" s="34"/>
      <c r="PTT262" s="34"/>
      <c r="PTU262" s="34"/>
      <c r="PTV262" s="34"/>
      <c r="PTW262" s="34"/>
      <c r="PTX262" s="34"/>
      <c r="PTY262" s="34"/>
      <c r="PTZ262" s="34"/>
      <c r="PUA262" s="34"/>
      <c r="PUB262" s="34"/>
      <c r="PUC262" s="34"/>
      <c r="PUD262" s="34"/>
      <c r="PUE262" s="34"/>
      <c r="PUF262" s="34"/>
      <c r="PUG262" s="34"/>
      <c r="PUH262" s="34"/>
      <c r="PUI262" s="34"/>
      <c r="PUJ262" s="34"/>
      <c r="PUK262" s="34"/>
      <c r="PUL262" s="34"/>
      <c r="PUM262" s="34"/>
      <c r="PUN262" s="34"/>
      <c r="PUO262" s="34"/>
      <c r="PUP262" s="34"/>
      <c r="PUQ262" s="34"/>
      <c r="PUR262" s="34"/>
      <c r="PUS262" s="34"/>
      <c r="PUT262" s="34"/>
      <c r="PUU262" s="34"/>
      <c r="PUV262" s="34"/>
      <c r="PUW262" s="34"/>
      <c r="PUX262" s="34"/>
      <c r="PUY262" s="34"/>
      <c r="PUZ262" s="34"/>
      <c r="PVA262" s="34"/>
      <c r="PVB262" s="34"/>
      <c r="PVC262" s="34"/>
      <c r="PVD262" s="34"/>
      <c r="PVE262" s="34"/>
      <c r="PVF262" s="34"/>
      <c r="PVG262" s="34"/>
      <c r="PVH262" s="34"/>
      <c r="PVI262" s="34"/>
      <c r="PVJ262" s="34"/>
      <c r="PVK262" s="34"/>
      <c r="PVL262" s="34"/>
      <c r="PVM262" s="34"/>
      <c r="PVN262" s="34"/>
      <c r="PVO262" s="34"/>
      <c r="PVP262" s="34"/>
      <c r="PVQ262" s="34"/>
      <c r="PVR262" s="34"/>
      <c r="PVS262" s="34"/>
      <c r="PVT262" s="34"/>
      <c r="PVU262" s="34"/>
      <c r="PVV262" s="34"/>
      <c r="PVW262" s="34"/>
      <c r="PVX262" s="34"/>
      <c r="PVY262" s="34"/>
      <c r="PVZ262" s="34"/>
      <c r="PWA262" s="34"/>
      <c r="PWB262" s="34"/>
      <c r="PWC262" s="34"/>
      <c r="PWD262" s="34"/>
      <c r="PWE262" s="34"/>
      <c r="PWF262" s="34"/>
      <c r="PWG262" s="34"/>
      <c r="PWH262" s="34"/>
      <c r="PWI262" s="34"/>
      <c r="PWJ262" s="34"/>
      <c r="PWK262" s="34"/>
      <c r="PWL262" s="34"/>
      <c r="PWM262" s="34"/>
      <c r="PWN262" s="34"/>
      <c r="PWO262" s="34"/>
      <c r="PWP262" s="34"/>
      <c r="PWQ262" s="34"/>
      <c r="PWR262" s="34"/>
      <c r="PWS262" s="34"/>
      <c r="PWT262" s="34"/>
      <c r="PWU262" s="34"/>
      <c r="PWV262" s="34"/>
      <c r="PWW262" s="34"/>
      <c r="PWX262" s="34"/>
      <c r="PWY262" s="34"/>
      <c r="PWZ262" s="34"/>
      <c r="PXA262" s="34"/>
      <c r="PXB262" s="34"/>
      <c r="PXC262" s="34"/>
      <c r="PXD262" s="34"/>
      <c r="PXE262" s="34"/>
      <c r="PXF262" s="34"/>
      <c r="PXG262" s="34"/>
      <c r="PXH262" s="34"/>
      <c r="PXI262" s="34"/>
      <c r="PXJ262" s="34"/>
      <c r="PXK262" s="34"/>
      <c r="PXL262" s="34"/>
      <c r="PXM262" s="34"/>
      <c r="PXN262" s="34"/>
      <c r="PXO262" s="34"/>
      <c r="PXP262" s="34"/>
      <c r="PXQ262" s="34"/>
      <c r="PXR262" s="34"/>
      <c r="PXS262" s="34"/>
      <c r="PXT262" s="34"/>
      <c r="PXU262" s="34"/>
      <c r="PXV262" s="34"/>
      <c r="PXW262" s="34"/>
      <c r="PXX262" s="34"/>
      <c r="PXY262" s="34"/>
      <c r="PXZ262" s="34"/>
      <c r="PYA262" s="34"/>
      <c r="PYB262" s="34"/>
      <c r="PYC262" s="34"/>
      <c r="PYD262" s="34"/>
      <c r="PYE262" s="34"/>
      <c r="PYF262" s="34"/>
      <c r="PYG262" s="34"/>
      <c r="PYH262" s="34"/>
      <c r="PYI262" s="34"/>
      <c r="PYJ262" s="34"/>
      <c r="PYK262" s="34"/>
      <c r="PYL262" s="34"/>
      <c r="PYM262" s="34"/>
      <c r="PYN262" s="34"/>
      <c r="PYO262" s="34"/>
      <c r="PYP262" s="34"/>
      <c r="PYQ262" s="34"/>
      <c r="PYR262" s="34"/>
      <c r="PYS262" s="34"/>
      <c r="PYT262" s="34"/>
      <c r="PYU262" s="34"/>
      <c r="PYV262" s="34"/>
      <c r="PYW262" s="34"/>
      <c r="PYX262" s="34"/>
      <c r="PYY262" s="34"/>
      <c r="PYZ262" s="34"/>
      <c r="PZA262" s="34"/>
      <c r="PZB262" s="34"/>
      <c r="PZC262" s="34"/>
      <c r="PZD262" s="34"/>
      <c r="PZE262" s="34"/>
      <c r="PZF262" s="34"/>
      <c r="PZG262" s="34"/>
      <c r="PZH262" s="34"/>
      <c r="PZI262" s="34"/>
      <c r="PZJ262" s="34"/>
      <c r="PZK262" s="34"/>
      <c r="PZL262" s="34"/>
      <c r="PZM262" s="34"/>
      <c r="PZN262" s="34"/>
      <c r="PZO262" s="34"/>
      <c r="PZP262" s="34"/>
      <c r="PZQ262" s="34"/>
      <c r="PZR262" s="34"/>
      <c r="PZS262" s="34"/>
      <c r="PZT262" s="34"/>
      <c r="PZU262" s="34"/>
      <c r="PZV262" s="34"/>
      <c r="PZW262" s="34"/>
      <c r="PZX262" s="34"/>
      <c r="PZY262" s="34"/>
      <c r="PZZ262" s="34"/>
      <c r="QAA262" s="34"/>
      <c r="QAB262" s="34"/>
      <c r="QAC262" s="34"/>
      <c r="QAD262" s="34"/>
      <c r="QAE262" s="34"/>
      <c r="QAF262" s="34"/>
      <c r="QAG262" s="34"/>
      <c r="QAH262" s="34"/>
      <c r="QAI262" s="34"/>
      <c r="QAJ262" s="34"/>
      <c r="QAK262" s="34"/>
      <c r="QAL262" s="34"/>
      <c r="QAM262" s="34"/>
      <c r="QAN262" s="34"/>
      <c r="QAO262" s="34"/>
      <c r="QAP262" s="34"/>
      <c r="QAQ262" s="34"/>
      <c r="QAR262" s="34"/>
      <c r="QAS262" s="34"/>
      <c r="QAT262" s="34"/>
      <c r="QAU262" s="34"/>
      <c r="QAV262" s="34"/>
      <c r="QAW262" s="34"/>
      <c r="QAX262" s="34"/>
      <c r="QAY262" s="34"/>
      <c r="QAZ262" s="34"/>
      <c r="QBA262" s="34"/>
      <c r="QBB262" s="34"/>
      <c r="QBC262" s="34"/>
      <c r="QBD262" s="34"/>
      <c r="QBE262" s="34"/>
      <c r="QBF262" s="34"/>
      <c r="QBG262" s="34"/>
      <c r="QBH262" s="34"/>
      <c r="QBI262" s="34"/>
      <c r="QBJ262" s="34"/>
      <c r="QBK262" s="34"/>
      <c r="QBL262" s="34"/>
      <c r="QBM262" s="34"/>
      <c r="QBN262" s="34"/>
      <c r="QBO262" s="34"/>
      <c r="QBP262" s="34"/>
      <c r="QBQ262" s="34"/>
      <c r="QBR262" s="34"/>
      <c r="QBS262" s="34"/>
      <c r="QBT262" s="34"/>
      <c r="QBU262" s="34"/>
      <c r="QBV262" s="34"/>
      <c r="QBW262" s="34"/>
      <c r="QBX262" s="34"/>
      <c r="QBY262" s="34"/>
      <c r="QBZ262" s="34"/>
      <c r="QCA262" s="34"/>
      <c r="QCB262" s="34"/>
      <c r="QCC262" s="34"/>
      <c r="QCD262" s="34"/>
      <c r="QCE262" s="34"/>
      <c r="QCF262" s="34"/>
      <c r="QCG262" s="34"/>
      <c r="QCH262" s="34"/>
      <c r="QCI262" s="34"/>
      <c r="QCJ262" s="34"/>
      <c r="QCK262" s="34"/>
      <c r="QCL262" s="34"/>
      <c r="QCM262" s="34"/>
      <c r="QCN262" s="34"/>
      <c r="QCO262" s="34"/>
      <c r="QCP262" s="34"/>
      <c r="QCQ262" s="34"/>
      <c r="QCR262" s="34"/>
      <c r="QCS262" s="34"/>
      <c r="QCT262" s="34"/>
      <c r="QCU262" s="34"/>
      <c r="QCV262" s="34"/>
      <c r="QCW262" s="34"/>
      <c r="QCX262" s="34"/>
      <c r="QCY262" s="34"/>
      <c r="QCZ262" s="34"/>
      <c r="QDA262" s="34"/>
      <c r="QDB262" s="34"/>
      <c r="QDC262" s="34"/>
      <c r="QDD262" s="34"/>
      <c r="QDE262" s="34"/>
      <c r="QDF262" s="34"/>
      <c r="QDG262" s="34"/>
      <c r="QDH262" s="34"/>
      <c r="QDI262" s="34"/>
      <c r="QDJ262" s="34"/>
      <c r="QDK262" s="34"/>
      <c r="QDL262" s="34"/>
      <c r="QDM262" s="34"/>
      <c r="QDN262" s="34"/>
      <c r="QDO262" s="34"/>
      <c r="QDP262" s="34"/>
      <c r="QDQ262" s="34"/>
      <c r="QDR262" s="34"/>
      <c r="QDS262" s="34"/>
      <c r="QDT262" s="34"/>
      <c r="QDU262" s="34"/>
      <c r="QDV262" s="34"/>
      <c r="QDW262" s="34"/>
      <c r="QDX262" s="34"/>
      <c r="QDY262" s="34"/>
      <c r="QDZ262" s="34"/>
      <c r="QEA262" s="34"/>
      <c r="QEB262" s="34"/>
      <c r="QEC262" s="34"/>
      <c r="QED262" s="34"/>
      <c r="QEE262" s="34"/>
      <c r="QEF262" s="34"/>
      <c r="QEG262" s="34"/>
      <c r="QEH262" s="34"/>
      <c r="QEI262" s="34"/>
      <c r="QEJ262" s="34"/>
      <c r="QEK262" s="34"/>
      <c r="QEL262" s="34"/>
      <c r="QEM262" s="34"/>
      <c r="QEN262" s="34"/>
      <c r="QEO262" s="34"/>
      <c r="QEP262" s="34"/>
      <c r="QEQ262" s="34"/>
      <c r="QER262" s="34"/>
      <c r="QES262" s="34"/>
      <c r="QET262" s="34"/>
      <c r="QEU262" s="34"/>
      <c r="QEV262" s="34"/>
      <c r="QEW262" s="34"/>
      <c r="QEX262" s="34"/>
      <c r="QEY262" s="34"/>
      <c r="QEZ262" s="34"/>
      <c r="QFA262" s="34"/>
      <c r="QFB262" s="34"/>
      <c r="QFC262" s="34"/>
      <c r="QFD262" s="34"/>
      <c r="QFE262" s="34"/>
      <c r="QFF262" s="34"/>
      <c r="QFG262" s="34"/>
      <c r="QFH262" s="34"/>
      <c r="QFI262" s="34"/>
      <c r="QFJ262" s="34"/>
      <c r="QFK262" s="34"/>
      <c r="QFL262" s="34"/>
      <c r="QFM262" s="34"/>
      <c r="QFN262" s="34"/>
      <c r="QFO262" s="34"/>
      <c r="QFP262" s="34"/>
      <c r="QFQ262" s="34"/>
      <c r="QFR262" s="34"/>
      <c r="QFS262" s="34"/>
      <c r="QFT262" s="34"/>
      <c r="QFU262" s="34"/>
      <c r="QFV262" s="34"/>
      <c r="QFW262" s="34"/>
      <c r="QFX262" s="34"/>
      <c r="QFY262" s="34"/>
      <c r="QFZ262" s="34"/>
      <c r="QGA262" s="34"/>
      <c r="QGB262" s="34"/>
      <c r="QGC262" s="34"/>
      <c r="QGD262" s="34"/>
      <c r="QGE262" s="34"/>
      <c r="QGF262" s="34"/>
      <c r="QGG262" s="34"/>
      <c r="QGH262" s="34"/>
      <c r="QGI262" s="34"/>
      <c r="QGJ262" s="34"/>
      <c r="QGK262" s="34"/>
      <c r="QGL262" s="34"/>
      <c r="QGM262" s="34"/>
      <c r="QGN262" s="34"/>
      <c r="QGO262" s="34"/>
      <c r="QGP262" s="34"/>
      <c r="QGQ262" s="34"/>
      <c r="QGR262" s="34"/>
      <c r="QGS262" s="34"/>
      <c r="QGT262" s="34"/>
      <c r="QGU262" s="34"/>
      <c r="QGV262" s="34"/>
      <c r="QGW262" s="34"/>
      <c r="QGX262" s="34"/>
      <c r="QGY262" s="34"/>
      <c r="QGZ262" s="34"/>
      <c r="QHA262" s="34"/>
      <c r="QHB262" s="34"/>
      <c r="QHC262" s="34"/>
      <c r="QHD262" s="34"/>
      <c r="QHE262" s="34"/>
      <c r="QHF262" s="34"/>
      <c r="QHG262" s="34"/>
      <c r="QHH262" s="34"/>
      <c r="QHI262" s="34"/>
      <c r="QHJ262" s="34"/>
      <c r="QHK262" s="34"/>
      <c r="QHL262" s="34"/>
      <c r="QHM262" s="34"/>
      <c r="QHN262" s="34"/>
      <c r="QHO262" s="34"/>
      <c r="QHP262" s="34"/>
      <c r="QHQ262" s="34"/>
      <c r="QHR262" s="34"/>
      <c r="QHS262" s="34"/>
      <c r="QHT262" s="34"/>
      <c r="QHU262" s="34"/>
      <c r="QHV262" s="34"/>
      <c r="QHW262" s="34"/>
      <c r="QHX262" s="34"/>
      <c r="QHY262" s="34"/>
      <c r="QHZ262" s="34"/>
      <c r="QIA262" s="34"/>
      <c r="QIB262" s="34"/>
      <c r="QIC262" s="34"/>
      <c r="QID262" s="34"/>
      <c r="QIE262" s="34"/>
      <c r="QIF262" s="34"/>
      <c r="QIG262" s="34"/>
      <c r="QIH262" s="34"/>
      <c r="QII262" s="34"/>
      <c r="QIJ262" s="34"/>
      <c r="QIK262" s="34"/>
      <c r="QIL262" s="34"/>
      <c r="QIM262" s="34"/>
      <c r="QIN262" s="34"/>
      <c r="QIO262" s="34"/>
      <c r="QIP262" s="34"/>
      <c r="QIQ262" s="34"/>
      <c r="QIR262" s="34"/>
      <c r="QIS262" s="34"/>
      <c r="QIT262" s="34"/>
      <c r="QIU262" s="34"/>
      <c r="QIV262" s="34"/>
      <c r="QIW262" s="34"/>
      <c r="QIX262" s="34"/>
      <c r="QIY262" s="34"/>
      <c r="QIZ262" s="34"/>
      <c r="QJA262" s="34"/>
      <c r="QJB262" s="34"/>
      <c r="QJC262" s="34"/>
      <c r="QJD262" s="34"/>
      <c r="QJE262" s="34"/>
      <c r="QJF262" s="34"/>
      <c r="QJG262" s="34"/>
      <c r="QJH262" s="34"/>
      <c r="QJI262" s="34"/>
      <c r="QJJ262" s="34"/>
      <c r="QJK262" s="34"/>
      <c r="QJL262" s="34"/>
      <c r="QJM262" s="34"/>
      <c r="QJN262" s="34"/>
      <c r="QJO262" s="34"/>
      <c r="QJP262" s="34"/>
      <c r="QJQ262" s="34"/>
      <c r="QJR262" s="34"/>
      <c r="QJS262" s="34"/>
      <c r="QJT262" s="34"/>
      <c r="QJU262" s="34"/>
      <c r="QJV262" s="34"/>
      <c r="QJW262" s="34"/>
      <c r="QJX262" s="34"/>
      <c r="QJY262" s="34"/>
      <c r="QJZ262" s="34"/>
      <c r="QKA262" s="34"/>
      <c r="QKB262" s="34"/>
      <c r="QKC262" s="34"/>
      <c r="QKD262" s="34"/>
      <c r="QKE262" s="34"/>
      <c r="QKF262" s="34"/>
      <c r="QKG262" s="34"/>
      <c r="QKH262" s="34"/>
      <c r="QKI262" s="34"/>
      <c r="QKJ262" s="34"/>
      <c r="QKK262" s="34"/>
      <c r="QKL262" s="34"/>
      <c r="QKM262" s="34"/>
      <c r="QKN262" s="34"/>
      <c r="QKO262" s="34"/>
      <c r="QKP262" s="34"/>
      <c r="QKQ262" s="34"/>
      <c r="QKR262" s="34"/>
      <c r="QKS262" s="34"/>
      <c r="QKT262" s="34"/>
      <c r="QKU262" s="34"/>
      <c r="QKV262" s="34"/>
      <c r="QKW262" s="34"/>
      <c r="QKX262" s="34"/>
      <c r="QKY262" s="34"/>
      <c r="QKZ262" s="34"/>
      <c r="QLA262" s="34"/>
      <c r="QLB262" s="34"/>
      <c r="QLC262" s="34"/>
      <c r="QLD262" s="34"/>
      <c r="QLE262" s="34"/>
      <c r="QLF262" s="34"/>
      <c r="QLG262" s="34"/>
      <c r="QLH262" s="34"/>
      <c r="QLI262" s="34"/>
      <c r="QLJ262" s="34"/>
      <c r="QLK262" s="34"/>
      <c r="QLL262" s="34"/>
      <c r="QLM262" s="34"/>
      <c r="QLN262" s="34"/>
      <c r="QLO262" s="34"/>
      <c r="QLP262" s="34"/>
      <c r="QLQ262" s="34"/>
      <c r="QLR262" s="34"/>
      <c r="QLS262" s="34"/>
      <c r="QLT262" s="34"/>
      <c r="QLU262" s="34"/>
      <c r="QLV262" s="34"/>
      <c r="QLW262" s="34"/>
      <c r="QLX262" s="34"/>
      <c r="QLY262" s="34"/>
      <c r="QLZ262" s="34"/>
      <c r="QMA262" s="34"/>
      <c r="QMB262" s="34"/>
      <c r="QMC262" s="34"/>
      <c r="QMD262" s="34"/>
      <c r="QME262" s="34"/>
      <c r="QMF262" s="34"/>
      <c r="QMG262" s="34"/>
      <c r="QMH262" s="34"/>
      <c r="QMI262" s="34"/>
      <c r="QMJ262" s="34"/>
      <c r="QMK262" s="34"/>
      <c r="QML262" s="34"/>
      <c r="QMM262" s="34"/>
      <c r="QMN262" s="34"/>
      <c r="QMO262" s="34"/>
      <c r="QMP262" s="34"/>
      <c r="QMQ262" s="34"/>
      <c r="QMR262" s="34"/>
      <c r="QMS262" s="34"/>
      <c r="QMT262" s="34"/>
      <c r="QMU262" s="34"/>
      <c r="QMV262" s="34"/>
      <c r="QMW262" s="34"/>
      <c r="QMX262" s="34"/>
      <c r="QMY262" s="34"/>
      <c r="QMZ262" s="34"/>
      <c r="QNA262" s="34"/>
      <c r="QNB262" s="34"/>
      <c r="QNC262" s="34"/>
      <c r="QND262" s="34"/>
      <c r="QNE262" s="34"/>
      <c r="QNF262" s="34"/>
      <c r="QNG262" s="34"/>
      <c r="QNH262" s="34"/>
      <c r="QNI262" s="34"/>
      <c r="QNJ262" s="34"/>
      <c r="QNK262" s="34"/>
      <c r="QNL262" s="34"/>
      <c r="QNM262" s="34"/>
      <c r="QNN262" s="34"/>
      <c r="QNO262" s="34"/>
      <c r="QNP262" s="34"/>
      <c r="QNQ262" s="34"/>
      <c r="QNR262" s="34"/>
      <c r="QNS262" s="34"/>
      <c r="QNT262" s="34"/>
      <c r="QNU262" s="34"/>
      <c r="QNV262" s="34"/>
      <c r="QNW262" s="34"/>
      <c r="QNX262" s="34"/>
      <c r="QNY262" s="34"/>
      <c r="QNZ262" s="34"/>
      <c r="QOA262" s="34"/>
      <c r="QOB262" s="34"/>
      <c r="QOC262" s="34"/>
      <c r="QOD262" s="34"/>
      <c r="QOE262" s="34"/>
      <c r="QOF262" s="34"/>
      <c r="QOG262" s="34"/>
      <c r="QOH262" s="34"/>
      <c r="QOI262" s="34"/>
      <c r="QOJ262" s="34"/>
      <c r="QOK262" s="34"/>
      <c r="QOL262" s="34"/>
      <c r="QOM262" s="34"/>
      <c r="QON262" s="34"/>
      <c r="QOO262" s="34"/>
      <c r="QOP262" s="34"/>
      <c r="QOQ262" s="34"/>
      <c r="QOR262" s="34"/>
      <c r="QOS262" s="34"/>
      <c r="QOT262" s="34"/>
      <c r="QOU262" s="34"/>
      <c r="QOV262" s="34"/>
      <c r="QOW262" s="34"/>
      <c r="QOX262" s="34"/>
      <c r="QOY262" s="34"/>
      <c r="QOZ262" s="34"/>
      <c r="QPA262" s="34"/>
      <c r="QPB262" s="34"/>
      <c r="QPC262" s="34"/>
      <c r="QPD262" s="34"/>
      <c r="QPE262" s="34"/>
      <c r="QPF262" s="34"/>
      <c r="QPG262" s="34"/>
      <c r="QPH262" s="34"/>
      <c r="QPI262" s="34"/>
      <c r="QPJ262" s="34"/>
      <c r="QPK262" s="34"/>
      <c r="QPL262" s="34"/>
      <c r="QPM262" s="34"/>
      <c r="QPN262" s="34"/>
      <c r="QPO262" s="34"/>
      <c r="QPP262" s="34"/>
      <c r="QPQ262" s="34"/>
      <c r="QPR262" s="34"/>
      <c r="QPS262" s="34"/>
      <c r="QPT262" s="34"/>
      <c r="QPU262" s="34"/>
      <c r="QPV262" s="34"/>
      <c r="QPW262" s="34"/>
      <c r="QPX262" s="34"/>
      <c r="QPY262" s="34"/>
      <c r="QPZ262" s="34"/>
      <c r="QQA262" s="34"/>
      <c r="QQB262" s="34"/>
      <c r="QQC262" s="34"/>
      <c r="QQD262" s="34"/>
      <c r="QQE262" s="34"/>
      <c r="QQF262" s="34"/>
      <c r="QQG262" s="34"/>
      <c r="QQH262" s="34"/>
      <c r="QQI262" s="34"/>
      <c r="QQJ262" s="34"/>
      <c r="QQK262" s="34"/>
      <c r="QQL262" s="34"/>
      <c r="QQM262" s="34"/>
      <c r="QQN262" s="34"/>
      <c r="QQO262" s="34"/>
      <c r="QQP262" s="34"/>
      <c r="QQQ262" s="34"/>
      <c r="QQR262" s="34"/>
      <c r="QQS262" s="34"/>
      <c r="QQT262" s="34"/>
      <c r="QQU262" s="34"/>
      <c r="QQV262" s="34"/>
      <c r="QQW262" s="34"/>
      <c r="QQX262" s="34"/>
      <c r="QQY262" s="34"/>
      <c r="QQZ262" s="34"/>
      <c r="QRA262" s="34"/>
      <c r="QRB262" s="34"/>
      <c r="QRC262" s="34"/>
      <c r="QRD262" s="34"/>
      <c r="QRE262" s="34"/>
      <c r="QRF262" s="34"/>
      <c r="QRG262" s="34"/>
      <c r="QRH262" s="34"/>
      <c r="QRI262" s="34"/>
      <c r="QRJ262" s="34"/>
      <c r="QRK262" s="34"/>
      <c r="QRL262" s="34"/>
      <c r="QRM262" s="34"/>
      <c r="QRN262" s="34"/>
      <c r="QRO262" s="34"/>
      <c r="QRP262" s="34"/>
      <c r="QRQ262" s="34"/>
      <c r="QRR262" s="34"/>
      <c r="QRS262" s="34"/>
      <c r="QRT262" s="34"/>
      <c r="QRU262" s="34"/>
      <c r="QRV262" s="34"/>
      <c r="QRW262" s="34"/>
      <c r="QRX262" s="34"/>
      <c r="QRY262" s="34"/>
      <c r="QRZ262" s="34"/>
      <c r="QSA262" s="34"/>
      <c r="QSB262" s="34"/>
      <c r="QSC262" s="34"/>
      <c r="QSD262" s="34"/>
      <c r="QSE262" s="34"/>
      <c r="QSF262" s="34"/>
      <c r="QSG262" s="34"/>
      <c r="QSH262" s="34"/>
      <c r="QSI262" s="34"/>
      <c r="QSJ262" s="34"/>
      <c r="QSK262" s="34"/>
      <c r="QSL262" s="34"/>
      <c r="QSM262" s="34"/>
      <c r="QSN262" s="34"/>
      <c r="QSO262" s="34"/>
      <c r="QSP262" s="34"/>
      <c r="QSQ262" s="34"/>
      <c r="QSR262" s="34"/>
      <c r="QSS262" s="34"/>
      <c r="QST262" s="34"/>
      <c r="QSU262" s="34"/>
      <c r="QSV262" s="34"/>
      <c r="QSW262" s="34"/>
      <c r="QSX262" s="34"/>
      <c r="QSY262" s="34"/>
      <c r="QSZ262" s="34"/>
      <c r="QTA262" s="34"/>
      <c r="QTB262" s="34"/>
      <c r="QTC262" s="34"/>
      <c r="QTD262" s="34"/>
      <c r="QTE262" s="34"/>
      <c r="QTF262" s="34"/>
      <c r="QTG262" s="34"/>
      <c r="QTH262" s="34"/>
      <c r="QTI262" s="34"/>
      <c r="QTJ262" s="34"/>
      <c r="QTK262" s="34"/>
      <c r="QTL262" s="34"/>
      <c r="QTM262" s="34"/>
      <c r="QTN262" s="34"/>
      <c r="QTO262" s="34"/>
      <c r="QTP262" s="34"/>
      <c r="QTQ262" s="34"/>
      <c r="QTR262" s="34"/>
      <c r="QTS262" s="34"/>
      <c r="QTT262" s="34"/>
      <c r="QTU262" s="34"/>
      <c r="QTV262" s="34"/>
      <c r="QTW262" s="34"/>
      <c r="QTX262" s="34"/>
      <c r="QTY262" s="34"/>
      <c r="QTZ262" s="34"/>
      <c r="QUA262" s="34"/>
      <c r="QUB262" s="34"/>
      <c r="QUC262" s="34"/>
      <c r="QUD262" s="34"/>
      <c r="QUE262" s="34"/>
      <c r="QUF262" s="34"/>
      <c r="QUG262" s="34"/>
      <c r="QUH262" s="34"/>
      <c r="QUI262" s="34"/>
      <c r="QUJ262" s="34"/>
      <c r="QUK262" s="34"/>
      <c r="QUL262" s="34"/>
      <c r="QUM262" s="34"/>
      <c r="QUN262" s="34"/>
      <c r="QUO262" s="34"/>
      <c r="QUP262" s="34"/>
      <c r="QUQ262" s="34"/>
      <c r="QUR262" s="34"/>
      <c r="QUS262" s="34"/>
      <c r="QUT262" s="34"/>
      <c r="QUU262" s="34"/>
      <c r="QUV262" s="34"/>
      <c r="QUW262" s="34"/>
      <c r="QUX262" s="34"/>
      <c r="QUY262" s="34"/>
      <c r="QUZ262" s="34"/>
      <c r="QVA262" s="34"/>
      <c r="QVB262" s="34"/>
      <c r="QVC262" s="34"/>
      <c r="QVD262" s="34"/>
      <c r="QVE262" s="34"/>
      <c r="QVF262" s="34"/>
      <c r="QVG262" s="34"/>
      <c r="QVH262" s="34"/>
      <c r="QVI262" s="34"/>
      <c r="QVJ262" s="34"/>
      <c r="QVK262" s="34"/>
      <c r="QVL262" s="34"/>
      <c r="QVM262" s="34"/>
      <c r="QVN262" s="34"/>
      <c r="QVO262" s="34"/>
      <c r="QVP262" s="34"/>
      <c r="QVQ262" s="34"/>
      <c r="QVR262" s="34"/>
      <c r="QVS262" s="34"/>
      <c r="QVT262" s="34"/>
      <c r="QVU262" s="34"/>
      <c r="QVV262" s="34"/>
      <c r="QVW262" s="34"/>
      <c r="QVX262" s="34"/>
      <c r="QVY262" s="34"/>
      <c r="QVZ262" s="34"/>
      <c r="QWA262" s="34"/>
      <c r="QWB262" s="34"/>
      <c r="QWC262" s="34"/>
      <c r="QWD262" s="34"/>
      <c r="QWE262" s="34"/>
      <c r="QWF262" s="34"/>
      <c r="QWG262" s="34"/>
      <c r="QWH262" s="34"/>
      <c r="QWI262" s="34"/>
      <c r="QWJ262" s="34"/>
      <c r="QWK262" s="34"/>
      <c r="QWL262" s="34"/>
      <c r="QWM262" s="34"/>
      <c r="QWN262" s="34"/>
      <c r="QWO262" s="34"/>
      <c r="QWP262" s="34"/>
      <c r="QWQ262" s="34"/>
      <c r="QWR262" s="34"/>
      <c r="QWS262" s="34"/>
      <c r="QWT262" s="34"/>
      <c r="QWU262" s="34"/>
      <c r="QWV262" s="34"/>
      <c r="QWW262" s="34"/>
      <c r="QWX262" s="34"/>
      <c r="QWY262" s="34"/>
      <c r="QWZ262" s="34"/>
      <c r="QXA262" s="34"/>
      <c r="QXB262" s="34"/>
      <c r="QXC262" s="34"/>
      <c r="QXD262" s="34"/>
      <c r="QXE262" s="34"/>
      <c r="QXF262" s="34"/>
      <c r="QXG262" s="34"/>
      <c r="QXH262" s="34"/>
      <c r="QXI262" s="34"/>
      <c r="QXJ262" s="34"/>
      <c r="QXK262" s="34"/>
      <c r="QXL262" s="34"/>
      <c r="QXM262" s="34"/>
      <c r="QXN262" s="34"/>
      <c r="QXO262" s="34"/>
      <c r="QXP262" s="34"/>
      <c r="QXQ262" s="34"/>
      <c r="QXR262" s="34"/>
      <c r="QXS262" s="34"/>
      <c r="QXT262" s="34"/>
      <c r="QXU262" s="34"/>
      <c r="QXV262" s="34"/>
      <c r="QXW262" s="34"/>
      <c r="QXX262" s="34"/>
      <c r="QXY262" s="34"/>
      <c r="QXZ262" s="34"/>
      <c r="QYA262" s="34"/>
      <c r="QYB262" s="34"/>
      <c r="QYC262" s="34"/>
      <c r="QYD262" s="34"/>
      <c r="QYE262" s="34"/>
      <c r="QYF262" s="34"/>
      <c r="QYG262" s="34"/>
      <c r="QYH262" s="34"/>
      <c r="QYI262" s="34"/>
      <c r="QYJ262" s="34"/>
      <c r="QYK262" s="34"/>
      <c r="QYL262" s="34"/>
      <c r="QYM262" s="34"/>
      <c r="QYN262" s="34"/>
      <c r="QYO262" s="34"/>
      <c r="QYP262" s="34"/>
      <c r="QYQ262" s="34"/>
      <c r="QYR262" s="34"/>
      <c r="QYS262" s="34"/>
      <c r="QYT262" s="34"/>
      <c r="QYU262" s="34"/>
      <c r="QYV262" s="34"/>
      <c r="QYW262" s="34"/>
      <c r="QYX262" s="34"/>
      <c r="QYY262" s="34"/>
      <c r="QYZ262" s="34"/>
      <c r="QZA262" s="34"/>
      <c r="QZB262" s="34"/>
      <c r="QZC262" s="34"/>
      <c r="QZD262" s="34"/>
      <c r="QZE262" s="34"/>
      <c r="QZF262" s="34"/>
      <c r="QZG262" s="34"/>
      <c r="QZH262" s="34"/>
      <c r="QZI262" s="34"/>
      <c r="QZJ262" s="34"/>
      <c r="QZK262" s="34"/>
      <c r="QZL262" s="34"/>
      <c r="QZM262" s="34"/>
      <c r="QZN262" s="34"/>
      <c r="QZO262" s="34"/>
      <c r="QZP262" s="34"/>
      <c r="QZQ262" s="34"/>
      <c r="QZR262" s="34"/>
      <c r="QZS262" s="34"/>
      <c r="QZT262" s="34"/>
      <c r="QZU262" s="34"/>
      <c r="QZV262" s="34"/>
      <c r="QZW262" s="34"/>
      <c r="QZX262" s="34"/>
      <c r="QZY262" s="34"/>
      <c r="QZZ262" s="34"/>
      <c r="RAA262" s="34"/>
      <c r="RAB262" s="34"/>
      <c r="RAC262" s="34"/>
      <c r="RAD262" s="34"/>
      <c r="RAE262" s="34"/>
      <c r="RAF262" s="34"/>
      <c r="RAG262" s="34"/>
      <c r="RAH262" s="34"/>
      <c r="RAI262" s="34"/>
      <c r="RAJ262" s="34"/>
      <c r="RAK262" s="34"/>
      <c r="RAL262" s="34"/>
      <c r="RAM262" s="34"/>
      <c r="RAN262" s="34"/>
      <c r="RAO262" s="34"/>
      <c r="RAP262" s="34"/>
      <c r="RAQ262" s="34"/>
      <c r="RAR262" s="34"/>
      <c r="RAS262" s="34"/>
      <c r="RAT262" s="34"/>
      <c r="RAU262" s="34"/>
      <c r="RAV262" s="34"/>
      <c r="RAW262" s="34"/>
      <c r="RAX262" s="34"/>
      <c r="RAY262" s="34"/>
      <c r="RAZ262" s="34"/>
      <c r="RBA262" s="34"/>
      <c r="RBB262" s="34"/>
      <c r="RBC262" s="34"/>
      <c r="RBD262" s="34"/>
      <c r="RBE262" s="34"/>
      <c r="RBF262" s="34"/>
      <c r="RBG262" s="34"/>
      <c r="RBH262" s="34"/>
      <c r="RBI262" s="34"/>
      <c r="RBJ262" s="34"/>
      <c r="RBK262" s="34"/>
      <c r="RBL262" s="34"/>
      <c r="RBM262" s="34"/>
      <c r="RBN262" s="34"/>
      <c r="RBO262" s="34"/>
      <c r="RBP262" s="34"/>
      <c r="RBQ262" s="34"/>
      <c r="RBR262" s="34"/>
      <c r="RBS262" s="34"/>
      <c r="RBT262" s="34"/>
      <c r="RBU262" s="34"/>
      <c r="RBV262" s="34"/>
      <c r="RBW262" s="34"/>
      <c r="RBX262" s="34"/>
      <c r="RBY262" s="34"/>
      <c r="RBZ262" s="34"/>
      <c r="RCA262" s="34"/>
      <c r="RCB262" s="34"/>
      <c r="RCC262" s="34"/>
      <c r="RCD262" s="34"/>
      <c r="RCE262" s="34"/>
      <c r="RCF262" s="34"/>
      <c r="RCG262" s="34"/>
      <c r="RCH262" s="34"/>
      <c r="RCI262" s="34"/>
      <c r="RCJ262" s="34"/>
      <c r="RCK262" s="34"/>
      <c r="RCL262" s="34"/>
      <c r="RCM262" s="34"/>
      <c r="RCN262" s="34"/>
      <c r="RCO262" s="34"/>
      <c r="RCP262" s="34"/>
      <c r="RCQ262" s="34"/>
      <c r="RCR262" s="34"/>
      <c r="RCS262" s="34"/>
      <c r="RCT262" s="34"/>
      <c r="RCU262" s="34"/>
      <c r="RCV262" s="34"/>
      <c r="RCW262" s="34"/>
      <c r="RCX262" s="34"/>
      <c r="RCY262" s="34"/>
      <c r="RCZ262" s="34"/>
      <c r="RDA262" s="34"/>
      <c r="RDB262" s="34"/>
      <c r="RDC262" s="34"/>
      <c r="RDD262" s="34"/>
      <c r="RDE262" s="34"/>
      <c r="RDF262" s="34"/>
      <c r="RDG262" s="34"/>
      <c r="RDH262" s="34"/>
      <c r="RDI262" s="34"/>
      <c r="RDJ262" s="34"/>
      <c r="RDK262" s="34"/>
      <c r="RDL262" s="34"/>
      <c r="RDM262" s="34"/>
      <c r="RDN262" s="34"/>
      <c r="RDO262" s="34"/>
      <c r="RDP262" s="34"/>
      <c r="RDQ262" s="34"/>
      <c r="RDR262" s="34"/>
      <c r="RDS262" s="34"/>
      <c r="RDT262" s="34"/>
      <c r="RDU262" s="34"/>
      <c r="RDV262" s="34"/>
      <c r="RDW262" s="34"/>
      <c r="RDX262" s="34"/>
      <c r="RDY262" s="34"/>
      <c r="RDZ262" s="34"/>
      <c r="REA262" s="34"/>
      <c r="REB262" s="34"/>
      <c r="REC262" s="34"/>
      <c r="RED262" s="34"/>
      <c r="REE262" s="34"/>
      <c r="REF262" s="34"/>
      <c r="REG262" s="34"/>
      <c r="REH262" s="34"/>
      <c r="REI262" s="34"/>
      <c r="REJ262" s="34"/>
      <c r="REK262" s="34"/>
      <c r="REL262" s="34"/>
      <c r="REM262" s="34"/>
      <c r="REN262" s="34"/>
      <c r="REO262" s="34"/>
      <c r="REP262" s="34"/>
      <c r="REQ262" s="34"/>
      <c r="RER262" s="34"/>
      <c r="RES262" s="34"/>
      <c r="RET262" s="34"/>
      <c r="REU262" s="34"/>
      <c r="REV262" s="34"/>
      <c r="REW262" s="34"/>
      <c r="REX262" s="34"/>
      <c r="REY262" s="34"/>
      <c r="REZ262" s="34"/>
      <c r="RFA262" s="34"/>
      <c r="RFB262" s="34"/>
      <c r="RFC262" s="34"/>
      <c r="RFD262" s="34"/>
      <c r="RFE262" s="34"/>
      <c r="RFF262" s="34"/>
      <c r="RFG262" s="34"/>
      <c r="RFH262" s="34"/>
      <c r="RFI262" s="34"/>
      <c r="RFJ262" s="34"/>
      <c r="RFK262" s="34"/>
      <c r="RFL262" s="34"/>
      <c r="RFM262" s="34"/>
      <c r="RFN262" s="34"/>
      <c r="RFO262" s="34"/>
      <c r="RFP262" s="34"/>
      <c r="RFQ262" s="34"/>
      <c r="RFR262" s="34"/>
      <c r="RFS262" s="34"/>
      <c r="RFT262" s="34"/>
      <c r="RFU262" s="34"/>
      <c r="RFV262" s="34"/>
      <c r="RFW262" s="34"/>
      <c r="RFX262" s="34"/>
      <c r="RFY262" s="34"/>
      <c r="RFZ262" s="34"/>
      <c r="RGA262" s="34"/>
      <c r="RGB262" s="34"/>
      <c r="RGC262" s="34"/>
      <c r="RGD262" s="34"/>
      <c r="RGE262" s="34"/>
      <c r="RGF262" s="34"/>
      <c r="RGG262" s="34"/>
      <c r="RGH262" s="34"/>
      <c r="RGI262" s="34"/>
      <c r="RGJ262" s="34"/>
      <c r="RGK262" s="34"/>
      <c r="RGL262" s="34"/>
      <c r="RGM262" s="34"/>
      <c r="RGN262" s="34"/>
      <c r="RGO262" s="34"/>
      <c r="RGP262" s="34"/>
      <c r="RGQ262" s="34"/>
      <c r="RGR262" s="34"/>
      <c r="RGS262" s="34"/>
      <c r="RGT262" s="34"/>
      <c r="RGU262" s="34"/>
      <c r="RGV262" s="34"/>
      <c r="RGW262" s="34"/>
      <c r="RGX262" s="34"/>
      <c r="RGY262" s="34"/>
      <c r="RGZ262" s="34"/>
      <c r="RHA262" s="34"/>
      <c r="RHB262" s="34"/>
      <c r="RHC262" s="34"/>
      <c r="RHD262" s="34"/>
      <c r="RHE262" s="34"/>
      <c r="RHF262" s="34"/>
      <c r="RHG262" s="34"/>
      <c r="RHH262" s="34"/>
      <c r="RHI262" s="34"/>
      <c r="RHJ262" s="34"/>
      <c r="RHK262" s="34"/>
      <c r="RHL262" s="34"/>
      <c r="RHM262" s="34"/>
      <c r="RHN262" s="34"/>
      <c r="RHO262" s="34"/>
      <c r="RHP262" s="34"/>
      <c r="RHQ262" s="34"/>
      <c r="RHR262" s="34"/>
      <c r="RHS262" s="34"/>
      <c r="RHT262" s="34"/>
      <c r="RHU262" s="34"/>
      <c r="RHV262" s="34"/>
      <c r="RHW262" s="34"/>
      <c r="RHX262" s="34"/>
      <c r="RHY262" s="34"/>
      <c r="RHZ262" s="34"/>
      <c r="RIA262" s="34"/>
      <c r="RIB262" s="34"/>
      <c r="RIC262" s="34"/>
      <c r="RID262" s="34"/>
      <c r="RIE262" s="34"/>
      <c r="RIF262" s="34"/>
      <c r="RIG262" s="34"/>
      <c r="RIH262" s="34"/>
      <c r="RII262" s="34"/>
      <c r="RIJ262" s="34"/>
      <c r="RIK262" s="34"/>
      <c r="RIL262" s="34"/>
      <c r="RIM262" s="34"/>
      <c r="RIN262" s="34"/>
      <c r="RIO262" s="34"/>
      <c r="RIP262" s="34"/>
      <c r="RIQ262" s="34"/>
      <c r="RIR262" s="34"/>
      <c r="RIS262" s="34"/>
      <c r="RIT262" s="34"/>
      <c r="RIU262" s="34"/>
      <c r="RIV262" s="34"/>
      <c r="RIW262" s="34"/>
      <c r="RIX262" s="34"/>
      <c r="RIY262" s="34"/>
      <c r="RIZ262" s="34"/>
      <c r="RJA262" s="34"/>
      <c r="RJB262" s="34"/>
      <c r="RJC262" s="34"/>
      <c r="RJD262" s="34"/>
      <c r="RJE262" s="34"/>
      <c r="RJF262" s="34"/>
      <c r="RJG262" s="34"/>
      <c r="RJH262" s="34"/>
      <c r="RJI262" s="34"/>
      <c r="RJJ262" s="34"/>
      <c r="RJK262" s="34"/>
      <c r="RJL262" s="34"/>
      <c r="RJM262" s="34"/>
      <c r="RJN262" s="34"/>
      <c r="RJO262" s="34"/>
      <c r="RJP262" s="34"/>
      <c r="RJQ262" s="34"/>
      <c r="RJR262" s="34"/>
      <c r="RJS262" s="34"/>
      <c r="RJT262" s="34"/>
      <c r="RJU262" s="34"/>
      <c r="RJV262" s="34"/>
      <c r="RJW262" s="34"/>
      <c r="RJX262" s="34"/>
      <c r="RJY262" s="34"/>
      <c r="RJZ262" s="34"/>
      <c r="RKA262" s="34"/>
      <c r="RKB262" s="34"/>
      <c r="RKC262" s="34"/>
      <c r="RKD262" s="34"/>
      <c r="RKE262" s="34"/>
      <c r="RKF262" s="34"/>
      <c r="RKG262" s="34"/>
      <c r="RKH262" s="34"/>
      <c r="RKI262" s="34"/>
      <c r="RKJ262" s="34"/>
      <c r="RKK262" s="34"/>
      <c r="RKL262" s="34"/>
      <c r="RKM262" s="34"/>
      <c r="RKN262" s="34"/>
      <c r="RKO262" s="34"/>
      <c r="RKP262" s="34"/>
      <c r="RKQ262" s="34"/>
      <c r="RKR262" s="34"/>
      <c r="RKS262" s="34"/>
      <c r="RKT262" s="34"/>
      <c r="RKU262" s="34"/>
      <c r="RKV262" s="34"/>
      <c r="RKW262" s="34"/>
      <c r="RKX262" s="34"/>
      <c r="RKY262" s="34"/>
      <c r="RKZ262" s="34"/>
      <c r="RLA262" s="34"/>
      <c r="RLB262" s="34"/>
      <c r="RLC262" s="34"/>
      <c r="RLD262" s="34"/>
      <c r="RLE262" s="34"/>
      <c r="RLF262" s="34"/>
      <c r="RLG262" s="34"/>
      <c r="RLH262" s="34"/>
      <c r="RLI262" s="34"/>
      <c r="RLJ262" s="34"/>
      <c r="RLK262" s="34"/>
      <c r="RLL262" s="34"/>
      <c r="RLM262" s="34"/>
      <c r="RLN262" s="34"/>
      <c r="RLO262" s="34"/>
      <c r="RLP262" s="34"/>
      <c r="RLQ262" s="34"/>
      <c r="RLR262" s="34"/>
      <c r="RLS262" s="34"/>
      <c r="RLT262" s="34"/>
      <c r="RLU262" s="34"/>
      <c r="RLV262" s="34"/>
      <c r="RLW262" s="34"/>
      <c r="RLX262" s="34"/>
      <c r="RLY262" s="34"/>
      <c r="RLZ262" s="34"/>
      <c r="RMA262" s="34"/>
      <c r="RMB262" s="34"/>
      <c r="RMC262" s="34"/>
      <c r="RMD262" s="34"/>
      <c r="RME262" s="34"/>
      <c r="RMF262" s="34"/>
      <c r="RMG262" s="34"/>
      <c r="RMH262" s="34"/>
      <c r="RMI262" s="34"/>
      <c r="RMJ262" s="34"/>
      <c r="RMK262" s="34"/>
      <c r="RML262" s="34"/>
      <c r="RMM262" s="34"/>
      <c r="RMN262" s="34"/>
      <c r="RMO262" s="34"/>
      <c r="RMP262" s="34"/>
      <c r="RMQ262" s="34"/>
      <c r="RMR262" s="34"/>
      <c r="RMS262" s="34"/>
      <c r="RMT262" s="34"/>
      <c r="RMU262" s="34"/>
      <c r="RMV262" s="34"/>
      <c r="RMW262" s="34"/>
      <c r="RMX262" s="34"/>
      <c r="RMY262" s="34"/>
      <c r="RMZ262" s="34"/>
      <c r="RNA262" s="34"/>
      <c r="RNB262" s="34"/>
      <c r="RNC262" s="34"/>
      <c r="RND262" s="34"/>
      <c r="RNE262" s="34"/>
      <c r="RNF262" s="34"/>
      <c r="RNG262" s="34"/>
      <c r="RNH262" s="34"/>
      <c r="RNI262" s="34"/>
      <c r="RNJ262" s="34"/>
      <c r="RNK262" s="34"/>
      <c r="RNL262" s="34"/>
      <c r="RNM262" s="34"/>
      <c r="RNN262" s="34"/>
      <c r="RNO262" s="34"/>
      <c r="RNP262" s="34"/>
      <c r="RNQ262" s="34"/>
      <c r="RNR262" s="34"/>
      <c r="RNS262" s="34"/>
      <c r="RNT262" s="34"/>
      <c r="RNU262" s="34"/>
      <c r="RNV262" s="34"/>
      <c r="RNW262" s="34"/>
      <c r="RNX262" s="34"/>
      <c r="RNY262" s="34"/>
      <c r="RNZ262" s="34"/>
      <c r="ROA262" s="34"/>
      <c r="ROB262" s="34"/>
      <c r="ROC262" s="34"/>
      <c r="ROD262" s="34"/>
      <c r="ROE262" s="34"/>
      <c r="ROF262" s="34"/>
      <c r="ROG262" s="34"/>
      <c r="ROH262" s="34"/>
      <c r="ROI262" s="34"/>
      <c r="ROJ262" s="34"/>
      <c r="ROK262" s="34"/>
      <c r="ROL262" s="34"/>
      <c r="ROM262" s="34"/>
      <c r="RON262" s="34"/>
      <c r="ROO262" s="34"/>
      <c r="ROP262" s="34"/>
      <c r="ROQ262" s="34"/>
      <c r="ROR262" s="34"/>
      <c r="ROS262" s="34"/>
      <c r="ROT262" s="34"/>
      <c r="ROU262" s="34"/>
      <c r="ROV262" s="34"/>
      <c r="ROW262" s="34"/>
      <c r="ROX262" s="34"/>
      <c r="ROY262" s="34"/>
      <c r="ROZ262" s="34"/>
      <c r="RPA262" s="34"/>
      <c r="RPB262" s="34"/>
      <c r="RPC262" s="34"/>
      <c r="RPD262" s="34"/>
      <c r="RPE262" s="34"/>
      <c r="RPF262" s="34"/>
      <c r="RPG262" s="34"/>
      <c r="RPH262" s="34"/>
      <c r="RPI262" s="34"/>
      <c r="RPJ262" s="34"/>
      <c r="RPK262" s="34"/>
      <c r="RPL262" s="34"/>
      <c r="RPM262" s="34"/>
      <c r="RPN262" s="34"/>
      <c r="RPO262" s="34"/>
      <c r="RPP262" s="34"/>
      <c r="RPQ262" s="34"/>
      <c r="RPR262" s="34"/>
      <c r="RPS262" s="34"/>
      <c r="RPT262" s="34"/>
      <c r="RPU262" s="34"/>
      <c r="RPV262" s="34"/>
      <c r="RPW262" s="34"/>
      <c r="RPX262" s="34"/>
      <c r="RPY262" s="34"/>
      <c r="RPZ262" s="34"/>
      <c r="RQA262" s="34"/>
      <c r="RQB262" s="34"/>
      <c r="RQC262" s="34"/>
      <c r="RQD262" s="34"/>
      <c r="RQE262" s="34"/>
      <c r="RQF262" s="34"/>
      <c r="RQG262" s="34"/>
      <c r="RQH262" s="34"/>
      <c r="RQI262" s="34"/>
      <c r="RQJ262" s="34"/>
      <c r="RQK262" s="34"/>
      <c r="RQL262" s="34"/>
      <c r="RQM262" s="34"/>
      <c r="RQN262" s="34"/>
      <c r="RQO262" s="34"/>
      <c r="RQP262" s="34"/>
      <c r="RQQ262" s="34"/>
      <c r="RQR262" s="34"/>
      <c r="RQS262" s="34"/>
      <c r="RQT262" s="34"/>
      <c r="RQU262" s="34"/>
      <c r="RQV262" s="34"/>
      <c r="RQW262" s="34"/>
      <c r="RQX262" s="34"/>
      <c r="RQY262" s="34"/>
      <c r="RQZ262" s="34"/>
      <c r="RRA262" s="34"/>
      <c r="RRB262" s="34"/>
      <c r="RRC262" s="34"/>
      <c r="RRD262" s="34"/>
      <c r="RRE262" s="34"/>
      <c r="RRF262" s="34"/>
      <c r="RRG262" s="34"/>
      <c r="RRH262" s="34"/>
      <c r="RRI262" s="34"/>
      <c r="RRJ262" s="34"/>
      <c r="RRK262" s="34"/>
      <c r="RRL262" s="34"/>
      <c r="RRM262" s="34"/>
      <c r="RRN262" s="34"/>
      <c r="RRO262" s="34"/>
      <c r="RRP262" s="34"/>
      <c r="RRQ262" s="34"/>
      <c r="RRR262" s="34"/>
      <c r="RRS262" s="34"/>
      <c r="RRT262" s="34"/>
      <c r="RRU262" s="34"/>
      <c r="RRV262" s="34"/>
      <c r="RRW262" s="34"/>
      <c r="RRX262" s="34"/>
      <c r="RRY262" s="34"/>
      <c r="RRZ262" s="34"/>
      <c r="RSA262" s="34"/>
      <c r="RSB262" s="34"/>
      <c r="RSC262" s="34"/>
      <c r="RSD262" s="34"/>
      <c r="RSE262" s="34"/>
      <c r="RSF262" s="34"/>
      <c r="RSG262" s="34"/>
      <c r="RSH262" s="34"/>
      <c r="RSI262" s="34"/>
      <c r="RSJ262" s="34"/>
      <c r="RSK262" s="34"/>
      <c r="RSL262" s="34"/>
      <c r="RSM262" s="34"/>
      <c r="RSN262" s="34"/>
      <c r="RSO262" s="34"/>
      <c r="RSP262" s="34"/>
      <c r="RSQ262" s="34"/>
      <c r="RSR262" s="34"/>
      <c r="RSS262" s="34"/>
      <c r="RST262" s="34"/>
      <c r="RSU262" s="34"/>
      <c r="RSV262" s="34"/>
      <c r="RSW262" s="34"/>
      <c r="RSX262" s="34"/>
      <c r="RSY262" s="34"/>
      <c r="RSZ262" s="34"/>
      <c r="RTA262" s="34"/>
      <c r="RTB262" s="34"/>
      <c r="RTC262" s="34"/>
      <c r="RTD262" s="34"/>
      <c r="RTE262" s="34"/>
      <c r="RTF262" s="34"/>
      <c r="RTG262" s="34"/>
      <c r="RTH262" s="34"/>
      <c r="RTI262" s="34"/>
      <c r="RTJ262" s="34"/>
      <c r="RTK262" s="34"/>
      <c r="RTL262" s="34"/>
      <c r="RTM262" s="34"/>
      <c r="RTN262" s="34"/>
      <c r="RTO262" s="34"/>
      <c r="RTP262" s="34"/>
      <c r="RTQ262" s="34"/>
      <c r="RTR262" s="34"/>
      <c r="RTS262" s="34"/>
      <c r="RTT262" s="34"/>
      <c r="RTU262" s="34"/>
      <c r="RTV262" s="34"/>
      <c r="RTW262" s="34"/>
      <c r="RTX262" s="34"/>
      <c r="RTY262" s="34"/>
      <c r="RTZ262" s="34"/>
      <c r="RUA262" s="34"/>
      <c r="RUB262" s="34"/>
      <c r="RUC262" s="34"/>
      <c r="RUD262" s="34"/>
      <c r="RUE262" s="34"/>
      <c r="RUF262" s="34"/>
      <c r="RUG262" s="34"/>
      <c r="RUH262" s="34"/>
      <c r="RUI262" s="34"/>
      <c r="RUJ262" s="34"/>
      <c r="RUK262" s="34"/>
      <c r="RUL262" s="34"/>
      <c r="RUM262" s="34"/>
      <c r="RUN262" s="34"/>
      <c r="RUO262" s="34"/>
      <c r="RUP262" s="34"/>
      <c r="RUQ262" s="34"/>
      <c r="RUR262" s="34"/>
      <c r="RUS262" s="34"/>
      <c r="RUT262" s="34"/>
      <c r="RUU262" s="34"/>
      <c r="RUV262" s="34"/>
      <c r="RUW262" s="34"/>
      <c r="RUX262" s="34"/>
      <c r="RUY262" s="34"/>
      <c r="RUZ262" s="34"/>
      <c r="RVA262" s="34"/>
      <c r="RVB262" s="34"/>
      <c r="RVC262" s="34"/>
      <c r="RVD262" s="34"/>
      <c r="RVE262" s="34"/>
      <c r="RVF262" s="34"/>
      <c r="RVG262" s="34"/>
      <c r="RVH262" s="34"/>
      <c r="RVI262" s="34"/>
      <c r="RVJ262" s="34"/>
      <c r="RVK262" s="34"/>
      <c r="RVL262" s="34"/>
      <c r="RVM262" s="34"/>
      <c r="RVN262" s="34"/>
      <c r="RVO262" s="34"/>
      <c r="RVP262" s="34"/>
      <c r="RVQ262" s="34"/>
      <c r="RVR262" s="34"/>
      <c r="RVS262" s="34"/>
      <c r="RVT262" s="34"/>
      <c r="RVU262" s="34"/>
      <c r="RVV262" s="34"/>
      <c r="RVW262" s="34"/>
      <c r="RVX262" s="34"/>
      <c r="RVY262" s="34"/>
      <c r="RVZ262" s="34"/>
      <c r="RWA262" s="34"/>
      <c r="RWB262" s="34"/>
      <c r="RWC262" s="34"/>
      <c r="RWD262" s="34"/>
      <c r="RWE262" s="34"/>
      <c r="RWF262" s="34"/>
      <c r="RWG262" s="34"/>
      <c r="RWH262" s="34"/>
      <c r="RWI262" s="34"/>
      <c r="RWJ262" s="34"/>
      <c r="RWK262" s="34"/>
      <c r="RWL262" s="34"/>
      <c r="RWM262" s="34"/>
      <c r="RWN262" s="34"/>
      <c r="RWO262" s="34"/>
      <c r="RWP262" s="34"/>
      <c r="RWQ262" s="34"/>
      <c r="RWR262" s="34"/>
      <c r="RWS262" s="34"/>
      <c r="RWT262" s="34"/>
      <c r="RWU262" s="34"/>
      <c r="RWV262" s="34"/>
      <c r="RWW262" s="34"/>
      <c r="RWX262" s="34"/>
      <c r="RWY262" s="34"/>
      <c r="RWZ262" s="34"/>
      <c r="RXA262" s="34"/>
      <c r="RXB262" s="34"/>
      <c r="RXC262" s="34"/>
      <c r="RXD262" s="34"/>
      <c r="RXE262" s="34"/>
      <c r="RXF262" s="34"/>
      <c r="RXG262" s="34"/>
      <c r="RXH262" s="34"/>
      <c r="RXI262" s="34"/>
      <c r="RXJ262" s="34"/>
      <c r="RXK262" s="34"/>
      <c r="RXL262" s="34"/>
      <c r="RXM262" s="34"/>
      <c r="RXN262" s="34"/>
      <c r="RXO262" s="34"/>
      <c r="RXP262" s="34"/>
      <c r="RXQ262" s="34"/>
      <c r="RXR262" s="34"/>
      <c r="RXS262" s="34"/>
      <c r="RXT262" s="34"/>
      <c r="RXU262" s="34"/>
      <c r="RXV262" s="34"/>
      <c r="RXW262" s="34"/>
      <c r="RXX262" s="34"/>
      <c r="RXY262" s="34"/>
      <c r="RXZ262" s="34"/>
      <c r="RYA262" s="34"/>
      <c r="RYB262" s="34"/>
      <c r="RYC262" s="34"/>
      <c r="RYD262" s="34"/>
      <c r="RYE262" s="34"/>
      <c r="RYF262" s="34"/>
      <c r="RYG262" s="34"/>
      <c r="RYH262" s="34"/>
      <c r="RYI262" s="34"/>
      <c r="RYJ262" s="34"/>
      <c r="RYK262" s="34"/>
      <c r="RYL262" s="34"/>
      <c r="RYM262" s="34"/>
      <c r="RYN262" s="34"/>
      <c r="RYO262" s="34"/>
      <c r="RYP262" s="34"/>
      <c r="RYQ262" s="34"/>
      <c r="RYR262" s="34"/>
      <c r="RYS262" s="34"/>
      <c r="RYT262" s="34"/>
      <c r="RYU262" s="34"/>
      <c r="RYV262" s="34"/>
      <c r="RYW262" s="34"/>
      <c r="RYX262" s="34"/>
      <c r="RYY262" s="34"/>
      <c r="RYZ262" s="34"/>
      <c r="RZA262" s="34"/>
      <c r="RZB262" s="34"/>
      <c r="RZC262" s="34"/>
      <c r="RZD262" s="34"/>
      <c r="RZE262" s="34"/>
      <c r="RZF262" s="34"/>
      <c r="RZG262" s="34"/>
      <c r="RZH262" s="34"/>
      <c r="RZI262" s="34"/>
      <c r="RZJ262" s="34"/>
      <c r="RZK262" s="34"/>
      <c r="RZL262" s="34"/>
      <c r="RZM262" s="34"/>
      <c r="RZN262" s="34"/>
      <c r="RZO262" s="34"/>
      <c r="RZP262" s="34"/>
      <c r="RZQ262" s="34"/>
      <c r="RZR262" s="34"/>
      <c r="RZS262" s="34"/>
      <c r="RZT262" s="34"/>
      <c r="RZU262" s="34"/>
      <c r="RZV262" s="34"/>
      <c r="RZW262" s="34"/>
      <c r="RZX262" s="34"/>
      <c r="RZY262" s="34"/>
      <c r="RZZ262" s="34"/>
      <c r="SAA262" s="34"/>
      <c r="SAB262" s="34"/>
      <c r="SAC262" s="34"/>
      <c r="SAD262" s="34"/>
      <c r="SAE262" s="34"/>
      <c r="SAF262" s="34"/>
      <c r="SAG262" s="34"/>
      <c r="SAH262" s="34"/>
      <c r="SAI262" s="34"/>
      <c r="SAJ262" s="34"/>
      <c r="SAK262" s="34"/>
      <c r="SAL262" s="34"/>
      <c r="SAM262" s="34"/>
      <c r="SAN262" s="34"/>
      <c r="SAO262" s="34"/>
      <c r="SAP262" s="34"/>
      <c r="SAQ262" s="34"/>
      <c r="SAR262" s="34"/>
      <c r="SAS262" s="34"/>
      <c r="SAT262" s="34"/>
      <c r="SAU262" s="34"/>
      <c r="SAV262" s="34"/>
      <c r="SAW262" s="34"/>
      <c r="SAX262" s="34"/>
      <c r="SAY262" s="34"/>
      <c r="SAZ262" s="34"/>
      <c r="SBA262" s="34"/>
      <c r="SBB262" s="34"/>
      <c r="SBC262" s="34"/>
      <c r="SBD262" s="34"/>
      <c r="SBE262" s="34"/>
      <c r="SBF262" s="34"/>
      <c r="SBG262" s="34"/>
      <c r="SBH262" s="34"/>
      <c r="SBI262" s="34"/>
      <c r="SBJ262" s="34"/>
      <c r="SBK262" s="34"/>
      <c r="SBL262" s="34"/>
      <c r="SBM262" s="34"/>
      <c r="SBN262" s="34"/>
      <c r="SBO262" s="34"/>
      <c r="SBP262" s="34"/>
      <c r="SBQ262" s="34"/>
      <c r="SBR262" s="34"/>
      <c r="SBS262" s="34"/>
      <c r="SBT262" s="34"/>
      <c r="SBU262" s="34"/>
      <c r="SBV262" s="34"/>
      <c r="SBW262" s="34"/>
      <c r="SBX262" s="34"/>
      <c r="SBY262" s="34"/>
      <c r="SBZ262" s="34"/>
      <c r="SCA262" s="34"/>
      <c r="SCB262" s="34"/>
      <c r="SCC262" s="34"/>
      <c r="SCD262" s="34"/>
      <c r="SCE262" s="34"/>
      <c r="SCF262" s="34"/>
      <c r="SCG262" s="34"/>
      <c r="SCH262" s="34"/>
      <c r="SCI262" s="34"/>
      <c r="SCJ262" s="34"/>
      <c r="SCK262" s="34"/>
      <c r="SCL262" s="34"/>
      <c r="SCM262" s="34"/>
      <c r="SCN262" s="34"/>
      <c r="SCO262" s="34"/>
      <c r="SCP262" s="34"/>
      <c r="SCQ262" s="34"/>
      <c r="SCR262" s="34"/>
      <c r="SCS262" s="34"/>
      <c r="SCT262" s="34"/>
      <c r="SCU262" s="34"/>
      <c r="SCV262" s="34"/>
      <c r="SCW262" s="34"/>
      <c r="SCX262" s="34"/>
      <c r="SCY262" s="34"/>
      <c r="SCZ262" s="34"/>
      <c r="SDA262" s="34"/>
      <c r="SDB262" s="34"/>
      <c r="SDC262" s="34"/>
      <c r="SDD262" s="34"/>
      <c r="SDE262" s="34"/>
      <c r="SDF262" s="34"/>
      <c r="SDG262" s="34"/>
      <c r="SDH262" s="34"/>
      <c r="SDI262" s="34"/>
      <c r="SDJ262" s="34"/>
      <c r="SDK262" s="34"/>
      <c r="SDL262" s="34"/>
      <c r="SDM262" s="34"/>
      <c r="SDN262" s="34"/>
      <c r="SDO262" s="34"/>
      <c r="SDP262" s="34"/>
      <c r="SDQ262" s="34"/>
      <c r="SDR262" s="34"/>
      <c r="SDS262" s="34"/>
      <c r="SDT262" s="34"/>
      <c r="SDU262" s="34"/>
      <c r="SDV262" s="34"/>
      <c r="SDW262" s="34"/>
      <c r="SDX262" s="34"/>
      <c r="SDY262" s="34"/>
      <c r="SDZ262" s="34"/>
      <c r="SEA262" s="34"/>
      <c r="SEB262" s="34"/>
      <c r="SEC262" s="34"/>
      <c r="SED262" s="34"/>
      <c r="SEE262" s="34"/>
      <c r="SEF262" s="34"/>
      <c r="SEG262" s="34"/>
      <c r="SEH262" s="34"/>
      <c r="SEI262" s="34"/>
      <c r="SEJ262" s="34"/>
      <c r="SEK262" s="34"/>
      <c r="SEL262" s="34"/>
      <c r="SEM262" s="34"/>
      <c r="SEN262" s="34"/>
      <c r="SEO262" s="34"/>
      <c r="SEP262" s="34"/>
      <c r="SEQ262" s="34"/>
      <c r="SER262" s="34"/>
      <c r="SES262" s="34"/>
      <c r="SET262" s="34"/>
      <c r="SEU262" s="34"/>
      <c r="SEV262" s="34"/>
      <c r="SEW262" s="34"/>
      <c r="SEX262" s="34"/>
      <c r="SEY262" s="34"/>
      <c r="SEZ262" s="34"/>
      <c r="SFA262" s="34"/>
      <c r="SFB262" s="34"/>
      <c r="SFC262" s="34"/>
      <c r="SFD262" s="34"/>
      <c r="SFE262" s="34"/>
      <c r="SFF262" s="34"/>
      <c r="SFG262" s="34"/>
      <c r="SFH262" s="34"/>
      <c r="SFI262" s="34"/>
      <c r="SFJ262" s="34"/>
      <c r="SFK262" s="34"/>
      <c r="SFL262" s="34"/>
      <c r="SFM262" s="34"/>
      <c r="SFN262" s="34"/>
      <c r="SFO262" s="34"/>
      <c r="SFP262" s="34"/>
      <c r="SFQ262" s="34"/>
      <c r="SFR262" s="34"/>
      <c r="SFS262" s="34"/>
      <c r="SFT262" s="34"/>
      <c r="SFU262" s="34"/>
      <c r="SFV262" s="34"/>
      <c r="SFW262" s="34"/>
      <c r="SFX262" s="34"/>
      <c r="SFY262" s="34"/>
      <c r="SFZ262" s="34"/>
      <c r="SGA262" s="34"/>
      <c r="SGB262" s="34"/>
      <c r="SGC262" s="34"/>
      <c r="SGD262" s="34"/>
      <c r="SGE262" s="34"/>
      <c r="SGF262" s="34"/>
      <c r="SGG262" s="34"/>
      <c r="SGH262" s="34"/>
      <c r="SGI262" s="34"/>
      <c r="SGJ262" s="34"/>
      <c r="SGK262" s="34"/>
      <c r="SGL262" s="34"/>
      <c r="SGM262" s="34"/>
      <c r="SGN262" s="34"/>
      <c r="SGO262" s="34"/>
      <c r="SGP262" s="34"/>
      <c r="SGQ262" s="34"/>
      <c r="SGR262" s="34"/>
      <c r="SGS262" s="34"/>
      <c r="SGT262" s="34"/>
      <c r="SGU262" s="34"/>
      <c r="SGV262" s="34"/>
      <c r="SGW262" s="34"/>
      <c r="SGX262" s="34"/>
      <c r="SGY262" s="34"/>
      <c r="SGZ262" s="34"/>
      <c r="SHA262" s="34"/>
      <c r="SHB262" s="34"/>
      <c r="SHC262" s="34"/>
      <c r="SHD262" s="34"/>
      <c r="SHE262" s="34"/>
      <c r="SHF262" s="34"/>
      <c r="SHG262" s="34"/>
      <c r="SHH262" s="34"/>
      <c r="SHI262" s="34"/>
      <c r="SHJ262" s="34"/>
      <c r="SHK262" s="34"/>
      <c r="SHL262" s="34"/>
      <c r="SHM262" s="34"/>
      <c r="SHN262" s="34"/>
      <c r="SHO262" s="34"/>
      <c r="SHP262" s="34"/>
      <c r="SHQ262" s="34"/>
      <c r="SHR262" s="34"/>
      <c r="SHS262" s="34"/>
      <c r="SHT262" s="34"/>
      <c r="SHU262" s="34"/>
      <c r="SHV262" s="34"/>
      <c r="SHW262" s="34"/>
      <c r="SHX262" s="34"/>
      <c r="SHY262" s="34"/>
      <c r="SHZ262" s="34"/>
      <c r="SIA262" s="34"/>
      <c r="SIB262" s="34"/>
      <c r="SIC262" s="34"/>
      <c r="SID262" s="34"/>
      <c r="SIE262" s="34"/>
      <c r="SIF262" s="34"/>
      <c r="SIG262" s="34"/>
      <c r="SIH262" s="34"/>
      <c r="SII262" s="34"/>
      <c r="SIJ262" s="34"/>
      <c r="SIK262" s="34"/>
      <c r="SIL262" s="34"/>
      <c r="SIM262" s="34"/>
      <c r="SIN262" s="34"/>
      <c r="SIO262" s="34"/>
      <c r="SIP262" s="34"/>
      <c r="SIQ262" s="34"/>
      <c r="SIR262" s="34"/>
      <c r="SIS262" s="34"/>
      <c r="SIT262" s="34"/>
      <c r="SIU262" s="34"/>
      <c r="SIV262" s="34"/>
      <c r="SIW262" s="34"/>
      <c r="SIX262" s="34"/>
      <c r="SIY262" s="34"/>
      <c r="SIZ262" s="34"/>
      <c r="SJA262" s="34"/>
      <c r="SJB262" s="34"/>
      <c r="SJC262" s="34"/>
      <c r="SJD262" s="34"/>
      <c r="SJE262" s="34"/>
      <c r="SJF262" s="34"/>
      <c r="SJG262" s="34"/>
      <c r="SJH262" s="34"/>
      <c r="SJI262" s="34"/>
      <c r="SJJ262" s="34"/>
      <c r="SJK262" s="34"/>
      <c r="SJL262" s="34"/>
      <c r="SJM262" s="34"/>
      <c r="SJN262" s="34"/>
      <c r="SJO262" s="34"/>
      <c r="SJP262" s="34"/>
      <c r="SJQ262" s="34"/>
      <c r="SJR262" s="34"/>
      <c r="SJS262" s="34"/>
      <c r="SJT262" s="34"/>
      <c r="SJU262" s="34"/>
      <c r="SJV262" s="34"/>
      <c r="SJW262" s="34"/>
      <c r="SJX262" s="34"/>
      <c r="SJY262" s="34"/>
      <c r="SJZ262" s="34"/>
      <c r="SKA262" s="34"/>
      <c r="SKB262" s="34"/>
      <c r="SKC262" s="34"/>
      <c r="SKD262" s="34"/>
      <c r="SKE262" s="34"/>
      <c r="SKF262" s="34"/>
      <c r="SKG262" s="34"/>
      <c r="SKH262" s="34"/>
      <c r="SKI262" s="34"/>
      <c r="SKJ262" s="34"/>
      <c r="SKK262" s="34"/>
      <c r="SKL262" s="34"/>
      <c r="SKM262" s="34"/>
      <c r="SKN262" s="34"/>
      <c r="SKO262" s="34"/>
      <c r="SKP262" s="34"/>
      <c r="SKQ262" s="34"/>
      <c r="SKR262" s="34"/>
      <c r="SKS262" s="34"/>
      <c r="SKT262" s="34"/>
      <c r="SKU262" s="34"/>
      <c r="SKV262" s="34"/>
      <c r="SKW262" s="34"/>
      <c r="SKX262" s="34"/>
      <c r="SKY262" s="34"/>
      <c r="SKZ262" s="34"/>
      <c r="SLA262" s="34"/>
      <c r="SLB262" s="34"/>
      <c r="SLC262" s="34"/>
      <c r="SLD262" s="34"/>
      <c r="SLE262" s="34"/>
      <c r="SLF262" s="34"/>
      <c r="SLG262" s="34"/>
      <c r="SLH262" s="34"/>
      <c r="SLI262" s="34"/>
      <c r="SLJ262" s="34"/>
      <c r="SLK262" s="34"/>
      <c r="SLL262" s="34"/>
      <c r="SLM262" s="34"/>
      <c r="SLN262" s="34"/>
      <c r="SLO262" s="34"/>
      <c r="SLP262" s="34"/>
      <c r="SLQ262" s="34"/>
      <c r="SLR262" s="34"/>
      <c r="SLS262" s="34"/>
      <c r="SLT262" s="34"/>
      <c r="SLU262" s="34"/>
      <c r="SLV262" s="34"/>
      <c r="SLW262" s="34"/>
      <c r="SLX262" s="34"/>
      <c r="SLY262" s="34"/>
      <c r="SLZ262" s="34"/>
      <c r="SMA262" s="34"/>
      <c r="SMB262" s="34"/>
      <c r="SMC262" s="34"/>
      <c r="SMD262" s="34"/>
      <c r="SME262" s="34"/>
      <c r="SMF262" s="34"/>
      <c r="SMG262" s="34"/>
      <c r="SMH262" s="34"/>
      <c r="SMI262" s="34"/>
      <c r="SMJ262" s="34"/>
      <c r="SMK262" s="34"/>
      <c r="SML262" s="34"/>
      <c r="SMM262" s="34"/>
      <c r="SMN262" s="34"/>
      <c r="SMO262" s="34"/>
      <c r="SMP262" s="34"/>
      <c r="SMQ262" s="34"/>
      <c r="SMR262" s="34"/>
      <c r="SMS262" s="34"/>
      <c r="SMT262" s="34"/>
      <c r="SMU262" s="34"/>
      <c r="SMV262" s="34"/>
      <c r="SMW262" s="34"/>
      <c r="SMX262" s="34"/>
      <c r="SMY262" s="34"/>
      <c r="SMZ262" s="34"/>
      <c r="SNA262" s="34"/>
      <c r="SNB262" s="34"/>
      <c r="SNC262" s="34"/>
      <c r="SND262" s="34"/>
      <c r="SNE262" s="34"/>
      <c r="SNF262" s="34"/>
      <c r="SNG262" s="34"/>
      <c r="SNH262" s="34"/>
      <c r="SNI262" s="34"/>
      <c r="SNJ262" s="34"/>
      <c r="SNK262" s="34"/>
      <c r="SNL262" s="34"/>
      <c r="SNM262" s="34"/>
      <c r="SNN262" s="34"/>
      <c r="SNO262" s="34"/>
      <c r="SNP262" s="34"/>
      <c r="SNQ262" s="34"/>
      <c r="SNR262" s="34"/>
      <c r="SNS262" s="34"/>
      <c r="SNT262" s="34"/>
      <c r="SNU262" s="34"/>
      <c r="SNV262" s="34"/>
      <c r="SNW262" s="34"/>
      <c r="SNX262" s="34"/>
      <c r="SNY262" s="34"/>
      <c r="SNZ262" s="34"/>
      <c r="SOA262" s="34"/>
      <c r="SOB262" s="34"/>
      <c r="SOC262" s="34"/>
      <c r="SOD262" s="34"/>
      <c r="SOE262" s="34"/>
      <c r="SOF262" s="34"/>
      <c r="SOG262" s="34"/>
      <c r="SOH262" s="34"/>
      <c r="SOI262" s="34"/>
      <c r="SOJ262" s="34"/>
      <c r="SOK262" s="34"/>
      <c r="SOL262" s="34"/>
      <c r="SOM262" s="34"/>
      <c r="SON262" s="34"/>
      <c r="SOO262" s="34"/>
      <c r="SOP262" s="34"/>
      <c r="SOQ262" s="34"/>
      <c r="SOR262" s="34"/>
      <c r="SOS262" s="34"/>
      <c r="SOT262" s="34"/>
      <c r="SOU262" s="34"/>
      <c r="SOV262" s="34"/>
      <c r="SOW262" s="34"/>
      <c r="SOX262" s="34"/>
      <c r="SOY262" s="34"/>
      <c r="SOZ262" s="34"/>
      <c r="SPA262" s="34"/>
      <c r="SPB262" s="34"/>
      <c r="SPC262" s="34"/>
      <c r="SPD262" s="34"/>
      <c r="SPE262" s="34"/>
      <c r="SPF262" s="34"/>
      <c r="SPG262" s="34"/>
      <c r="SPH262" s="34"/>
      <c r="SPI262" s="34"/>
      <c r="SPJ262" s="34"/>
      <c r="SPK262" s="34"/>
      <c r="SPL262" s="34"/>
      <c r="SPM262" s="34"/>
      <c r="SPN262" s="34"/>
      <c r="SPO262" s="34"/>
      <c r="SPP262" s="34"/>
      <c r="SPQ262" s="34"/>
      <c r="SPR262" s="34"/>
      <c r="SPS262" s="34"/>
      <c r="SPT262" s="34"/>
      <c r="SPU262" s="34"/>
      <c r="SPV262" s="34"/>
      <c r="SPW262" s="34"/>
      <c r="SPX262" s="34"/>
      <c r="SPY262" s="34"/>
      <c r="SPZ262" s="34"/>
      <c r="SQA262" s="34"/>
      <c r="SQB262" s="34"/>
      <c r="SQC262" s="34"/>
      <c r="SQD262" s="34"/>
      <c r="SQE262" s="34"/>
      <c r="SQF262" s="34"/>
      <c r="SQG262" s="34"/>
      <c r="SQH262" s="34"/>
      <c r="SQI262" s="34"/>
      <c r="SQJ262" s="34"/>
      <c r="SQK262" s="34"/>
      <c r="SQL262" s="34"/>
      <c r="SQM262" s="34"/>
      <c r="SQN262" s="34"/>
      <c r="SQO262" s="34"/>
      <c r="SQP262" s="34"/>
      <c r="SQQ262" s="34"/>
      <c r="SQR262" s="34"/>
      <c r="SQS262" s="34"/>
      <c r="SQT262" s="34"/>
      <c r="SQU262" s="34"/>
      <c r="SQV262" s="34"/>
      <c r="SQW262" s="34"/>
      <c r="SQX262" s="34"/>
      <c r="SQY262" s="34"/>
      <c r="SQZ262" s="34"/>
      <c r="SRA262" s="34"/>
      <c r="SRB262" s="34"/>
      <c r="SRC262" s="34"/>
      <c r="SRD262" s="34"/>
      <c r="SRE262" s="34"/>
      <c r="SRF262" s="34"/>
      <c r="SRG262" s="34"/>
      <c r="SRH262" s="34"/>
      <c r="SRI262" s="34"/>
      <c r="SRJ262" s="34"/>
      <c r="SRK262" s="34"/>
      <c r="SRL262" s="34"/>
      <c r="SRM262" s="34"/>
      <c r="SRN262" s="34"/>
      <c r="SRO262" s="34"/>
      <c r="SRP262" s="34"/>
      <c r="SRQ262" s="34"/>
      <c r="SRR262" s="34"/>
      <c r="SRS262" s="34"/>
      <c r="SRT262" s="34"/>
      <c r="SRU262" s="34"/>
      <c r="SRV262" s="34"/>
      <c r="SRW262" s="34"/>
      <c r="SRX262" s="34"/>
      <c r="SRY262" s="34"/>
      <c r="SRZ262" s="34"/>
      <c r="SSA262" s="34"/>
      <c r="SSB262" s="34"/>
      <c r="SSC262" s="34"/>
      <c r="SSD262" s="34"/>
      <c r="SSE262" s="34"/>
      <c r="SSF262" s="34"/>
      <c r="SSG262" s="34"/>
      <c r="SSH262" s="34"/>
      <c r="SSI262" s="34"/>
      <c r="SSJ262" s="34"/>
      <c r="SSK262" s="34"/>
      <c r="SSL262" s="34"/>
      <c r="SSM262" s="34"/>
      <c r="SSN262" s="34"/>
      <c r="SSO262" s="34"/>
      <c r="SSP262" s="34"/>
      <c r="SSQ262" s="34"/>
      <c r="SSR262" s="34"/>
      <c r="SSS262" s="34"/>
      <c r="SST262" s="34"/>
      <c r="SSU262" s="34"/>
      <c r="SSV262" s="34"/>
      <c r="SSW262" s="34"/>
      <c r="SSX262" s="34"/>
      <c r="SSY262" s="34"/>
      <c r="SSZ262" s="34"/>
      <c r="STA262" s="34"/>
      <c r="STB262" s="34"/>
      <c r="STC262" s="34"/>
      <c r="STD262" s="34"/>
      <c r="STE262" s="34"/>
      <c r="STF262" s="34"/>
      <c r="STG262" s="34"/>
      <c r="STH262" s="34"/>
      <c r="STI262" s="34"/>
      <c r="STJ262" s="34"/>
      <c r="STK262" s="34"/>
      <c r="STL262" s="34"/>
      <c r="STM262" s="34"/>
      <c r="STN262" s="34"/>
      <c r="STO262" s="34"/>
      <c r="STP262" s="34"/>
      <c r="STQ262" s="34"/>
      <c r="STR262" s="34"/>
      <c r="STS262" s="34"/>
      <c r="STT262" s="34"/>
      <c r="STU262" s="34"/>
      <c r="STV262" s="34"/>
      <c r="STW262" s="34"/>
      <c r="STX262" s="34"/>
      <c r="STY262" s="34"/>
      <c r="STZ262" s="34"/>
      <c r="SUA262" s="34"/>
      <c r="SUB262" s="34"/>
      <c r="SUC262" s="34"/>
      <c r="SUD262" s="34"/>
      <c r="SUE262" s="34"/>
      <c r="SUF262" s="34"/>
      <c r="SUG262" s="34"/>
      <c r="SUH262" s="34"/>
      <c r="SUI262" s="34"/>
      <c r="SUJ262" s="34"/>
      <c r="SUK262" s="34"/>
      <c r="SUL262" s="34"/>
      <c r="SUM262" s="34"/>
      <c r="SUN262" s="34"/>
      <c r="SUO262" s="34"/>
      <c r="SUP262" s="34"/>
      <c r="SUQ262" s="34"/>
      <c r="SUR262" s="34"/>
      <c r="SUS262" s="34"/>
      <c r="SUT262" s="34"/>
      <c r="SUU262" s="34"/>
      <c r="SUV262" s="34"/>
      <c r="SUW262" s="34"/>
      <c r="SUX262" s="34"/>
      <c r="SUY262" s="34"/>
      <c r="SUZ262" s="34"/>
      <c r="SVA262" s="34"/>
      <c r="SVB262" s="34"/>
      <c r="SVC262" s="34"/>
      <c r="SVD262" s="34"/>
      <c r="SVE262" s="34"/>
      <c r="SVF262" s="34"/>
      <c r="SVG262" s="34"/>
      <c r="SVH262" s="34"/>
      <c r="SVI262" s="34"/>
      <c r="SVJ262" s="34"/>
      <c r="SVK262" s="34"/>
      <c r="SVL262" s="34"/>
      <c r="SVM262" s="34"/>
      <c r="SVN262" s="34"/>
      <c r="SVO262" s="34"/>
      <c r="SVP262" s="34"/>
      <c r="SVQ262" s="34"/>
      <c r="SVR262" s="34"/>
      <c r="SVS262" s="34"/>
      <c r="SVT262" s="34"/>
      <c r="SVU262" s="34"/>
      <c r="SVV262" s="34"/>
      <c r="SVW262" s="34"/>
      <c r="SVX262" s="34"/>
      <c r="SVY262" s="34"/>
      <c r="SVZ262" s="34"/>
      <c r="SWA262" s="34"/>
      <c r="SWB262" s="34"/>
      <c r="SWC262" s="34"/>
      <c r="SWD262" s="34"/>
      <c r="SWE262" s="34"/>
      <c r="SWF262" s="34"/>
      <c r="SWG262" s="34"/>
      <c r="SWH262" s="34"/>
      <c r="SWI262" s="34"/>
      <c r="SWJ262" s="34"/>
      <c r="SWK262" s="34"/>
      <c r="SWL262" s="34"/>
      <c r="SWM262" s="34"/>
      <c r="SWN262" s="34"/>
      <c r="SWO262" s="34"/>
      <c r="SWP262" s="34"/>
      <c r="SWQ262" s="34"/>
      <c r="SWR262" s="34"/>
      <c r="SWS262" s="34"/>
      <c r="SWT262" s="34"/>
      <c r="SWU262" s="34"/>
      <c r="SWV262" s="34"/>
      <c r="SWW262" s="34"/>
      <c r="SWX262" s="34"/>
      <c r="SWY262" s="34"/>
      <c r="SWZ262" s="34"/>
      <c r="SXA262" s="34"/>
      <c r="SXB262" s="34"/>
      <c r="SXC262" s="34"/>
      <c r="SXD262" s="34"/>
      <c r="SXE262" s="34"/>
      <c r="SXF262" s="34"/>
      <c r="SXG262" s="34"/>
      <c r="SXH262" s="34"/>
      <c r="SXI262" s="34"/>
      <c r="SXJ262" s="34"/>
      <c r="SXK262" s="34"/>
      <c r="SXL262" s="34"/>
      <c r="SXM262" s="34"/>
      <c r="SXN262" s="34"/>
      <c r="SXO262" s="34"/>
      <c r="SXP262" s="34"/>
      <c r="SXQ262" s="34"/>
      <c r="SXR262" s="34"/>
      <c r="SXS262" s="34"/>
      <c r="SXT262" s="34"/>
      <c r="SXU262" s="34"/>
      <c r="SXV262" s="34"/>
      <c r="SXW262" s="34"/>
      <c r="SXX262" s="34"/>
      <c r="SXY262" s="34"/>
      <c r="SXZ262" s="34"/>
      <c r="SYA262" s="34"/>
      <c r="SYB262" s="34"/>
      <c r="SYC262" s="34"/>
      <c r="SYD262" s="34"/>
      <c r="SYE262" s="34"/>
      <c r="SYF262" s="34"/>
      <c r="SYG262" s="34"/>
      <c r="SYH262" s="34"/>
      <c r="SYI262" s="34"/>
      <c r="SYJ262" s="34"/>
      <c r="SYK262" s="34"/>
      <c r="SYL262" s="34"/>
      <c r="SYM262" s="34"/>
      <c r="SYN262" s="34"/>
      <c r="SYO262" s="34"/>
      <c r="SYP262" s="34"/>
      <c r="SYQ262" s="34"/>
      <c r="SYR262" s="34"/>
      <c r="SYS262" s="34"/>
      <c r="SYT262" s="34"/>
      <c r="SYU262" s="34"/>
      <c r="SYV262" s="34"/>
      <c r="SYW262" s="34"/>
      <c r="SYX262" s="34"/>
      <c r="SYY262" s="34"/>
      <c r="SYZ262" s="34"/>
      <c r="SZA262" s="34"/>
      <c r="SZB262" s="34"/>
      <c r="SZC262" s="34"/>
      <c r="SZD262" s="34"/>
      <c r="SZE262" s="34"/>
      <c r="SZF262" s="34"/>
      <c r="SZG262" s="34"/>
      <c r="SZH262" s="34"/>
      <c r="SZI262" s="34"/>
      <c r="SZJ262" s="34"/>
      <c r="SZK262" s="34"/>
      <c r="SZL262" s="34"/>
      <c r="SZM262" s="34"/>
      <c r="SZN262" s="34"/>
      <c r="SZO262" s="34"/>
      <c r="SZP262" s="34"/>
      <c r="SZQ262" s="34"/>
      <c r="SZR262" s="34"/>
      <c r="SZS262" s="34"/>
      <c r="SZT262" s="34"/>
      <c r="SZU262" s="34"/>
      <c r="SZV262" s="34"/>
      <c r="SZW262" s="34"/>
      <c r="SZX262" s="34"/>
      <c r="SZY262" s="34"/>
      <c r="SZZ262" s="34"/>
      <c r="TAA262" s="34"/>
      <c r="TAB262" s="34"/>
      <c r="TAC262" s="34"/>
      <c r="TAD262" s="34"/>
      <c r="TAE262" s="34"/>
      <c r="TAF262" s="34"/>
      <c r="TAG262" s="34"/>
      <c r="TAH262" s="34"/>
      <c r="TAI262" s="34"/>
      <c r="TAJ262" s="34"/>
      <c r="TAK262" s="34"/>
      <c r="TAL262" s="34"/>
      <c r="TAM262" s="34"/>
      <c r="TAN262" s="34"/>
      <c r="TAO262" s="34"/>
      <c r="TAP262" s="34"/>
      <c r="TAQ262" s="34"/>
      <c r="TAR262" s="34"/>
      <c r="TAS262" s="34"/>
      <c r="TAT262" s="34"/>
      <c r="TAU262" s="34"/>
      <c r="TAV262" s="34"/>
      <c r="TAW262" s="34"/>
      <c r="TAX262" s="34"/>
      <c r="TAY262" s="34"/>
      <c r="TAZ262" s="34"/>
      <c r="TBA262" s="34"/>
      <c r="TBB262" s="34"/>
      <c r="TBC262" s="34"/>
      <c r="TBD262" s="34"/>
      <c r="TBE262" s="34"/>
      <c r="TBF262" s="34"/>
      <c r="TBG262" s="34"/>
      <c r="TBH262" s="34"/>
      <c r="TBI262" s="34"/>
      <c r="TBJ262" s="34"/>
      <c r="TBK262" s="34"/>
      <c r="TBL262" s="34"/>
      <c r="TBM262" s="34"/>
      <c r="TBN262" s="34"/>
      <c r="TBO262" s="34"/>
      <c r="TBP262" s="34"/>
      <c r="TBQ262" s="34"/>
      <c r="TBR262" s="34"/>
      <c r="TBS262" s="34"/>
      <c r="TBT262" s="34"/>
      <c r="TBU262" s="34"/>
      <c r="TBV262" s="34"/>
      <c r="TBW262" s="34"/>
      <c r="TBX262" s="34"/>
      <c r="TBY262" s="34"/>
      <c r="TBZ262" s="34"/>
      <c r="TCA262" s="34"/>
      <c r="TCB262" s="34"/>
      <c r="TCC262" s="34"/>
      <c r="TCD262" s="34"/>
      <c r="TCE262" s="34"/>
      <c r="TCF262" s="34"/>
      <c r="TCG262" s="34"/>
      <c r="TCH262" s="34"/>
      <c r="TCI262" s="34"/>
      <c r="TCJ262" s="34"/>
      <c r="TCK262" s="34"/>
      <c r="TCL262" s="34"/>
      <c r="TCM262" s="34"/>
      <c r="TCN262" s="34"/>
      <c r="TCO262" s="34"/>
      <c r="TCP262" s="34"/>
      <c r="TCQ262" s="34"/>
      <c r="TCR262" s="34"/>
      <c r="TCS262" s="34"/>
      <c r="TCT262" s="34"/>
      <c r="TCU262" s="34"/>
      <c r="TCV262" s="34"/>
      <c r="TCW262" s="34"/>
      <c r="TCX262" s="34"/>
      <c r="TCY262" s="34"/>
      <c r="TCZ262" s="34"/>
      <c r="TDA262" s="34"/>
      <c r="TDB262" s="34"/>
      <c r="TDC262" s="34"/>
      <c r="TDD262" s="34"/>
      <c r="TDE262" s="34"/>
      <c r="TDF262" s="34"/>
      <c r="TDG262" s="34"/>
      <c r="TDH262" s="34"/>
      <c r="TDI262" s="34"/>
      <c r="TDJ262" s="34"/>
      <c r="TDK262" s="34"/>
      <c r="TDL262" s="34"/>
      <c r="TDM262" s="34"/>
      <c r="TDN262" s="34"/>
      <c r="TDO262" s="34"/>
      <c r="TDP262" s="34"/>
      <c r="TDQ262" s="34"/>
      <c r="TDR262" s="34"/>
      <c r="TDS262" s="34"/>
      <c r="TDT262" s="34"/>
      <c r="TDU262" s="34"/>
      <c r="TDV262" s="34"/>
      <c r="TDW262" s="34"/>
      <c r="TDX262" s="34"/>
      <c r="TDY262" s="34"/>
      <c r="TDZ262" s="34"/>
      <c r="TEA262" s="34"/>
      <c r="TEB262" s="34"/>
      <c r="TEC262" s="34"/>
      <c r="TED262" s="34"/>
      <c r="TEE262" s="34"/>
      <c r="TEF262" s="34"/>
      <c r="TEG262" s="34"/>
      <c r="TEH262" s="34"/>
      <c r="TEI262" s="34"/>
      <c r="TEJ262" s="34"/>
      <c r="TEK262" s="34"/>
      <c r="TEL262" s="34"/>
      <c r="TEM262" s="34"/>
      <c r="TEN262" s="34"/>
      <c r="TEO262" s="34"/>
      <c r="TEP262" s="34"/>
      <c r="TEQ262" s="34"/>
      <c r="TER262" s="34"/>
      <c r="TES262" s="34"/>
      <c r="TET262" s="34"/>
      <c r="TEU262" s="34"/>
      <c r="TEV262" s="34"/>
      <c r="TEW262" s="34"/>
      <c r="TEX262" s="34"/>
      <c r="TEY262" s="34"/>
      <c r="TEZ262" s="34"/>
      <c r="TFA262" s="34"/>
      <c r="TFB262" s="34"/>
      <c r="TFC262" s="34"/>
      <c r="TFD262" s="34"/>
      <c r="TFE262" s="34"/>
      <c r="TFF262" s="34"/>
      <c r="TFG262" s="34"/>
      <c r="TFH262" s="34"/>
      <c r="TFI262" s="34"/>
      <c r="TFJ262" s="34"/>
      <c r="TFK262" s="34"/>
      <c r="TFL262" s="34"/>
      <c r="TFM262" s="34"/>
      <c r="TFN262" s="34"/>
      <c r="TFO262" s="34"/>
      <c r="TFP262" s="34"/>
      <c r="TFQ262" s="34"/>
      <c r="TFR262" s="34"/>
      <c r="TFS262" s="34"/>
      <c r="TFT262" s="34"/>
      <c r="TFU262" s="34"/>
      <c r="TFV262" s="34"/>
      <c r="TFW262" s="34"/>
      <c r="TFX262" s="34"/>
      <c r="TFY262" s="34"/>
      <c r="TFZ262" s="34"/>
      <c r="TGA262" s="34"/>
      <c r="TGB262" s="34"/>
      <c r="TGC262" s="34"/>
      <c r="TGD262" s="34"/>
      <c r="TGE262" s="34"/>
      <c r="TGF262" s="34"/>
      <c r="TGG262" s="34"/>
      <c r="TGH262" s="34"/>
      <c r="TGI262" s="34"/>
      <c r="TGJ262" s="34"/>
      <c r="TGK262" s="34"/>
      <c r="TGL262" s="34"/>
      <c r="TGM262" s="34"/>
      <c r="TGN262" s="34"/>
      <c r="TGO262" s="34"/>
      <c r="TGP262" s="34"/>
      <c r="TGQ262" s="34"/>
      <c r="TGR262" s="34"/>
      <c r="TGS262" s="34"/>
      <c r="TGT262" s="34"/>
      <c r="TGU262" s="34"/>
      <c r="TGV262" s="34"/>
      <c r="TGW262" s="34"/>
      <c r="TGX262" s="34"/>
      <c r="TGY262" s="34"/>
      <c r="TGZ262" s="34"/>
      <c r="THA262" s="34"/>
      <c r="THB262" s="34"/>
      <c r="THC262" s="34"/>
      <c r="THD262" s="34"/>
      <c r="THE262" s="34"/>
      <c r="THF262" s="34"/>
      <c r="THG262" s="34"/>
      <c r="THH262" s="34"/>
      <c r="THI262" s="34"/>
      <c r="THJ262" s="34"/>
      <c r="THK262" s="34"/>
      <c r="THL262" s="34"/>
      <c r="THM262" s="34"/>
      <c r="THN262" s="34"/>
      <c r="THO262" s="34"/>
      <c r="THP262" s="34"/>
      <c r="THQ262" s="34"/>
      <c r="THR262" s="34"/>
      <c r="THS262" s="34"/>
      <c r="THT262" s="34"/>
      <c r="THU262" s="34"/>
      <c r="THV262" s="34"/>
      <c r="THW262" s="34"/>
      <c r="THX262" s="34"/>
      <c r="THY262" s="34"/>
      <c r="THZ262" s="34"/>
      <c r="TIA262" s="34"/>
      <c r="TIB262" s="34"/>
      <c r="TIC262" s="34"/>
      <c r="TID262" s="34"/>
      <c r="TIE262" s="34"/>
      <c r="TIF262" s="34"/>
      <c r="TIG262" s="34"/>
      <c r="TIH262" s="34"/>
      <c r="TII262" s="34"/>
      <c r="TIJ262" s="34"/>
      <c r="TIK262" s="34"/>
      <c r="TIL262" s="34"/>
      <c r="TIM262" s="34"/>
      <c r="TIN262" s="34"/>
      <c r="TIO262" s="34"/>
      <c r="TIP262" s="34"/>
      <c r="TIQ262" s="34"/>
      <c r="TIR262" s="34"/>
      <c r="TIS262" s="34"/>
      <c r="TIT262" s="34"/>
      <c r="TIU262" s="34"/>
      <c r="TIV262" s="34"/>
      <c r="TIW262" s="34"/>
      <c r="TIX262" s="34"/>
      <c r="TIY262" s="34"/>
      <c r="TIZ262" s="34"/>
      <c r="TJA262" s="34"/>
      <c r="TJB262" s="34"/>
      <c r="TJC262" s="34"/>
      <c r="TJD262" s="34"/>
      <c r="TJE262" s="34"/>
      <c r="TJF262" s="34"/>
      <c r="TJG262" s="34"/>
      <c r="TJH262" s="34"/>
      <c r="TJI262" s="34"/>
      <c r="TJJ262" s="34"/>
      <c r="TJK262" s="34"/>
      <c r="TJL262" s="34"/>
      <c r="TJM262" s="34"/>
      <c r="TJN262" s="34"/>
      <c r="TJO262" s="34"/>
      <c r="TJP262" s="34"/>
      <c r="TJQ262" s="34"/>
      <c r="TJR262" s="34"/>
      <c r="TJS262" s="34"/>
      <c r="TJT262" s="34"/>
      <c r="TJU262" s="34"/>
      <c r="TJV262" s="34"/>
      <c r="TJW262" s="34"/>
      <c r="TJX262" s="34"/>
      <c r="TJY262" s="34"/>
      <c r="TJZ262" s="34"/>
      <c r="TKA262" s="34"/>
      <c r="TKB262" s="34"/>
      <c r="TKC262" s="34"/>
      <c r="TKD262" s="34"/>
      <c r="TKE262" s="34"/>
      <c r="TKF262" s="34"/>
      <c r="TKG262" s="34"/>
      <c r="TKH262" s="34"/>
      <c r="TKI262" s="34"/>
      <c r="TKJ262" s="34"/>
      <c r="TKK262" s="34"/>
      <c r="TKL262" s="34"/>
      <c r="TKM262" s="34"/>
      <c r="TKN262" s="34"/>
      <c r="TKO262" s="34"/>
      <c r="TKP262" s="34"/>
      <c r="TKQ262" s="34"/>
      <c r="TKR262" s="34"/>
      <c r="TKS262" s="34"/>
      <c r="TKT262" s="34"/>
      <c r="TKU262" s="34"/>
      <c r="TKV262" s="34"/>
      <c r="TKW262" s="34"/>
      <c r="TKX262" s="34"/>
      <c r="TKY262" s="34"/>
      <c r="TKZ262" s="34"/>
      <c r="TLA262" s="34"/>
      <c r="TLB262" s="34"/>
      <c r="TLC262" s="34"/>
      <c r="TLD262" s="34"/>
      <c r="TLE262" s="34"/>
      <c r="TLF262" s="34"/>
      <c r="TLG262" s="34"/>
      <c r="TLH262" s="34"/>
      <c r="TLI262" s="34"/>
      <c r="TLJ262" s="34"/>
      <c r="TLK262" s="34"/>
      <c r="TLL262" s="34"/>
      <c r="TLM262" s="34"/>
      <c r="TLN262" s="34"/>
      <c r="TLO262" s="34"/>
      <c r="TLP262" s="34"/>
      <c r="TLQ262" s="34"/>
      <c r="TLR262" s="34"/>
      <c r="TLS262" s="34"/>
      <c r="TLT262" s="34"/>
      <c r="TLU262" s="34"/>
      <c r="TLV262" s="34"/>
      <c r="TLW262" s="34"/>
      <c r="TLX262" s="34"/>
      <c r="TLY262" s="34"/>
      <c r="TLZ262" s="34"/>
      <c r="TMA262" s="34"/>
      <c r="TMB262" s="34"/>
      <c r="TMC262" s="34"/>
      <c r="TMD262" s="34"/>
      <c r="TME262" s="34"/>
      <c r="TMF262" s="34"/>
      <c r="TMG262" s="34"/>
      <c r="TMH262" s="34"/>
      <c r="TMI262" s="34"/>
      <c r="TMJ262" s="34"/>
      <c r="TMK262" s="34"/>
      <c r="TML262" s="34"/>
      <c r="TMM262" s="34"/>
      <c r="TMN262" s="34"/>
      <c r="TMO262" s="34"/>
      <c r="TMP262" s="34"/>
      <c r="TMQ262" s="34"/>
      <c r="TMR262" s="34"/>
      <c r="TMS262" s="34"/>
      <c r="TMT262" s="34"/>
      <c r="TMU262" s="34"/>
      <c r="TMV262" s="34"/>
      <c r="TMW262" s="34"/>
      <c r="TMX262" s="34"/>
      <c r="TMY262" s="34"/>
      <c r="TMZ262" s="34"/>
      <c r="TNA262" s="34"/>
      <c r="TNB262" s="34"/>
      <c r="TNC262" s="34"/>
      <c r="TND262" s="34"/>
      <c r="TNE262" s="34"/>
      <c r="TNF262" s="34"/>
      <c r="TNG262" s="34"/>
      <c r="TNH262" s="34"/>
      <c r="TNI262" s="34"/>
      <c r="TNJ262" s="34"/>
      <c r="TNK262" s="34"/>
      <c r="TNL262" s="34"/>
      <c r="TNM262" s="34"/>
      <c r="TNN262" s="34"/>
      <c r="TNO262" s="34"/>
      <c r="TNP262" s="34"/>
      <c r="TNQ262" s="34"/>
      <c r="TNR262" s="34"/>
      <c r="TNS262" s="34"/>
      <c r="TNT262" s="34"/>
      <c r="TNU262" s="34"/>
      <c r="TNV262" s="34"/>
      <c r="TNW262" s="34"/>
      <c r="TNX262" s="34"/>
      <c r="TNY262" s="34"/>
      <c r="TNZ262" s="34"/>
      <c r="TOA262" s="34"/>
      <c r="TOB262" s="34"/>
      <c r="TOC262" s="34"/>
      <c r="TOD262" s="34"/>
      <c r="TOE262" s="34"/>
      <c r="TOF262" s="34"/>
      <c r="TOG262" s="34"/>
      <c r="TOH262" s="34"/>
      <c r="TOI262" s="34"/>
      <c r="TOJ262" s="34"/>
      <c r="TOK262" s="34"/>
      <c r="TOL262" s="34"/>
      <c r="TOM262" s="34"/>
      <c r="TON262" s="34"/>
      <c r="TOO262" s="34"/>
      <c r="TOP262" s="34"/>
      <c r="TOQ262" s="34"/>
      <c r="TOR262" s="34"/>
      <c r="TOS262" s="34"/>
      <c r="TOT262" s="34"/>
      <c r="TOU262" s="34"/>
      <c r="TOV262" s="34"/>
      <c r="TOW262" s="34"/>
      <c r="TOX262" s="34"/>
      <c r="TOY262" s="34"/>
      <c r="TOZ262" s="34"/>
      <c r="TPA262" s="34"/>
      <c r="TPB262" s="34"/>
      <c r="TPC262" s="34"/>
      <c r="TPD262" s="34"/>
      <c r="TPE262" s="34"/>
      <c r="TPF262" s="34"/>
      <c r="TPG262" s="34"/>
      <c r="TPH262" s="34"/>
      <c r="TPI262" s="34"/>
      <c r="TPJ262" s="34"/>
      <c r="TPK262" s="34"/>
      <c r="TPL262" s="34"/>
      <c r="TPM262" s="34"/>
      <c r="TPN262" s="34"/>
      <c r="TPO262" s="34"/>
      <c r="TPP262" s="34"/>
      <c r="TPQ262" s="34"/>
      <c r="TPR262" s="34"/>
      <c r="TPS262" s="34"/>
      <c r="TPT262" s="34"/>
      <c r="TPU262" s="34"/>
      <c r="TPV262" s="34"/>
      <c r="TPW262" s="34"/>
      <c r="TPX262" s="34"/>
      <c r="TPY262" s="34"/>
      <c r="TPZ262" s="34"/>
      <c r="TQA262" s="34"/>
      <c r="TQB262" s="34"/>
      <c r="TQC262" s="34"/>
      <c r="TQD262" s="34"/>
      <c r="TQE262" s="34"/>
      <c r="TQF262" s="34"/>
      <c r="TQG262" s="34"/>
      <c r="TQH262" s="34"/>
      <c r="TQI262" s="34"/>
      <c r="TQJ262" s="34"/>
      <c r="TQK262" s="34"/>
      <c r="TQL262" s="34"/>
      <c r="TQM262" s="34"/>
      <c r="TQN262" s="34"/>
      <c r="TQO262" s="34"/>
      <c r="TQP262" s="34"/>
      <c r="TQQ262" s="34"/>
      <c r="TQR262" s="34"/>
      <c r="TQS262" s="34"/>
      <c r="TQT262" s="34"/>
      <c r="TQU262" s="34"/>
      <c r="TQV262" s="34"/>
      <c r="TQW262" s="34"/>
      <c r="TQX262" s="34"/>
      <c r="TQY262" s="34"/>
      <c r="TQZ262" s="34"/>
      <c r="TRA262" s="34"/>
      <c r="TRB262" s="34"/>
      <c r="TRC262" s="34"/>
      <c r="TRD262" s="34"/>
      <c r="TRE262" s="34"/>
      <c r="TRF262" s="34"/>
      <c r="TRG262" s="34"/>
      <c r="TRH262" s="34"/>
      <c r="TRI262" s="34"/>
      <c r="TRJ262" s="34"/>
      <c r="TRK262" s="34"/>
      <c r="TRL262" s="34"/>
      <c r="TRM262" s="34"/>
      <c r="TRN262" s="34"/>
      <c r="TRO262" s="34"/>
      <c r="TRP262" s="34"/>
      <c r="TRQ262" s="34"/>
      <c r="TRR262" s="34"/>
      <c r="TRS262" s="34"/>
      <c r="TRT262" s="34"/>
      <c r="TRU262" s="34"/>
      <c r="TRV262" s="34"/>
      <c r="TRW262" s="34"/>
      <c r="TRX262" s="34"/>
      <c r="TRY262" s="34"/>
      <c r="TRZ262" s="34"/>
      <c r="TSA262" s="34"/>
      <c r="TSB262" s="34"/>
      <c r="TSC262" s="34"/>
      <c r="TSD262" s="34"/>
      <c r="TSE262" s="34"/>
      <c r="TSF262" s="34"/>
      <c r="TSG262" s="34"/>
      <c r="TSH262" s="34"/>
      <c r="TSI262" s="34"/>
      <c r="TSJ262" s="34"/>
      <c r="TSK262" s="34"/>
      <c r="TSL262" s="34"/>
      <c r="TSM262" s="34"/>
      <c r="TSN262" s="34"/>
      <c r="TSO262" s="34"/>
      <c r="TSP262" s="34"/>
      <c r="TSQ262" s="34"/>
      <c r="TSR262" s="34"/>
      <c r="TSS262" s="34"/>
      <c r="TST262" s="34"/>
      <c r="TSU262" s="34"/>
      <c r="TSV262" s="34"/>
      <c r="TSW262" s="34"/>
      <c r="TSX262" s="34"/>
      <c r="TSY262" s="34"/>
      <c r="TSZ262" s="34"/>
      <c r="TTA262" s="34"/>
      <c r="TTB262" s="34"/>
      <c r="TTC262" s="34"/>
      <c r="TTD262" s="34"/>
      <c r="TTE262" s="34"/>
      <c r="TTF262" s="34"/>
      <c r="TTG262" s="34"/>
      <c r="TTH262" s="34"/>
      <c r="TTI262" s="34"/>
      <c r="TTJ262" s="34"/>
      <c r="TTK262" s="34"/>
      <c r="TTL262" s="34"/>
      <c r="TTM262" s="34"/>
      <c r="TTN262" s="34"/>
      <c r="TTO262" s="34"/>
      <c r="TTP262" s="34"/>
      <c r="TTQ262" s="34"/>
      <c r="TTR262" s="34"/>
      <c r="TTS262" s="34"/>
      <c r="TTT262" s="34"/>
      <c r="TTU262" s="34"/>
      <c r="TTV262" s="34"/>
      <c r="TTW262" s="34"/>
      <c r="TTX262" s="34"/>
      <c r="TTY262" s="34"/>
      <c r="TTZ262" s="34"/>
      <c r="TUA262" s="34"/>
      <c r="TUB262" s="34"/>
      <c r="TUC262" s="34"/>
      <c r="TUD262" s="34"/>
      <c r="TUE262" s="34"/>
      <c r="TUF262" s="34"/>
      <c r="TUG262" s="34"/>
      <c r="TUH262" s="34"/>
      <c r="TUI262" s="34"/>
      <c r="TUJ262" s="34"/>
      <c r="TUK262" s="34"/>
      <c r="TUL262" s="34"/>
      <c r="TUM262" s="34"/>
      <c r="TUN262" s="34"/>
      <c r="TUO262" s="34"/>
      <c r="TUP262" s="34"/>
      <c r="TUQ262" s="34"/>
      <c r="TUR262" s="34"/>
      <c r="TUS262" s="34"/>
      <c r="TUT262" s="34"/>
      <c r="TUU262" s="34"/>
      <c r="TUV262" s="34"/>
      <c r="TUW262" s="34"/>
      <c r="TUX262" s="34"/>
      <c r="TUY262" s="34"/>
      <c r="TUZ262" s="34"/>
      <c r="TVA262" s="34"/>
      <c r="TVB262" s="34"/>
      <c r="TVC262" s="34"/>
      <c r="TVD262" s="34"/>
      <c r="TVE262" s="34"/>
      <c r="TVF262" s="34"/>
      <c r="TVG262" s="34"/>
      <c r="TVH262" s="34"/>
      <c r="TVI262" s="34"/>
      <c r="TVJ262" s="34"/>
      <c r="TVK262" s="34"/>
      <c r="TVL262" s="34"/>
      <c r="TVM262" s="34"/>
      <c r="TVN262" s="34"/>
      <c r="TVO262" s="34"/>
      <c r="TVP262" s="34"/>
      <c r="TVQ262" s="34"/>
      <c r="TVR262" s="34"/>
      <c r="TVS262" s="34"/>
      <c r="TVT262" s="34"/>
      <c r="TVU262" s="34"/>
      <c r="TVV262" s="34"/>
      <c r="TVW262" s="34"/>
      <c r="TVX262" s="34"/>
      <c r="TVY262" s="34"/>
      <c r="TVZ262" s="34"/>
      <c r="TWA262" s="34"/>
      <c r="TWB262" s="34"/>
      <c r="TWC262" s="34"/>
      <c r="TWD262" s="34"/>
      <c r="TWE262" s="34"/>
      <c r="TWF262" s="34"/>
      <c r="TWG262" s="34"/>
      <c r="TWH262" s="34"/>
      <c r="TWI262" s="34"/>
      <c r="TWJ262" s="34"/>
      <c r="TWK262" s="34"/>
      <c r="TWL262" s="34"/>
      <c r="TWM262" s="34"/>
      <c r="TWN262" s="34"/>
      <c r="TWO262" s="34"/>
      <c r="TWP262" s="34"/>
      <c r="TWQ262" s="34"/>
      <c r="TWR262" s="34"/>
      <c r="TWS262" s="34"/>
      <c r="TWT262" s="34"/>
      <c r="TWU262" s="34"/>
      <c r="TWV262" s="34"/>
      <c r="TWW262" s="34"/>
      <c r="TWX262" s="34"/>
      <c r="TWY262" s="34"/>
      <c r="TWZ262" s="34"/>
      <c r="TXA262" s="34"/>
      <c r="TXB262" s="34"/>
      <c r="TXC262" s="34"/>
      <c r="TXD262" s="34"/>
      <c r="TXE262" s="34"/>
      <c r="TXF262" s="34"/>
      <c r="TXG262" s="34"/>
      <c r="TXH262" s="34"/>
      <c r="TXI262" s="34"/>
      <c r="TXJ262" s="34"/>
      <c r="TXK262" s="34"/>
      <c r="TXL262" s="34"/>
      <c r="TXM262" s="34"/>
      <c r="TXN262" s="34"/>
      <c r="TXO262" s="34"/>
      <c r="TXP262" s="34"/>
      <c r="TXQ262" s="34"/>
      <c r="TXR262" s="34"/>
      <c r="TXS262" s="34"/>
      <c r="TXT262" s="34"/>
      <c r="TXU262" s="34"/>
      <c r="TXV262" s="34"/>
      <c r="TXW262" s="34"/>
      <c r="TXX262" s="34"/>
      <c r="TXY262" s="34"/>
      <c r="TXZ262" s="34"/>
      <c r="TYA262" s="34"/>
      <c r="TYB262" s="34"/>
      <c r="TYC262" s="34"/>
      <c r="TYD262" s="34"/>
      <c r="TYE262" s="34"/>
      <c r="TYF262" s="34"/>
      <c r="TYG262" s="34"/>
      <c r="TYH262" s="34"/>
      <c r="TYI262" s="34"/>
      <c r="TYJ262" s="34"/>
      <c r="TYK262" s="34"/>
      <c r="TYL262" s="34"/>
      <c r="TYM262" s="34"/>
      <c r="TYN262" s="34"/>
      <c r="TYO262" s="34"/>
      <c r="TYP262" s="34"/>
      <c r="TYQ262" s="34"/>
      <c r="TYR262" s="34"/>
      <c r="TYS262" s="34"/>
      <c r="TYT262" s="34"/>
      <c r="TYU262" s="34"/>
      <c r="TYV262" s="34"/>
      <c r="TYW262" s="34"/>
      <c r="TYX262" s="34"/>
      <c r="TYY262" s="34"/>
      <c r="TYZ262" s="34"/>
      <c r="TZA262" s="34"/>
      <c r="TZB262" s="34"/>
      <c r="TZC262" s="34"/>
      <c r="TZD262" s="34"/>
      <c r="TZE262" s="34"/>
      <c r="TZF262" s="34"/>
      <c r="TZG262" s="34"/>
      <c r="TZH262" s="34"/>
      <c r="TZI262" s="34"/>
      <c r="TZJ262" s="34"/>
      <c r="TZK262" s="34"/>
      <c r="TZL262" s="34"/>
      <c r="TZM262" s="34"/>
      <c r="TZN262" s="34"/>
      <c r="TZO262" s="34"/>
      <c r="TZP262" s="34"/>
      <c r="TZQ262" s="34"/>
      <c r="TZR262" s="34"/>
      <c r="TZS262" s="34"/>
      <c r="TZT262" s="34"/>
      <c r="TZU262" s="34"/>
      <c r="TZV262" s="34"/>
      <c r="TZW262" s="34"/>
      <c r="TZX262" s="34"/>
      <c r="TZY262" s="34"/>
      <c r="TZZ262" s="34"/>
      <c r="UAA262" s="34"/>
      <c r="UAB262" s="34"/>
      <c r="UAC262" s="34"/>
      <c r="UAD262" s="34"/>
      <c r="UAE262" s="34"/>
      <c r="UAF262" s="34"/>
      <c r="UAG262" s="34"/>
      <c r="UAH262" s="34"/>
      <c r="UAI262" s="34"/>
      <c r="UAJ262" s="34"/>
      <c r="UAK262" s="34"/>
      <c r="UAL262" s="34"/>
      <c r="UAM262" s="34"/>
      <c r="UAN262" s="34"/>
      <c r="UAO262" s="34"/>
      <c r="UAP262" s="34"/>
      <c r="UAQ262" s="34"/>
      <c r="UAR262" s="34"/>
      <c r="UAS262" s="34"/>
      <c r="UAT262" s="34"/>
      <c r="UAU262" s="34"/>
      <c r="UAV262" s="34"/>
      <c r="UAW262" s="34"/>
      <c r="UAX262" s="34"/>
      <c r="UAY262" s="34"/>
      <c r="UAZ262" s="34"/>
      <c r="UBA262" s="34"/>
      <c r="UBB262" s="34"/>
      <c r="UBC262" s="34"/>
      <c r="UBD262" s="34"/>
      <c r="UBE262" s="34"/>
      <c r="UBF262" s="34"/>
      <c r="UBG262" s="34"/>
      <c r="UBH262" s="34"/>
      <c r="UBI262" s="34"/>
      <c r="UBJ262" s="34"/>
      <c r="UBK262" s="34"/>
      <c r="UBL262" s="34"/>
      <c r="UBM262" s="34"/>
      <c r="UBN262" s="34"/>
      <c r="UBO262" s="34"/>
      <c r="UBP262" s="34"/>
      <c r="UBQ262" s="34"/>
      <c r="UBR262" s="34"/>
      <c r="UBS262" s="34"/>
      <c r="UBT262" s="34"/>
      <c r="UBU262" s="34"/>
      <c r="UBV262" s="34"/>
      <c r="UBW262" s="34"/>
      <c r="UBX262" s="34"/>
      <c r="UBY262" s="34"/>
      <c r="UBZ262" s="34"/>
      <c r="UCA262" s="34"/>
      <c r="UCB262" s="34"/>
      <c r="UCC262" s="34"/>
      <c r="UCD262" s="34"/>
      <c r="UCE262" s="34"/>
      <c r="UCF262" s="34"/>
      <c r="UCG262" s="34"/>
      <c r="UCH262" s="34"/>
      <c r="UCI262" s="34"/>
      <c r="UCJ262" s="34"/>
      <c r="UCK262" s="34"/>
      <c r="UCL262" s="34"/>
      <c r="UCM262" s="34"/>
      <c r="UCN262" s="34"/>
      <c r="UCO262" s="34"/>
      <c r="UCP262" s="34"/>
      <c r="UCQ262" s="34"/>
      <c r="UCR262" s="34"/>
      <c r="UCS262" s="34"/>
      <c r="UCT262" s="34"/>
      <c r="UCU262" s="34"/>
      <c r="UCV262" s="34"/>
      <c r="UCW262" s="34"/>
      <c r="UCX262" s="34"/>
      <c r="UCY262" s="34"/>
      <c r="UCZ262" s="34"/>
      <c r="UDA262" s="34"/>
      <c r="UDB262" s="34"/>
      <c r="UDC262" s="34"/>
      <c r="UDD262" s="34"/>
      <c r="UDE262" s="34"/>
      <c r="UDF262" s="34"/>
      <c r="UDG262" s="34"/>
      <c r="UDH262" s="34"/>
      <c r="UDI262" s="34"/>
      <c r="UDJ262" s="34"/>
      <c r="UDK262" s="34"/>
      <c r="UDL262" s="34"/>
      <c r="UDM262" s="34"/>
      <c r="UDN262" s="34"/>
      <c r="UDO262" s="34"/>
      <c r="UDP262" s="34"/>
      <c r="UDQ262" s="34"/>
      <c r="UDR262" s="34"/>
      <c r="UDS262" s="34"/>
      <c r="UDT262" s="34"/>
      <c r="UDU262" s="34"/>
      <c r="UDV262" s="34"/>
      <c r="UDW262" s="34"/>
      <c r="UDX262" s="34"/>
      <c r="UDY262" s="34"/>
      <c r="UDZ262" s="34"/>
      <c r="UEA262" s="34"/>
      <c r="UEB262" s="34"/>
      <c r="UEC262" s="34"/>
      <c r="UED262" s="34"/>
      <c r="UEE262" s="34"/>
      <c r="UEF262" s="34"/>
      <c r="UEG262" s="34"/>
      <c r="UEH262" s="34"/>
      <c r="UEI262" s="34"/>
      <c r="UEJ262" s="34"/>
      <c r="UEK262" s="34"/>
      <c r="UEL262" s="34"/>
      <c r="UEM262" s="34"/>
      <c r="UEN262" s="34"/>
      <c r="UEO262" s="34"/>
      <c r="UEP262" s="34"/>
      <c r="UEQ262" s="34"/>
      <c r="UER262" s="34"/>
      <c r="UES262" s="34"/>
      <c r="UET262" s="34"/>
      <c r="UEU262" s="34"/>
      <c r="UEV262" s="34"/>
      <c r="UEW262" s="34"/>
      <c r="UEX262" s="34"/>
      <c r="UEY262" s="34"/>
      <c r="UEZ262" s="34"/>
      <c r="UFA262" s="34"/>
      <c r="UFB262" s="34"/>
      <c r="UFC262" s="34"/>
      <c r="UFD262" s="34"/>
      <c r="UFE262" s="34"/>
      <c r="UFF262" s="34"/>
      <c r="UFG262" s="34"/>
      <c r="UFH262" s="34"/>
      <c r="UFI262" s="34"/>
      <c r="UFJ262" s="34"/>
      <c r="UFK262" s="34"/>
      <c r="UFL262" s="34"/>
      <c r="UFM262" s="34"/>
      <c r="UFN262" s="34"/>
      <c r="UFO262" s="34"/>
      <c r="UFP262" s="34"/>
      <c r="UFQ262" s="34"/>
      <c r="UFR262" s="34"/>
      <c r="UFS262" s="34"/>
      <c r="UFT262" s="34"/>
      <c r="UFU262" s="34"/>
      <c r="UFV262" s="34"/>
      <c r="UFW262" s="34"/>
      <c r="UFX262" s="34"/>
      <c r="UFY262" s="34"/>
      <c r="UFZ262" s="34"/>
      <c r="UGA262" s="34"/>
      <c r="UGB262" s="34"/>
      <c r="UGC262" s="34"/>
      <c r="UGD262" s="34"/>
      <c r="UGE262" s="34"/>
      <c r="UGF262" s="34"/>
      <c r="UGG262" s="34"/>
      <c r="UGH262" s="34"/>
      <c r="UGI262" s="34"/>
      <c r="UGJ262" s="34"/>
      <c r="UGK262" s="34"/>
      <c r="UGL262" s="34"/>
      <c r="UGM262" s="34"/>
      <c r="UGN262" s="34"/>
      <c r="UGO262" s="34"/>
      <c r="UGP262" s="34"/>
      <c r="UGQ262" s="34"/>
      <c r="UGR262" s="34"/>
      <c r="UGS262" s="34"/>
      <c r="UGT262" s="34"/>
      <c r="UGU262" s="34"/>
      <c r="UGV262" s="34"/>
      <c r="UGW262" s="34"/>
      <c r="UGX262" s="34"/>
      <c r="UGY262" s="34"/>
      <c r="UGZ262" s="34"/>
      <c r="UHA262" s="34"/>
      <c r="UHB262" s="34"/>
      <c r="UHC262" s="34"/>
      <c r="UHD262" s="34"/>
      <c r="UHE262" s="34"/>
      <c r="UHF262" s="34"/>
      <c r="UHG262" s="34"/>
      <c r="UHH262" s="34"/>
      <c r="UHI262" s="34"/>
      <c r="UHJ262" s="34"/>
      <c r="UHK262" s="34"/>
      <c r="UHL262" s="34"/>
      <c r="UHM262" s="34"/>
      <c r="UHN262" s="34"/>
      <c r="UHO262" s="34"/>
      <c r="UHP262" s="34"/>
      <c r="UHQ262" s="34"/>
      <c r="UHR262" s="34"/>
      <c r="UHS262" s="34"/>
      <c r="UHT262" s="34"/>
      <c r="UHU262" s="34"/>
      <c r="UHV262" s="34"/>
      <c r="UHW262" s="34"/>
      <c r="UHX262" s="34"/>
      <c r="UHY262" s="34"/>
      <c r="UHZ262" s="34"/>
      <c r="UIA262" s="34"/>
      <c r="UIB262" s="34"/>
      <c r="UIC262" s="34"/>
      <c r="UID262" s="34"/>
      <c r="UIE262" s="34"/>
      <c r="UIF262" s="34"/>
      <c r="UIG262" s="34"/>
      <c r="UIH262" s="34"/>
      <c r="UII262" s="34"/>
      <c r="UIJ262" s="34"/>
      <c r="UIK262" s="34"/>
      <c r="UIL262" s="34"/>
      <c r="UIM262" s="34"/>
      <c r="UIN262" s="34"/>
      <c r="UIO262" s="34"/>
      <c r="UIP262" s="34"/>
      <c r="UIQ262" s="34"/>
      <c r="UIR262" s="34"/>
      <c r="UIS262" s="34"/>
      <c r="UIT262" s="34"/>
      <c r="UIU262" s="34"/>
      <c r="UIV262" s="34"/>
      <c r="UIW262" s="34"/>
      <c r="UIX262" s="34"/>
      <c r="UIY262" s="34"/>
      <c r="UIZ262" s="34"/>
      <c r="UJA262" s="34"/>
      <c r="UJB262" s="34"/>
      <c r="UJC262" s="34"/>
      <c r="UJD262" s="34"/>
      <c r="UJE262" s="34"/>
      <c r="UJF262" s="34"/>
      <c r="UJG262" s="34"/>
      <c r="UJH262" s="34"/>
      <c r="UJI262" s="34"/>
      <c r="UJJ262" s="34"/>
      <c r="UJK262" s="34"/>
      <c r="UJL262" s="34"/>
      <c r="UJM262" s="34"/>
      <c r="UJN262" s="34"/>
      <c r="UJO262" s="34"/>
      <c r="UJP262" s="34"/>
      <c r="UJQ262" s="34"/>
      <c r="UJR262" s="34"/>
      <c r="UJS262" s="34"/>
      <c r="UJT262" s="34"/>
      <c r="UJU262" s="34"/>
      <c r="UJV262" s="34"/>
      <c r="UJW262" s="34"/>
      <c r="UJX262" s="34"/>
      <c r="UJY262" s="34"/>
      <c r="UJZ262" s="34"/>
      <c r="UKA262" s="34"/>
      <c r="UKB262" s="34"/>
      <c r="UKC262" s="34"/>
      <c r="UKD262" s="34"/>
      <c r="UKE262" s="34"/>
      <c r="UKF262" s="34"/>
      <c r="UKG262" s="34"/>
      <c r="UKH262" s="34"/>
      <c r="UKI262" s="34"/>
      <c r="UKJ262" s="34"/>
      <c r="UKK262" s="34"/>
      <c r="UKL262" s="34"/>
      <c r="UKM262" s="34"/>
      <c r="UKN262" s="34"/>
      <c r="UKO262" s="34"/>
      <c r="UKP262" s="34"/>
      <c r="UKQ262" s="34"/>
      <c r="UKR262" s="34"/>
      <c r="UKS262" s="34"/>
      <c r="UKT262" s="34"/>
      <c r="UKU262" s="34"/>
      <c r="UKV262" s="34"/>
      <c r="UKW262" s="34"/>
      <c r="UKX262" s="34"/>
      <c r="UKY262" s="34"/>
      <c r="UKZ262" s="34"/>
      <c r="ULA262" s="34"/>
      <c r="ULB262" s="34"/>
      <c r="ULC262" s="34"/>
      <c r="ULD262" s="34"/>
      <c r="ULE262" s="34"/>
      <c r="ULF262" s="34"/>
      <c r="ULG262" s="34"/>
      <c r="ULH262" s="34"/>
      <c r="ULI262" s="34"/>
      <c r="ULJ262" s="34"/>
      <c r="ULK262" s="34"/>
      <c r="ULL262" s="34"/>
      <c r="ULM262" s="34"/>
      <c r="ULN262" s="34"/>
      <c r="ULO262" s="34"/>
      <c r="ULP262" s="34"/>
      <c r="ULQ262" s="34"/>
      <c r="ULR262" s="34"/>
      <c r="ULS262" s="34"/>
      <c r="ULT262" s="34"/>
      <c r="ULU262" s="34"/>
      <c r="ULV262" s="34"/>
      <c r="ULW262" s="34"/>
      <c r="ULX262" s="34"/>
      <c r="ULY262" s="34"/>
      <c r="ULZ262" s="34"/>
      <c r="UMA262" s="34"/>
      <c r="UMB262" s="34"/>
      <c r="UMC262" s="34"/>
      <c r="UMD262" s="34"/>
      <c r="UME262" s="34"/>
      <c r="UMF262" s="34"/>
      <c r="UMG262" s="34"/>
      <c r="UMH262" s="34"/>
      <c r="UMI262" s="34"/>
      <c r="UMJ262" s="34"/>
      <c r="UMK262" s="34"/>
      <c r="UML262" s="34"/>
      <c r="UMM262" s="34"/>
      <c r="UMN262" s="34"/>
      <c r="UMO262" s="34"/>
      <c r="UMP262" s="34"/>
      <c r="UMQ262" s="34"/>
      <c r="UMR262" s="34"/>
      <c r="UMS262" s="34"/>
      <c r="UMT262" s="34"/>
      <c r="UMU262" s="34"/>
      <c r="UMV262" s="34"/>
      <c r="UMW262" s="34"/>
      <c r="UMX262" s="34"/>
      <c r="UMY262" s="34"/>
      <c r="UMZ262" s="34"/>
      <c r="UNA262" s="34"/>
      <c r="UNB262" s="34"/>
      <c r="UNC262" s="34"/>
      <c r="UND262" s="34"/>
      <c r="UNE262" s="34"/>
      <c r="UNF262" s="34"/>
      <c r="UNG262" s="34"/>
      <c r="UNH262" s="34"/>
      <c r="UNI262" s="34"/>
      <c r="UNJ262" s="34"/>
      <c r="UNK262" s="34"/>
      <c r="UNL262" s="34"/>
      <c r="UNM262" s="34"/>
      <c r="UNN262" s="34"/>
      <c r="UNO262" s="34"/>
      <c r="UNP262" s="34"/>
      <c r="UNQ262" s="34"/>
      <c r="UNR262" s="34"/>
      <c r="UNS262" s="34"/>
      <c r="UNT262" s="34"/>
      <c r="UNU262" s="34"/>
      <c r="UNV262" s="34"/>
      <c r="UNW262" s="34"/>
      <c r="UNX262" s="34"/>
      <c r="UNY262" s="34"/>
      <c r="UNZ262" s="34"/>
      <c r="UOA262" s="34"/>
      <c r="UOB262" s="34"/>
      <c r="UOC262" s="34"/>
      <c r="UOD262" s="34"/>
      <c r="UOE262" s="34"/>
      <c r="UOF262" s="34"/>
      <c r="UOG262" s="34"/>
      <c r="UOH262" s="34"/>
      <c r="UOI262" s="34"/>
      <c r="UOJ262" s="34"/>
      <c r="UOK262" s="34"/>
      <c r="UOL262" s="34"/>
      <c r="UOM262" s="34"/>
      <c r="UON262" s="34"/>
      <c r="UOO262" s="34"/>
      <c r="UOP262" s="34"/>
      <c r="UOQ262" s="34"/>
      <c r="UOR262" s="34"/>
      <c r="UOS262" s="34"/>
      <c r="UOT262" s="34"/>
      <c r="UOU262" s="34"/>
      <c r="UOV262" s="34"/>
      <c r="UOW262" s="34"/>
      <c r="UOX262" s="34"/>
      <c r="UOY262" s="34"/>
      <c r="UOZ262" s="34"/>
      <c r="UPA262" s="34"/>
      <c r="UPB262" s="34"/>
      <c r="UPC262" s="34"/>
      <c r="UPD262" s="34"/>
      <c r="UPE262" s="34"/>
      <c r="UPF262" s="34"/>
      <c r="UPG262" s="34"/>
      <c r="UPH262" s="34"/>
      <c r="UPI262" s="34"/>
      <c r="UPJ262" s="34"/>
      <c r="UPK262" s="34"/>
      <c r="UPL262" s="34"/>
      <c r="UPM262" s="34"/>
      <c r="UPN262" s="34"/>
      <c r="UPO262" s="34"/>
      <c r="UPP262" s="34"/>
      <c r="UPQ262" s="34"/>
      <c r="UPR262" s="34"/>
      <c r="UPS262" s="34"/>
      <c r="UPT262" s="34"/>
      <c r="UPU262" s="34"/>
      <c r="UPV262" s="34"/>
      <c r="UPW262" s="34"/>
      <c r="UPX262" s="34"/>
      <c r="UPY262" s="34"/>
      <c r="UPZ262" s="34"/>
      <c r="UQA262" s="34"/>
      <c r="UQB262" s="34"/>
      <c r="UQC262" s="34"/>
      <c r="UQD262" s="34"/>
      <c r="UQE262" s="34"/>
      <c r="UQF262" s="34"/>
      <c r="UQG262" s="34"/>
      <c r="UQH262" s="34"/>
      <c r="UQI262" s="34"/>
      <c r="UQJ262" s="34"/>
      <c r="UQK262" s="34"/>
      <c r="UQL262" s="34"/>
      <c r="UQM262" s="34"/>
      <c r="UQN262" s="34"/>
      <c r="UQO262" s="34"/>
      <c r="UQP262" s="34"/>
      <c r="UQQ262" s="34"/>
      <c r="UQR262" s="34"/>
      <c r="UQS262" s="34"/>
      <c r="UQT262" s="34"/>
      <c r="UQU262" s="34"/>
      <c r="UQV262" s="34"/>
      <c r="UQW262" s="34"/>
      <c r="UQX262" s="34"/>
      <c r="UQY262" s="34"/>
      <c r="UQZ262" s="34"/>
      <c r="URA262" s="34"/>
      <c r="URB262" s="34"/>
      <c r="URC262" s="34"/>
      <c r="URD262" s="34"/>
      <c r="URE262" s="34"/>
      <c r="URF262" s="34"/>
      <c r="URG262" s="34"/>
      <c r="URH262" s="34"/>
      <c r="URI262" s="34"/>
      <c r="URJ262" s="34"/>
      <c r="URK262" s="34"/>
      <c r="URL262" s="34"/>
      <c r="URM262" s="34"/>
      <c r="URN262" s="34"/>
      <c r="URO262" s="34"/>
      <c r="URP262" s="34"/>
      <c r="URQ262" s="34"/>
      <c r="URR262" s="34"/>
      <c r="URS262" s="34"/>
      <c r="URT262" s="34"/>
      <c r="URU262" s="34"/>
      <c r="URV262" s="34"/>
      <c r="URW262" s="34"/>
      <c r="URX262" s="34"/>
      <c r="URY262" s="34"/>
      <c r="URZ262" s="34"/>
      <c r="USA262" s="34"/>
      <c r="USB262" s="34"/>
      <c r="USC262" s="34"/>
      <c r="USD262" s="34"/>
      <c r="USE262" s="34"/>
      <c r="USF262" s="34"/>
      <c r="USG262" s="34"/>
      <c r="USH262" s="34"/>
      <c r="USI262" s="34"/>
      <c r="USJ262" s="34"/>
      <c r="USK262" s="34"/>
      <c r="USL262" s="34"/>
      <c r="USM262" s="34"/>
      <c r="USN262" s="34"/>
      <c r="USO262" s="34"/>
      <c r="USP262" s="34"/>
      <c r="USQ262" s="34"/>
      <c r="USR262" s="34"/>
      <c r="USS262" s="34"/>
      <c r="UST262" s="34"/>
      <c r="USU262" s="34"/>
      <c r="USV262" s="34"/>
      <c r="USW262" s="34"/>
      <c r="USX262" s="34"/>
      <c r="USY262" s="34"/>
      <c r="USZ262" s="34"/>
      <c r="UTA262" s="34"/>
      <c r="UTB262" s="34"/>
      <c r="UTC262" s="34"/>
      <c r="UTD262" s="34"/>
      <c r="UTE262" s="34"/>
      <c r="UTF262" s="34"/>
      <c r="UTG262" s="34"/>
      <c r="UTH262" s="34"/>
      <c r="UTI262" s="34"/>
      <c r="UTJ262" s="34"/>
      <c r="UTK262" s="34"/>
      <c r="UTL262" s="34"/>
      <c r="UTM262" s="34"/>
      <c r="UTN262" s="34"/>
      <c r="UTO262" s="34"/>
      <c r="UTP262" s="34"/>
      <c r="UTQ262" s="34"/>
      <c r="UTR262" s="34"/>
      <c r="UTS262" s="34"/>
      <c r="UTT262" s="34"/>
      <c r="UTU262" s="34"/>
      <c r="UTV262" s="34"/>
      <c r="UTW262" s="34"/>
      <c r="UTX262" s="34"/>
      <c r="UTY262" s="34"/>
      <c r="UTZ262" s="34"/>
      <c r="UUA262" s="34"/>
      <c r="UUB262" s="34"/>
      <c r="UUC262" s="34"/>
      <c r="UUD262" s="34"/>
      <c r="UUE262" s="34"/>
      <c r="UUF262" s="34"/>
      <c r="UUG262" s="34"/>
      <c r="UUH262" s="34"/>
      <c r="UUI262" s="34"/>
      <c r="UUJ262" s="34"/>
      <c r="UUK262" s="34"/>
      <c r="UUL262" s="34"/>
      <c r="UUM262" s="34"/>
      <c r="UUN262" s="34"/>
      <c r="UUO262" s="34"/>
      <c r="UUP262" s="34"/>
      <c r="UUQ262" s="34"/>
      <c r="UUR262" s="34"/>
      <c r="UUS262" s="34"/>
      <c r="UUT262" s="34"/>
      <c r="UUU262" s="34"/>
      <c r="UUV262" s="34"/>
      <c r="UUW262" s="34"/>
      <c r="UUX262" s="34"/>
      <c r="UUY262" s="34"/>
      <c r="UUZ262" s="34"/>
      <c r="UVA262" s="34"/>
      <c r="UVB262" s="34"/>
      <c r="UVC262" s="34"/>
      <c r="UVD262" s="34"/>
      <c r="UVE262" s="34"/>
      <c r="UVF262" s="34"/>
      <c r="UVG262" s="34"/>
      <c r="UVH262" s="34"/>
      <c r="UVI262" s="34"/>
      <c r="UVJ262" s="34"/>
      <c r="UVK262" s="34"/>
      <c r="UVL262" s="34"/>
      <c r="UVM262" s="34"/>
      <c r="UVN262" s="34"/>
      <c r="UVO262" s="34"/>
      <c r="UVP262" s="34"/>
      <c r="UVQ262" s="34"/>
      <c r="UVR262" s="34"/>
      <c r="UVS262" s="34"/>
      <c r="UVT262" s="34"/>
      <c r="UVU262" s="34"/>
      <c r="UVV262" s="34"/>
      <c r="UVW262" s="34"/>
      <c r="UVX262" s="34"/>
      <c r="UVY262" s="34"/>
      <c r="UVZ262" s="34"/>
      <c r="UWA262" s="34"/>
      <c r="UWB262" s="34"/>
      <c r="UWC262" s="34"/>
      <c r="UWD262" s="34"/>
      <c r="UWE262" s="34"/>
      <c r="UWF262" s="34"/>
      <c r="UWG262" s="34"/>
      <c r="UWH262" s="34"/>
      <c r="UWI262" s="34"/>
      <c r="UWJ262" s="34"/>
      <c r="UWK262" s="34"/>
      <c r="UWL262" s="34"/>
      <c r="UWM262" s="34"/>
      <c r="UWN262" s="34"/>
      <c r="UWO262" s="34"/>
      <c r="UWP262" s="34"/>
      <c r="UWQ262" s="34"/>
      <c r="UWR262" s="34"/>
      <c r="UWS262" s="34"/>
      <c r="UWT262" s="34"/>
      <c r="UWU262" s="34"/>
      <c r="UWV262" s="34"/>
      <c r="UWW262" s="34"/>
      <c r="UWX262" s="34"/>
      <c r="UWY262" s="34"/>
      <c r="UWZ262" s="34"/>
      <c r="UXA262" s="34"/>
      <c r="UXB262" s="34"/>
      <c r="UXC262" s="34"/>
      <c r="UXD262" s="34"/>
      <c r="UXE262" s="34"/>
      <c r="UXF262" s="34"/>
      <c r="UXG262" s="34"/>
      <c r="UXH262" s="34"/>
      <c r="UXI262" s="34"/>
      <c r="UXJ262" s="34"/>
      <c r="UXK262" s="34"/>
      <c r="UXL262" s="34"/>
      <c r="UXM262" s="34"/>
      <c r="UXN262" s="34"/>
      <c r="UXO262" s="34"/>
      <c r="UXP262" s="34"/>
      <c r="UXQ262" s="34"/>
      <c r="UXR262" s="34"/>
      <c r="UXS262" s="34"/>
      <c r="UXT262" s="34"/>
      <c r="UXU262" s="34"/>
      <c r="UXV262" s="34"/>
      <c r="UXW262" s="34"/>
      <c r="UXX262" s="34"/>
      <c r="UXY262" s="34"/>
      <c r="UXZ262" s="34"/>
      <c r="UYA262" s="34"/>
      <c r="UYB262" s="34"/>
      <c r="UYC262" s="34"/>
      <c r="UYD262" s="34"/>
      <c r="UYE262" s="34"/>
      <c r="UYF262" s="34"/>
      <c r="UYG262" s="34"/>
      <c r="UYH262" s="34"/>
      <c r="UYI262" s="34"/>
      <c r="UYJ262" s="34"/>
      <c r="UYK262" s="34"/>
      <c r="UYL262" s="34"/>
      <c r="UYM262" s="34"/>
      <c r="UYN262" s="34"/>
      <c r="UYO262" s="34"/>
      <c r="UYP262" s="34"/>
      <c r="UYQ262" s="34"/>
      <c r="UYR262" s="34"/>
      <c r="UYS262" s="34"/>
      <c r="UYT262" s="34"/>
      <c r="UYU262" s="34"/>
      <c r="UYV262" s="34"/>
      <c r="UYW262" s="34"/>
      <c r="UYX262" s="34"/>
      <c r="UYY262" s="34"/>
      <c r="UYZ262" s="34"/>
      <c r="UZA262" s="34"/>
      <c r="UZB262" s="34"/>
      <c r="UZC262" s="34"/>
      <c r="UZD262" s="34"/>
      <c r="UZE262" s="34"/>
      <c r="UZF262" s="34"/>
      <c r="UZG262" s="34"/>
      <c r="UZH262" s="34"/>
      <c r="UZI262" s="34"/>
      <c r="UZJ262" s="34"/>
      <c r="UZK262" s="34"/>
      <c r="UZL262" s="34"/>
      <c r="UZM262" s="34"/>
      <c r="UZN262" s="34"/>
      <c r="UZO262" s="34"/>
      <c r="UZP262" s="34"/>
      <c r="UZQ262" s="34"/>
      <c r="UZR262" s="34"/>
      <c r="UZS262" s="34"/>
      <c r="UZT262" s="34"/>
      <c r="UZU262" s="34"/>
      <c r="UZV262" s="34"/>
      <c r="UZW262" s="34"/>
      <c r="UZX262" s="34"/>
      <c r="UZY262" s="34"/>
      <c r="UZZ262" s="34"/>
      <c r="VAA262" s="34"/>
      <c r="VAB262" s="34"/>
      <c r="VAC262" s="34"/>
      <c r="VAD262" s="34"/>
      <c r="VAE262" s="34"/>
      <c r="VAF262" s="34"/>
      <c r="VAG262" s="34"/>
      <c r="VAH262" s="34"/>
      <c r="VAI262" s="34"/>
      <c r="VAJ262" s="34"/>
      <c r="VAK262" s="34"/>
      <c r="VAL262" s="34"/>
      <c r="VAM262" s="34"/>
      <c r="VAN262" s="34"/>
      <c r="VAO262" s="34"/>
      <c r="VAP262" s="34"/>
      <c r="VAQ262" s="34"/>
      <c r="VAR262" s="34"/>
      <c r="VAS262" s="34"/>
      <c r="VAT262" s="34"/>
      <c r="VAU262" s="34"/>
      <c r="VAV262" s="34"/>
      <c r="VAW262" s="34"/>
      <c r="VAX262" s="34"/>
      <c r="VAY262" s="34"/>
      <c r="VAZ262" s="34"/>
      <c r="VBA262" s="34"/>
      <c r="VBB262" s="34"/>
      <c r="VBC262" s="34"/>
      <c r="VBD262" s="34"/>
      <c r="VBE262" s="34"/>
      <c r="VBF262" s="34"/>
      <c r="VBG262" s="34"/>
      <c r="VBH262" s="34"/>
      <c r="VBI262" s="34"/>
      <c r="VBJ262" s="34"/>
      <c r="VBK262" s="34"/>
      <c r="VBL262" s="34"/>
      <c r="VBM262" s="34"/>
      <c r="VBN262" s="34"/>
      <c r="VBO262" s="34"/>
      <c r="VBP262" s="34"/>
      <c r="VBQ262" s="34"/>
      <c r="VBR262" s="34"/>
      <c r="VBS262" s="34"/>
      <c r="VBT262" s="34"/>
      <c r="VBU262" s="34"/>
      <c r="VBV262" s="34"/>
      <c r="VBW262" s="34"/>
      <c r="VBX262" s="34"/>
      <c r="VBY262" s="34"/>
      <c r="VBZ262" s="34"/>
      <c r="VCA262" s="34"/>
      <c r="VCB262" s="34"/>
      <c r="VCC262" s="34"/>
      <c r="VCD262" s="34"/>
      <c r="VCE262" s="34"/>
      <c r="VCF262" s="34"/>
      <c r="VCG262" s="34"/>
      <c r="VCH262" s="34"/>
      <c r="VCI262" s="34"/>
      <c r="VCJ262" s="34"/>
      <c r="VCK262" s="34"/>
      <c r="VCL262" s="34"/>
      <c r="VCM262" s="34"/>
      <c r="VCN262" s="34"/>
      <c r="VCO262" s="34"/>
      <c r="VCP262" s="34"/>
      <c r="VCQ262" s="34"/>
      <c r="VCR262" s="34"/>
      <c r="VCS262" s="34"/>
      <c r="VCT262" s="34"/>
      <c r="VCU262" s="34"/>
      <c r="VCV262" s="34"/>
      <c r="VCW262" s="34"/>
      <c r="VCX262" s="34"/>
      <c r="VCY262" s="34"/>
      <c r="VCZ262" s="34"/>
      <c r="VDA262" s="34"/>
      <c r="VDB262" s="34"/>
      <c r="VDC262" s="34"/>
      <c r="VDD262" s="34"/>
      <c r="VDE262" s="34"/>
      <c r="VDF262" s="34"/>
      <c r="VDG262" s="34"/>
      <c r="VDH262" s="34"/>
      <c r="VDI262" s="34"/>
      <c r="VDJ262" s="34"/>
      <c r="VDK262" s="34"/>
      <c r="VDL262" s="34"/>
      <c r="VDM262" s="34"/>
      <c r="VDN262" s="34"/>
      <c r="VDO262" s="34"/>
      <c r="VDP262" s="34"/>
      <c r="VDQ262" s="34"/>
      <c r="VDR262" s="34"/>
      <c r="VDS262" s="34"/>
      <c r="VDT262" s="34"/>
      <c r="VDU262" s="34"/>
      <c r="VDV262" s="34"/>
      <c r="VDW262" s="34"/>
      <c r="VDX262" s="34"/>
      <c r="VDY262" s="34"/>
      <c r="VDZ262" s="34"/>
      <c r="VEA262" s="34"/>
      <c r="VEB262" s="34"/>
      <c r="VEC262" s="34"/>
      <c r="VED262" s="34"/>
      <c r="VEE262" s="34"/>
      <c r="VEF262" s="34"/>
      <c r="VEG262" s="34"/>
      <c r="VEH262" s="34"/>
      <c r="VEI262" s="34"/>
      <c r="VEJ262" s="34"/>
      <c r="VEK262" s="34"/>
      <c r="VEL262" s="34"/>
      <c r="VEM262" s="34"/>
      <c r="VEN262" s="34"/>
      <c r="VEO262" s="34"/>
      <c r="VEP262" s="34"/>
      <c r="VEQ262" s="34"/>
      <c r="VER262" s="34"/>
      <c r="VES262" s="34"/>
      <c r="VET262" s="34"/>
      <c r="VEU262" s="34"/>
      <c r="VEV262" s="34"/>
      <c r="VEW262" s="34"/>
      <c r="VEX262" s="34"/>
      <c r="VEY262" s="34"/>
      <c r="VEZ262" s="34"/>
      <c r="VFA262" s="34"/>
      <c r="VFB262" s="34"/>
      <c r="VFC262" s="34"/>
      <c r="VFD262" s="34"/>
      <c r="VFE262" s="34"/>
      <c r="VFF262" s="34"/>
      <c r="VFG262" s="34"/>
      <c r="VFH262" s="34"/>
      <c r="VFI262" s="34"/>
      <c r="VFJ262" s="34"/>
      <c r="VFK262" s="34"/>
      <c r="VFL262" s="34"/>
      <c r="VFM262" s="34"/>
      <c r="VFN262" s="34"/>
      <c r="VFO262" s="34"/>
      <c r="VFP262" s="34"/>
      <c r="VFQ262" s="34"/>
      <c r="VFR262" s="34"/>
      <c r="VFS262" s="34"/>
      <c r="VFT262" s="34"/>
      <c r="VFU262" s="34"/>
      <c r="VFV262" s="34"/>
      <c r="VFW262" s="34"/>
      <c r="VFX262" s="34"/>
      <c r="VFY262" s="34"/>
      <c r="VFZ262" s="34"/>
      <c r="VGA262" s="34"/>
      <c r="VGB262" s="34"/>
      <c r="VGC262" s="34"/>
      <c r="VGD262" s="34"/>
      <c r="VGE262" s="34"/>
      <c r="VGF262" s="34"/>
      <c r="VGG262" s="34"/>
      <c r="VGH262" s="34"/>
      <c r="VGI262" s="34"/>
      <c r="VGJ262" s="34"/>
      <c r="VGK262" s="34"/>
      <c r="VGL262" s="34"/>
      <c r="VGM262" s="34"/>
      <c r="VGN262" s="34"/>
      <c r="VGO262" s="34"/>
      <c r="VGP262" s="34"/>
      <c r="VGQ262" s="34"/>
      <c r="VGR262" s="34"/>
      <c r="VGS262" s="34"/>
      <c r="VGT262" s="34"/>
      <c r="VGU262" s="34"/>
      <c r="VGV262" s="34"/>
      <c r="VGW262" s="34"/>
      <c r="VGX262" s="34"/>
      <c r="VGY262" s="34"/>
      <c r="VGZ262" s="34"/>
      <c r="VHA262" s="34"/>
      <c r="VHB262" s="34"/>
      <c r="VHC262" s="34"/>
      <c r="VHD262" s="34"/>
      <c r="VHE262" s="34"/>
      <c r="VHF262" s="34"/>
      <c r="VHG262" s="34"/>
      <c r="VHH262" s="34"/>
      <c r="VHI262" s="34"/>
      <c r="VHJ262" s="34"/>
      <c r="VHK262" s="34"/>
      <c r="VHL262" s="34"/>
      <c r="VHM262" s="34"/>
      <c r="VHN262" s="34"/>
      <c r="VHO262" s="34"/>
      <c r="VHP262" s="34"/>
      <c r="VHQ262" s="34"/>
      <c r="VHR262" s="34"/>
      <c r="VHS262" s="34"/>
      <c r="VHT262" s="34"/>
      <c r="VHU262" s="34"/>
      <c r="VHV262" s="34"/>
      <c r="VHW262" s="34"/>
      <c r="VHX262" s="34"/>
      <c r="VHY262" s="34"/>
      <c r="VHZ262" s="34"/>
      <c r="VIA262" s="34"/>
      <c r="VIB262" s="34"/>
      <c r="VIC262" s="34"/>
      <c r="VID262" s="34"/>
      <c r="VIE262" s="34"/>
      <c r="VIF262" s="34"/>
      <c r="VIG262" s="34"/>
      <c r="VIH262" s="34"/>
      <c r="VII262" s="34"/>
      <c r="VIJ262" s="34"/>
      <c r="VIK262" s="34"/>
      <c r="VIL262" s="34"/>
      <c r="VIM262" s="34"/>
      <c r="VIN262" s="34"/>
      <c r="VIO262" s="34"/>
      <c r="VIP262" s="34"/>
      <c r="VIQ262" s="34"/>
      <c r="VIR262" s="34"/>
      <c r="VIS262" s="34"/>
      <c r="VIT262" s="34"/>
      <c r="VIU262" s="34"/>
      <c r="VIV262" s="34"/>
      <c r="VIW262" s="34"/>
      <c r="VIX262" s="34"/>
      <c r="VIY262" s="34"/>
      <c r="VIZ262" s="34"/>
      <c r="VJA262" s="34"/>
      <c r="VJB262" s="34"/>
      <c r="VJC262" s="34"/>
      <c r="VJD262" s="34"/>
      <c r="VJE262" s="34"/>
      <c r="VJF262" s="34"/>
      <c r="VJG262" s="34"/>
      <c r="VJH262" s="34"/>
      <c r="VJI262" s="34"/>
      <c r="VJJ262" s="34"/>
      <c r="VJK262" s="34"/>
      <c r="VJL262" s="34"/>
      <c r="VJM262" s="34"/>
      <c r="VJN262" s="34"/>
      <c r="VJO262" s="34"/>
      <c r="VJP262" s="34"/>
      <c r="VJQ262" s="34"/>
      <c r="VJR262" s="34"/>
      <c r="VJS262" s="34"/>
      <c r="VJT262" s="34"/>
      <c r="VJU262" s="34"/>
      <c r="VJV262" s="34"/>
      <c r="VJW262" s="34"/>
      <c r="VJX262" s="34"/>
      <c r="VJY262" s="34"/>
      <c r="VJZ262" s="34"/>
      <c r="VKA262" s="34"/>
      <c r="VKB262" s="34"/>
      <c r="VKC262" s="34"/>
      <c r="VKD262" s="34"/>
      <c r="VKE262" s="34"/>
      <c r="VKF262" s="34"/>
      <c r="VKG262" s="34"/>
      <c r="VKH262" s="34"/>
      <c r="VKI262" s="34"/>
      <c r="VKJ262" s="34"/>
      <c r="VKK262" s="34"/>
      <c r="VKL262" s="34"/>
      <c r="VKM262" s="34"/>
      <c r="VKN262" s="34"/>
      <c r="VKO262" s="34"/>
      <c r="VKP262" s="34"/>
      <c r="VKQ262" s="34"/>
      <c r="VKR262" s="34"/>
      <c r="VKS262" s="34"/>
      <c r="VKT262" s="34"/>
      <c r="VKU262" s="34"/>
      <c r="VKV262" s="34"/>
      <c r="VKW262" s="34"/>
      <c r="VKX262" s="34"/>
      <c r="VKY262" s="34"/>
      <c r="VKZ262" s="34"/>
      <c r="VLA262" s="34"/>
      <c r="VLB262" s="34"/>
      <c r="VLC262" s="34"/>
      <c r="VLD262" s="34"/>
      <c r="VLE262" s="34"/>
      <c r="VLF262" s="34"/>
      <c r="VLG262" s="34"/>
      <c r="VLH262" s="34"/>
      <c r="VLI262" s="34"/>
      <c r="VLJ262" s="34"/>
      <c r="VLK262" s="34"/>
      <c r="VLL262" s="34"/>
      <c r="VLM262" s="34"/>
      <c r="VLN262" s="34"/>
      <c r="VLO262" s="34"/>
      <c r="VLP262" s="34"/>
      <c r="VLQ262" s="34"/>
      <c r="VLR262" s="34"/>
      <c r="VLS262" s="34"/>
      <c r="VLT262" s="34"/>
      <c r="VLU262" s="34"/>
      <c r="VLV262" s="34"/>
      <c r="VLW262" s="34"/>
      <c r="VLX262" s="34"/>
      <c r="VLY262" s="34"/>
      <c r="VLZ262" s="34"/>
      <c r="VMA262" s="34"/>
      <c r="VMB262" s="34"/>
      <c r="VMC262" s="34"/>
      <c r="VMD262" s="34"/>
      <c r="VME262" s="34"/>
      <c r="VMF262" s="34"/>
      <c r="VMG262" s="34"/>
      <c r="VMH262" s="34"/>
      <c r="VMI262" s="34"/>
      <c r="VMJ262" s="34"/>
      <c r="VMK262" s="34"/>
      <c r="VML262" s="34"/>
      <c r="VMM262" s="34"/>
      <c r="VMN262" s="34"/>
      <c r="VMO262" s="34"/>
      <c r="VMP262" s="34"/>
      <c r="VMQ262" s="34"/>
      <c r="VMR262" s="34"/>
      <c r="VMS262" s="34"/>
      <c r="VMT262" s="34"/>
      <c r="VMU262" s="34"/>
      <c r="VMV262" s="34"/>
      <c r="VMW262" s="34"/>
      <c r="VMX262" s="34"/>
      <c r="VMY262" s="34"/>
      <c r="VMZ262" s="34"/>
      <c r="VNA262" s="34"/>
      <c r="VNB262" s="34"/>
      <c r="VNC262" s="34"/>
      <c r="VND262" s="34"/>
      <c r="VNE262" s="34"/>
      <c r="VNF262" s="34"/>
      <c r="VNG262" s="34"/>
      <c r="VNH262" s="34"/>
      <c r="VNI262" s="34"/>
      <c r="VNJ262" s="34"/>
      <c r="VNK262" s="34"/>
      <c r="VNL262" s="34"/>
      <c r="VNM262" s="34"/>
      <c r="VNN262" s="34"/>
      <c r="VNO262" s="34"/>
      <c r="VNP262" s="34"/>
      <c r="VNQ262" s="34"/>
      <c r="VNR262" s="34"/>
      <c r="VNS262" s="34"/>
      <c r="VNT262" s="34"/>
      <c r="VNU262" s="34"/>
      <c r="VNV262" s="34"/>
      <c r="VNW262" s="34"/>
      <c r="VNX262" s="34"/>
      <c r="VNY262" s="34"/>
      <c r="VNZ262" s="34"/>
      <c r="VOA262" s="34"/>
      <c r="VOB262" s="34"/>
      <c r="VOC262" s="34"/>
      <c r="VOD262" s="34"/>
      <c r="VOE262" s="34"/>
      <c r="VOF262" s="34"/>
      <c r="VOG262" s="34"/>
      <c r="VOH262" s="34"/>
      <c r="VOI262" s="34"/>
      <c r="VOJ262" s="34"/>
      <c r="VOK262" s="34"/>
      <c r="VOL262" s="34"/>
      <c r="VOM262" s="34"/>
      <c r="VON262" s="34"/>
      <c r="VOO262" s="34"/>
      <c r="VOP262" s="34"/>
      <c r="VOQ262" s="34"/>
      <c r="VOR262" s="34"/>
      <c r="VOS262" s="34"/>
      <c r="VOT262" s="34"/>
      <c r="VOU262" s="34"/>
      <c r="VOV262" s="34"/>
      <c r="VOW262" s="34"/>
      <c r="VOX262" s="34"/>
      <c r="VOY262" s="34"/>
      <c r="VOZ262" s="34"/>
      <c r="VPA262" s="34"/>
      <c r="VPB262" s="34"/>
      <c r="VPC262" s="34"/>
      <c r="VPD262" s="34"/>
      <c r="VPE262" s="34"/>
      <c r="VPF262" s="34"/>
      <c r="VPG262" s="34"/>
      <c r="VPH262" s="34"/>
      <c r="VPI262" s="34"/>
      <c r="VPJ262" s="34"/>
      <c r="VPK262" s="34"/>
      <c r="VPL262" s="34"/>
      <c r="VPM262" s="34"/>
      <c r="VPN262" s="34"/>
      <c r="VPO262" s="34"/>
      <c r="VPP262" s="34"/>
      <c r="VPQ262" s="34"/>
      <c r="VPR262" s="34"/>
      <c r="VPS262" s="34"/>
      <c r="VPT262" s="34"/>
      <c r="VPU262" s="34"/>
      <c r="VPV262" s="34"/>
      <c r="VPW262" s="34"/>
      <c r="VPX262" s="34"/>
      <c r="VPY262" s="34"/>
      <c r="VPZ262" s="34"/>
      <c r="VQA262" s="34"/>
      <c r="VQB262" s="34"/>
      <c r="VQC262" s="34"/>
      <c r="VQD262" s="34"/>
      <c r="VQE262" s="34"/>
      <c r="VQF262" s="34"/>
      <c r="VQG262" s="34"/>
      <c r="VQH262" s="34"/>
      <c r="VQI262" s="34"/>
      <c r="VQJ262" s="34"/>
      <c r="VQK262" s="34"/>
      <c r="VQL262" s="34"/>
      <c r="VQM262" s="34"/>
      <c r="VQN262" s="34"/>
      <c r="VQO262" s="34"/>
      <c r="VQP262" s="34"/>
      <c r="VQQ262" s="34"/>
      <c r="VQR262" s="34"/>
      <c r="VQS262" s="34"/>
      <c r="VQT262" s="34"/>
      <c r="VQU262" s="34"/>
      <c r="VQV262" s="34"/>
      <c r="VQW262" s="34"/>
      <c r="VQX262" s="34"/>
      <c r="VQY262" s="34"/>
      <c r="VQZ262" s="34"/>
      <c r="VRA262" s="34"/>
      <c r="VRB262" s="34"/>
      <c r="VRC262" s="34"/>
      <c r="VRD262" s="34"/>
      <c r="VRE262" s="34"/>
      <c r="VRF262" s="34"/>
      <c r="VRG262" s="34"/>
      <c r="VRH262" s="34"/>
      <c r="VRI262" s="34"/>
      <c r="VRJ262" s="34"/>
      <c r="VRK262" s="34"/>
      <c r="VRL262" s="34"/>
      <c r="VRM262" s="34"/>
      <c r="VRN262" s="34"/>
      <c r="VRO262" s="34"/>
      <c r="VRP262" s="34"/>
      <c r="VRQ262" s="34"/>
      <c r="VRR262" s="34"/>
      <c r="VRS262" s="34"/>
      <c r="VRT262" s="34"/>
      <c r="VRU262" s="34"/>
      <c r="VRV262" s="34"/>
      <c r="VRW262" s="34"/>
      <c r="VRX262" s="34"/>
      <c r="VRY262" s="34"/>
      <c r="VRZ262" s="34"/>
      <c r="VSA262" s="34"/>
      <c r="VSB262" s="34"/>
      <c r="VSC262" s="34"/>
      <c r="VSD262" s="34"/>
      <c r="VSE262" s="34"/>
      <c r="VSF262" s="34"/>
      <c r="VSG262" s="34"/>
      <c r="VSH262" s="34"/>
      <c r="VSI262" s="34"/>
      <c r="VSJ262" s="34"/>
      <c r="VSK262" s="34"/>
      <c r="VSL262" s="34"/>
      <c r="VSM262" s="34"/>
      <c r="VSN262" s="34"/>
      <c r="VSO262" s="34"/>
      <c r="VSP262" s="34"/>
      <c r="VSQ262" s="34"/>
      <c r="VSR262" s="34"/>
      <c r="VSS262" s="34"/>
      <c r="VST262" s="34"/>
      <c r="VSU262" s="34"/>
      <c r="VSV262" s="34"/>
      <c r="VSW262" s="34"/>
      <c r="VSX262" s="34"/>
      <c r="VSY262" s="34"/>
      <c r="VSZ262" s="34"/>
      <c r="VTA262" s="34"/>
      <c r="VTB262" s="34"/>
      <c r="VTC262" s="34"/>
      <c r="VTD262" s="34"/>
      <c r="VTE262" s="34"/>
      <c r="VTF262" s="34"/>
      <c r="VTG262" s="34"/>
      <c r="VTH262" s="34"/>
      <c r="VTI262" s="34"/>
      <c r="VTJ262" s="34"/>
      <c r="VTK262" s="34"/>
      <c r="VTL262" s="34"/>
      <c r="VTM262" s="34"/>
      <c r="VTN262" s="34"/>
      <c r="VTO262" s="34"/>
      <c r="VTP262" s="34"/>
      <c r="VTQ262" s="34"/>
      <c r="VTR262" s="34"/>
      <c r="VTS262" s="34"/>
      <c r="VTT262" s="34"/>
      <c r="VTU262" s="34"/>
      <c r="VTV262" s="34"/>
      <c r="VTW262" s="34"/>
      <c r="VTX262" s="34"/>
      <c r="VTY262" s="34"/>
      <c r="VTZ262" s="34"/>
      <c r="VUA262" s="34"/>
      <c r="VUB262" s="34"/>
      <c r="VUC262" s="34"/>
      <c r="VUD262" s="34"/>
      <c r="VUE262" s="34"/>
      <c r="VUF262" s="34"/>
      <c r="VUG262" s="34"/>
      <c r="VUH262" s="34"/>
      <c r="VUI262" s="34"/>
      <c r="VUJ262" s="34"/>
      <c r="VUK262" s="34"/>
      <c r="VUL262" s="34"/>
      <c r="VUM262" s="34"/>
      <c r="VUN262" s="34"/>
      <c r="VUO262" s="34"/>
      <c r="VUP262" s="34"/>
      <c r="VUQ262" s="34"/>
      <c r="VUR262" s="34"/>
      <c r="VUS262" s="34"/>
      <c r="VUT262" s="34"/>
      <c r="VUU262" s="34"/>
      <c r="VUV262" s="34"/>
      <c r="VUW262" s="34"/>
      <c r="VUX262" s="34"/>
      <c r="VUY262" s="34"/>
      <c r="VUZ262" s="34"/>
      <c r="VVA262" s="34"/>
      <c r="VVB262" s="34"/>
      <c r="VVC262" s="34"/>
      <c r="VVD262" s="34"/>
      <c r="VVE262" s="34"/>
      <c r="VVF262" s="34"/>
      <c r="VVG262" s="34"/>
      <c r="VVH262" s="34"/>
      <c r="VVI262" s="34"/>
      <c r="VVJ262" s="34"/>
      <c r="VVK262" s="34"/>
      <c r="VVL262" s="34"/>
      <c r="VVM262" s="34"/>
      <c r="VVN262" s="34"/>
      <c r="VVO262" s="34"/>
      <c r="VVP262" s="34"/>
      <c r="VVQ262" s="34"/>
      <c r="VVR262" s="34"/>
      <c r="VVS262" s="34"/>
      <c r="VVT262" s="34"/>
      <c r="VVU262" s="34"/>
      <c r="VVV262" s="34"/>
      <c r="VVW262" s="34"/>
      <c r="VVX262" s="34"/>
      <c r="VVY262" s="34"/>
      <c r="VVZ262" s="34"/>
      <c r="VWA262" s="34"/>
      <c r="VWB262" s="34"/>
      <c r="VWC262" s="34"/>
      <c r="VWD262" s="34"/>
      <c r="VWE262" s="34"/>
      <c r="VWF262" s="34"/>
      <c r="VWG262" s="34"/>
      <c r="VWH262" s="34"/>
      <c r="VWI262" s="34"/>
      <c r="VWJ262" s="34"/>
      <c r="VWK262" s="34"/>
      <c r="VWL262" s="34"/>
      <c r="VWM262" s="34"/>
      <c r="VWN262" s="34"/>
      <c r="VWO262" s="34"/>
      <c r="VWP262" s="34"/>
      <c r="VWQ262" s="34"/>
      <c r="VWR262" s="34"/>
      <c r="VWS262" s="34"/>
      <c r="VWT262" s="34"/>
      <c r="VWU262" s="34"/>
      <c r="VWV262" s="34"/>
      <c r="VWW262" s="34"/>
      <c r="VWX262" s="34"/>
      <c r="VWY262" s="34"/>
      <c r="VWZ262" s="34"/>
      <c r="VXA262" s="34"/>
      <c r="VXB262" s="34"/>
      <c r="VXC262" s="34"/>
      <c r="VXD262" s="34"/>
      <c r="VXE262" s="34"/>
      <c r="VXF262" s="34"/>
      <c r="VXG262" s="34"/>
      <c r="VXH262" s="34"/>
      <c r="VXI262" s="34"/>
      <c r="VXJ262" s="34"/>
      <c r="VXK262" s="34"/>
      <c r="VXL262" s="34"/>
      <c r="VXM262" s="34"/>
      <c r="VXN262" s="34"/>
      <c r="VXO262" s="34"/>
      <c r="VXP262" s="34"/>
      <c r="VXQ262" s="34"/>
      <c r="VXR262" s="34"/>
      <c r="VXS262" s="34"/>
      <c r="VXT262" s="34"/>
      <c r="VXU262" s="34"/>
      <c r="VXV262" s="34"/>
      <c r="VXW262" s="34"/>
      <c r="VXX262" s="34"/>
      <c r="VXY262" s="34"/>
      <c r="VXZ262" s="34"/>
      <c r="VYA262" s="34"/>
      <c r="VYB262" s="34"/>
      <c r="VYC262" s="34"/>
      <c r="VYD262" s="34"/>
      <c r="VYE262" s="34"/>
      <c r="VYF262" s="34"/>
      <c r="VYG262" s="34"/>
      <c r="VYH262" s="34"/>
      <c r="VYI262" s="34"/>
      <c r="VYJ262" s="34"/>
      <c r="VYK262" s="34"/>
      <c r="VYL262" s="34"/>
      <c r="VYM262" s="34"/>
      <c r="VYN262" s="34"/>
      <c r="VYO262" s="34"/>
      <c r="VYP262" s="34"/>
      <c r="VYQ262" s="34"/>
      <c r="VYR262" s="34"/>
      <c r="VYS262" s="34"/>
      <c r="VYT262" s="34"/>
      <c r="VYU262" s="34"/>
      <c r="VYV262" s="34"/>
      <c r="VYW262" s="34"/>
      <c r="VYX262" s="34"/>
      <c r="VYY262" s="34"/>
      <c r="VYZ262" s="34"/>
      <c r="VZA262" s="34"/>
      <c r="VZB262" s="34"/>
      <c r="VZC262" s="34"/>
      <c r="VZD262" s="34"/>
      <c r="VZE262" s="34"/>
      <c r="VZF262" s="34"/>
      <c r="VZG262" s="34"/>
      <c r="VZH262" s="34"/>
      <c r="VZI262" s="34"/>
      <c r="VZJ262" s="34"/>
      <c r="VZK262" s="34"/>
      <c r="VZL262" s="34"/>
      <c r="VZM262" s="34"/>
      <c r="VZN262" s="34"/>
      <c r="VZO262" s="34"/>
      <c r="VZP262" s="34"/>
      <c r="VZQ262" s="34"/>
      <c r="VZR262" s="34"/>
      <c r="VZS262" s="34"/>
      <c r="VZT262" s="34"/>
      <c r="VZU262" s="34"/>
      <c r="VZV262" s="34"/>
      <c r="VZW262" s="34"/>
      <c r="VZX262" s="34"/>
      <c r="VZY262" s="34"/>
      <c r="VZZ262" s="34"/>
      <c r="WAA262" s="34"/>
      <c r="WAB262" s="34"/>
      <c r="WAC262" s="34"/>
      <c r="WAD262" s="34"/>
      <c r="WAE262" s="34"/>
      <c r="WAF262" s="34"/>
      <c r="WAG262" s="34"/>
      <c r="WAH262" s="34"/>
      <c r="WAI262" s="34"/>
      <c r="WAJ262" s="34"/>
      <c r="WAK262" s="34"/>
      <c r="WAL262" s="34"/>
      <c r="WAM262" s="34"/>
      <c r="WAN262" s="34"/>
      <c r="WAO262" s="34"/>
      <c r="WAP262" s="34"/>
      <c r="WAQ262" s="34"/>
      <c r="WAR262" s="34"/>
      <c r="WAS262" s="34"/>
      <c r="WAT262" s="34"/>
      <c r="WAU262" s="34"/>
      <c r="WAV262" s="34"/>
      <c r="WAW262" s="34"/>
      <c r="WAX262" s="34"/>
      <c r="WAY262" s="34"/>
      <c r="WAZ262" s="34"/>
      <c r="WBA262" s="34"/>
      <c r="WBB262" s="34"/>
      <c r="WBC262" s="34"/>
      <c r="WBD262" s="34"/>
      <c r="WBE262" s="34"/>
      <c r="WBF262" s="34"/>
      <c r="WBG262" s="34"/>
      <c r="WBH262" s="34"/>
      <c r="WBI262" s="34"/>
      <c r="WBJ262" s="34"/>
      <c r="WBK262" s="34"/>
      <c r="WBL262" s="34"/>
      <c r="WBM262" s="34"/>
      <c r="WBN262" s="34"/>
      <c r="WBO262" s="34"/>
      <c r="WBP262" s="34"/>
      <c r="WBQ262" s="34"/>
      <c r="WBR262" s="34"/>
      <c r="WBS262" s="34"/>
      <c r="WBT262" s="34"/>
      <c r="WBU262" s="34"/>
      <c r="WBV262" s="34"/>
      <c r="WBW262" s="34"/>
      <c r="WBX262" s="34"/>
      <c r="WBY262" s="34"/>
      <c r="WBZ262" s="34"/>
      <c r="WCA262" s="34"/>
      <c r="WCB262" s="34"/>
      <c r="WCC262" s="34"/>
      <c r="WCD262" s="34"/>
      <c r="WCE262" s="34"/>
      <c r="WCF262" s="34"/>
      <c r="WCG262" s="34"/>
      <c r="WCH262" s="34"/>
      <c r="WCI262" s="34"/>
      <c r="WCJ262" s="34"/>
      <c r="WCK262" s="34"/>
      <c r="WCL262" s="34"/>
      <c r="WCM262" s="34"/>
      <c r="WCN262" s="34"/>
      <c r="WCO262" s="34"/>
      <c r="WCP262" s="34"/>
      <c r="WCQ262" s="34"/>
      <c r="WCR262" s="34"/>
      <c r="WCS262" s="34"/>
      <c r="WCT262" s="34"/>
      <c r="WCU262" s="34"/>
      <c r="WCV262" s="34"/>
      <c r="WCW262" s="34"/>
      <c r="WCX262" s="34"/>
      <c r="WCY262" s="34"/>
      <c r="WCZ262" s="34"/>
      <c r="WDA262" s="34"/>
      <c r="WDB262" s="34"/>
      <c r="WDC262" s="34"/>
      <c r="WDD262" s="34"/>
      <c r="WDE262" s="34"/>
      <c r="WDF262" s="34"/>
      <c r="WDG262" s="34"/>
      <c r="WDH262" s="34"/>
      <c r="WDI262" s="34"/>
      <c r="WDJ262" s="34"/>
      <c r="WDK262" s="34"/>
      <c r="WDL262" s="34"/>
      <c r="WDM262" s="34"/>
      <c r="WDN262" s="34"/>
      <c r="WDO262" s="34"/>
      <c r="WDP262" s="34"/>
      <c r="WDQ262" s="34"/>
      <c r="WDR262" s="34"/>
      <c r="WDS262" s="34"/>
      <c r="WDT262" s="34"/>
      <c r="WDU262" s="34"/>
      <c r="WDV262" s="34"/>
      <c r="WDW262" s="34"/>
      <c r="WDX262" s="34"/>
      <c r="WDY262" s="34"/>
      <c r="WDZ262" s="34"/>
      <c r="WEA262" s="34"/>
      <c r="WEB262" s="34"/>
      <c r="WEC262" s="34"/>
      <c r="WED262" s="34"/>
      <c r="WEE262" s="34"/>
      <c r="WEF262" s="34"/>
      <c r="WEG262" s="34"/>
      <c r="WEH262" s="34"/>
      <c r="WEI262" s="34"/>
      <c r="WEJ262" s="34"/>
      <c r="WEK262" s="34"/>
      <c r="WEL262" s="34"/>
      <c r="WEM262" s="34"/>
      <c r="WEN262" s="34"/>
      <c r="WEO262" s="34"/>
      <c r="WEP262" s="34"/>
      <c r="WEQ262" s="34"/>
      <c r="WER262" s="34"/>
      <c r="WES262" s="34"/>
      <c r="WET262" s="34"/>
      <c r="WEU262" s="34"/>
      <c r="WEV262" s="34"/>
      <c r="WEW262" s="34"/>
      <c r="WEX262" s="34"/>
      <c r="WEY262" s="34"/>
      <c r="WEZ262" s="34"/>
      <c r="WFA262" s="34"/>
      <c r="WFB262" s="34"/>
      <c r="WFC262" s="34"/>
      <c r="WFD262" s="34"/>
      <c r="WFE262" s="34"/>
      <c r="WFF262" s="34"/>
      <c r="WFG262" s="34"/>
      <c r="WFH262" s="34"/>
      <c r="WFI262" s="34"/>
      <c r="WFJ262" s="34"/>
      <c r="WFK262" s="34"/>
      <c r="WFL262" s="34"/>
      <c r="WFM262" s="34"/>
      <c r="WFN262" s="34"/>
      <c r="WFO262" s="34"/>
      <c r="WFP262" s="34"/>
      <c r="WFQ262" s="34"/>
      <c r="WFR262" s="34"/>
      <c r="WFS262" s="34"/>
      <c r="WFT262" s="34"/>
      <c r="WFU262" s="34"/>
      <c r="WFV262" s="34"/>
      <c r="WFW262" s="34"/>
      <c r="WFX262" s="34"/>
      <c r="WFY262" s="34"/>
      <c r="WFZ262" s="34"/>
      <c r="WGA262" s="34"/>
      <c r="WGB262" s="34"/>
      <c r="WGC262" s="34"/>
      <c r="WGD262" s="34"/>
      <c r="WGE262" s="34"/>
      <c r="WGF262" s="34"/>
      <c r="WGG262" s="34"/>
      <c r="WGH262" s="34"/>
      <c r="WGI262" s="34"/>
      <c r="WGJ262" s="34"/>
      <c r="WGK262" s="34"/>
      <c r="WGL262" s="34"/>
      <c r="WGM262" s="34"/>
      <c r="WGN262" s="34"/>
      <c r="WGO262" s="34"/>
      <c r="WGP262" s="34"/>
      <c r="WGQ262" s="34"/>
      <c r="WGR262" s="34"/>
      <c r="WGS262" s="34"/>
      <c r="WGT262" s="34"/>
      <c r="WGU262" s="34"/>
      <c r="WGV262" s="34"/>
      <c r="WGW262" s="34"/>
      <c r="WGX262" s="34"/>
      <c r="WGY262" s="34"/>
      <c r="WGZ262" s="34"/>
      <c r="WHA262" s="34"/>
      <c r="WHB262" s="34"/>
      <c r="WHC262" s="34"/>
      <c r="WHD262" s="34"/>
      <c r="WHE262" s="34"/>
      <c r="WHF262" s="34"/>
      <c r="WHG262" s="34"/>
      <c r="WHH262" s="34"/>
      <c r="WHI262" s="34"/>
      <c r="WHJ262" s="34"/>
      <c r="WHK262" s="34"/>
      <c r="WHL262" s="34"/>
      <c r="WHM262" s="34"/>
      <c r="WHN262" s="34"/>
      <c r="WHO262" s="34"/>
      <c r="WHP262" s="34"/>
      <c r="WHQ262" s="34"/>
      <c r="WHR262" s="34"/>
      <c r="WHS262" s="34"/>
      <c r="WHT262" s="34"/>
      <c r="WHU262" s="34"/>
      <c r="WHV262" s="34"/>
      <c r="WHW262" s="34"/>
      <c r="WHX262" s="34"/>
      <c r="WHY262" s="34"/>
      <c r="WHZ262" s="34"/>
      <c r="WIA262" s="34"/>
      <c r="WIB262" s="34"/>
      <c r="WIC262" s="34"/>
      <c r="WID262" s="34"/>
      <c r="WIE262" s="34"/>
      <c r="WIF262" s="34"/>
      <c r="WIG262" s="34"/>
      <c r="WIH262" s="34"/>
      <c r="WII262" s="34"/>
      <c r="WIJ262" s="34"/>
      <c r="WIK262" s="34"/>
      <c r="WIL262" s="34"/>
      <c r="WIM262" s="34"/>
      <c r="WIN262" s="34"/>
      <c r="WIO262" s="34"/>
      <c r="WIP262" s="34"/>
      <c r="WIQ262" s="34"/>
      <c r="WIR262" s="34"/>
      <c r="WIS262" s="34"/>
      <c r="WIT262" s="34"/>
      <c r="WIU262" s="34"/>
      <c r="WIV262" s="34"/>
      <c r="WIW262" s="34"/>
      <c r="WIX262" s="34"/>
      <c r="WIY262" s="34"/>
      <c r="WIZ262" s="34"/>
      <c r="WJA262" s="34"/>
      <c r="WJB262" s="34"/>
      <c r="WJC262" s="34"/>
      <c r="WJD262" s="34"/>
      <c r="WJE262" s="34"/>
      <c r="WJF262" s="34"/>
      <c r="WJG262" s="34"/>
      <c r="WJH262" s="34"/>
      <c r="WJI262" s="34"/>
      <c r="WJJ262" s="34"/>
      <c r="WJK262" s="34"/>
      <c r="WJL262" s="34"/>
      <c r="WJM262" s="34"/>
      <c r="WJN262" s="34"/>
      <c r="WJO262" s="34"/>
      <c r="WJP262" s="34"/>
      <c r="WJQ262" s="34"/>
      <c r="WJR262" s="34"/>
      <c r="WJS262" s="34"/>
      <c r="WJT262" s="34"/>
      <c r="WJU262" s="34"/>
      <c r="WJV262" s="34"/>
      <c r="WJW262" s="34"/>
      <c r="WJX262" s="34"/>
      <c r="WJY262" s="34"/>
      <c r="WJZ262" s="34"/>
      <c r="WKA262" s="34"/>
      <c r="WKB262" s="34"/>
      <c r="WKC262" s="34"/>
      <c r="WKD262" s="34"/>
      <c r="WKE262" s="34"/>
      <c r="WKF262" s="34"/>
      <c r="WKG262" s="34"/>
      <c r="WKH262" s="34"/>
      <c r="WKI262" s="34"/>
      <c r="WKJ262" s="34"/>
      <c r="WKK262" s="34"/>
      <c r="WKL262" s="34"/>
      <c r="WKM262" s="34"/>
      <c r="WKN262" s="34"/>
      <c r="WKO262" s="34"/>
      <c r="WKP262" s="34"/>
      <c r="WKQ262" s="34"/>
      <c r="WKR262" s="34"/>
      <c r="WKS262" s="34"/>
      <c r="WKT262" s="34"/>
      <c r="WKU262" s="34"/>
      <c r="WKV262" s="34"/>
      <c r="WKW262" s="34"/>
      <c r="WKX262" s="34"/>
      <c r="WKY262" s="34"/>
      <c r="WKZ262" s="34"/>
      <c r="WLA262" s="34"/>
      <c r="WLB262" s="34"/>
      <c r="WLC262" s="34"/>
      <c r="WLD262" s="34"/>
      <c r="WLE262" s="34"/>
      <c r="WLF262" s="34"/>
      <c r="WLG262" s="34"/>
      <c r="WLH262" s="34"/>
      <c r="WLI262" s="34"/>
      <c r="WLJ262" s="34"/>
      <c r="WLK262" s="34"/>
      <c r="WLL262" s="34"/>
      <c r="WLM262" s="34"/>
      <c r="WLN262" s="34"/>
      <c r="WLO262" s="34"/>
      <c r="WLP262" s="34"/>
      <c r="WLQ262" s="34"/>
      <c r="WLR262" s="34"/>
      <c r="WLS262" s="34"/>
      <c r="WLT262" s="34"/>
      <c r="WLU262" s="34"/>
      <c r="WLV262" s="34"/>
      <c r="WLW262" s="34"/>
      <c r="WLX262" s="34"/>
      <c r="WLY262" s="34"/>
      <c r="WLZ262" s="34"/>
      <c r="WMA262" s="34"/>
      <c r="WMB262" s="34"/>
      <c r="WMC262" s="34"/>
      <c r="WMD262" s="34"/>
      <c r="WME262" s="34"/>
      <c r="WMF262" s="34"/>
      <c r="WMG262" s="34"/>
      <c r="WMH262" s="34"/>
      <c r="WMI262" s="34"/>
      <c r="WMJ262" s="34"/>
      <c r="WMK262" s="34"/>
      <c r="WML262" s="34"/>
      <c r="WMM262" s="34"/>
      <c r="WMN262" s="34"/>
      <c r="WMO262" s="34"/>
      <c r="WMP262" s="34"/>
      <c r="WMQ262" s="34"/>
      <c r="WMR262" s="34"/>
      <c r="WMS262" s="34"/>
      <c r="WMT262" s="34"/>
      <c r="WMU262" s="34"/>
      <c r="WMV262" s="34"/>
      <c r="WMW262" s="34"/>
      <c r="WMX262" s="34"/>
      <c r="WMY262" s="34"/>
      <c r="WMZ262" s="34"/>
      <c r="WNA262" s="34"/>
      <c r="WNB262" s="34"/>
      <c r="WNC262" s="34"/>
      <c r="WND262" s="34"/>
      <c r="WNE262" s="34"/>
      <c r="WNF262" s="34"/>
      <c r="WNG262" s="34"/>
      <c r="WNH262" s="34"/>
      <c r="WNI262" s="34"/>
      <c r="WNJ262" s="34"/>
      <c r="WNK262" s="34"/>
      <c r="WNL262" s="34"/>
      <c r="WNM262" s="34"/>
      <c r="WNN262" s="34"/>
      <c r="WNO262" s="34"/>
      <c r="WNP262" s="34"/>
      <c r="WNQ262" s="34"/>
      <c r="WNR262" s="34"/>
      <c r="WNS262" s="34"/>
      <c r="WNT262" s="34"/>
      <c r="WNU262" s="34"/>
      <c r="WNV262" s="34"/>
      <c r="WNW262" s="34"/>
      <c r="WNX262" s="34"/>
      <c r="WNY262" s="34"/>
      <c r="WNZ262" s="34"/>
      <c r="WOA262" s="34"/>
      <c r="WOB262" s="34"/>
      <c r="WOC262" s="34"/>
      <c r="WOD262" s="34"/>
      <c r="WOE262" s="34"/>
      <c r="WOF262" s="34"/>
      <c r="WOG262" s="34"/>
      <c r="WOH262" s="34"/>
      <c r="WOI262" s="34"/>
      <c r="WOJ262" s="34"/>
      <c r="WOK262" s="34"/>
      <c r="WOL262" s="34"/>
      <c r="WOM262" s="34"/>
      <c r="WON262" s="34"/>
      <c r="WOO262" s="34"/>
      <c r="WOP262" s="34"/>
      <c r="WOQ262" s="34"/>
      <c r="WOR262" s="34"/>
      <c r="WOS262" s="34"/>
      <c r="WOT262" s="34"/>
      <c r="WOU262" s="34"/>
      <c r="WOV262" s="34"/>
      <c r="WOW262" s="34"/>
      <c r="WOX262" s="34"/>
      <c r="WOY262" s="34"/>
      <c r="WOZ262" s="34"/>
      <c r="WPA262" s="34"/>
      <c r="WPB262" s="34"/>
      <c r="WPC262" s="34"/>
      <c r="WPD262" s="34"/>
      <c r="WPE262" s="34"/>
      <c r="WPF262" s="34"/>
      <c r="WPG262" s="34"/>
      <c r="WPH262" s="34"/>
      <c r="WPI262" s="34"/>
      <c r="WPJ262" s="34"/>
      <c r="WPK262" s="34"/>
      <c r="WPL262" s="34"/>
      <c r="WPM262" s="34"/>
      <c r="WPN262" s="34"/>
      <c r="WPO262" s="34"/>
      <c r="WPP262" s="34"/>
      <c r="WPQ262" s="34"/>
      <c r="WPR262" s="34"/>
      <c r="WPS262" s="34"/>
      <c r="WPT262" s="34"/>
      <c r="WPU262" s="34"/>
      <c r="WPV262" s="34"/>
      <c r="WPW262" s="34"/>
      <c r="WPX262" s="34"/>
      <c r="WPY262" s="34"/>
      <c r="WPZ262" s="34"/>
      <c r="WQA262" s="34"/>
      <c r="WQB262" s="34"/>
      <c r="WQC262" s="34"/>
      <c r="WQD262" s="34"/>
      <c r="WQE262" s="34"/>
      <c r="WQF262" s="34"/>
      <c r="WQG262" s="34"/>
      <c r="WQH262" s="34"/>
      <c r="WQI262" s="34"/>
      <c r="WQJ262" s="34"/>
      <c r="WQK262" s="34"/>
      <c r="WQL262" s="34"/>
      <c r="WQM262" s="34"/>
      <c r="WQN262" s="34"/>
      <c r="WQO262" s="34"/>
      <c r="WQP262" s="34"/>
      <c r="WQQ262" s="34"/>
      <c r="WQR262" s="34"/>
      <c r="WQS262" s="34"/>
      <c r="WQT262" s="34"/>
      <c r="WQU262" s="34"/>
      <c r="WQV262" s="34"/>
      <c r="WQW262" s="34"/>
      <c r="WQX262" s="34"/>
      <c r="WQY262" s="34"/>
      <c r="WQZ262" s="34"/>
      <c r="WRA262" s="34"/>
      <c r="WRB262" s="34"/>
      <c r="WRC262" s="34"/>
      <c r="WRD262" s="34"/>
      <c r="WRE262" s="34"/>
      <c r="WRF262" s="34"/>
      <c r="WRG262" s="34"/>
      <c r="WRH262" s="34"/>
      <c r="WRI262" s="34"/>
      <c r="WRJ262" s="34"/>
      <c r="WRK262" s="34"/>
      <c r="WRL262" s="34"/>
      <c r="WRM262" s="34"/>
      <c r="WRN262" s="34"/>
      <c r="WRO262" s="34"/>
      <c r="WRP262" s="34"/>
      <c r="WRQ262" s="34"/>
      <c r="WRR262" s="34"/>
      <c r="WRS262" s="34"/>
      <c r="WRT262" s="34"/>
      <c r="WRU262" s="34"/>
      <c r="WRV262" s="34"/>
      <c r="WRW262" s="34"/>
      <c r="WRX262" s="34"/>
      <c r="WRY262" s="34"/>
      <c r="WRZ262" s="34"/>
      <c r="WSA262" s="34"/>
      <c r="WSB262" s="34"/>
      <c r="WSC262" s="34"/>
      <c r="WSD262" s="34"/>
      <c r="WSE262" s="34"/>
      <c r="WSF262" s="34"/>
      <c r="WSG262" s="34"/>
      <c r="WSH262" s="34"/>
      <c r="WSI262" s="34"/>
      <c r="WSJ262" s="34"/>
      <c r="WSK262" s="34"/>
      <c r="WSL262" s="34"/>
      <c r="WSM262" s="34"/>
      <c r="WSN262" s="34"/>
      <c r="WSO262" s="34"/>
      <c r="WSP262" s="34"/>
      <c r="WSQ262" s="34"/>
      <c r="WSR262" s="34"/>
      <c r="WSS262" s="34"/>
      <c r="WST262" s="34"/>
      <c r="WSU262" s="34"/>
      <c r="WSV262" s="34"/>
      <c r="WSW262" s="34"/>
      <c r="WSX262" s="34"/>
      <c r="WSY262" s="34"/>
      <c r="WSZ262" s="34"/>
      <c r="WTA262" s="34"/>
      <c r="WTB262" s="34"/>
      <c r="WTC262" s="34"/>
      <c r="WTD262" s="34"/>
      <c r="WTE262" s="34"/>
      <c r="WTF262" s="34"/>
      <c r="WTG262" s="34"/>
      <c r="WTH262" s="34"/>
      <c r="WTI262" s="34"/>
      <c r="WTJ262" s="34"/>
      <c r="WTK262" s="34"/>
      <c r="WTL262" s="34"/>
      <c r="WTM262" s="34"/>
      <c r="WTN262" s="34"/>
      <c r="WTO262" s="34"/>
      <c r="WTP262" s="34"/>
      <c r="WTQ262" s="34"/>
      <c r="WTR262" s="34"/>
      <c r="WTS262" s="34"/>
      <c r="WTT262" s="34"/>
      <c r="WTU262" s="34"/>
      <c r="WTV262" s="34"/>
      <c r="WTW262" s="34"/>
      <c r="WTX262" s="34"/>
      <c r="WTY262" s="34"/>
      <c r="WTZ262" s="34"/>
      <c r="WUA262" s="34"/>
      <c r="WUB262" s="34"/>
      <c r="WUC262" s="34"/>
      <c r="WUD262" s="34"/>
      <c r="WUE262" s="34"/>
      <c r="WUF262" s="34"/>
      <c r="WUG262" s="34"/>
      <c r="WUH262" s="34"/>
      <c r="WUI262" s="34"/>
      <c r="WUJ262" s="34"/>
      <c r="WUK262" s="34"/>
      <c r="WUL262" s="34"/>
      <c r="WUM262" s="34"/>
      <c r="WUN262" s="34"/>
      <c r="WUO262" s="34"/>
      <c r="WUP262" s="34"/>
      <c r="WUQ262" s="34"/>
      <c r="WUR262" s="34"/>
      <c r="WUS262" s="34"/>
      <c r="WUT262" s="34"/>
      <c r="WUU262" s="34"/>
      <c r="WUV262" s="34"/>
      <c r="WUW262" s="34"/>
      <c r="WUX262" s="34"/>
      <c r="WUY262" s="34"/>
      <c r="WUZ262" s="34"/>
      <c r="WVA262" s="34"/>
      <c r="WVB262" s="34"/>
      <c r="WVC262" s="34"/>
      <c r="WVD262" s="34"/>
      <c r="WVE262" s="34"/>
      <c r="WVF262" s="34"/>
      <c r="WVG262" s="34"/>
      <c r="WVH262" s="34"/>
      <c r="WVI262" s="34"/>
      <c r="WVJ262" s="34"/>
      <c r="WVK262" s="34"/>
      <c r="WVL262" s="34"/>
      <c r="WVM262" s="34"/>
      <c r="WVN262" s="34"/>
      <c r="WVO262" s="34"/>
      <c r="WVP262" s="34"/>
      <c r="WVQ262" s="34"/>
      <c r="WVR262" s="34"/>
      <c r="WVS262" s="34"/>
      <c r="WVT262" s="34"/>
      <c r="WVU262" s="34"/>
      <c r="WVV262" s="34"/>
      <c r="WVW262" s="34"/>
      <c r="WVX262" s="34"/>
      <c r="WVY262" s="34"/>
      <c r="WVZ262" s="34"/>
      <c r="WWA262" s="34"/>
      <c r="WWB262" s="34"/>
      <c r="WWC262" s="34"/>
      <c r="WWD262" s="34"/>
      <c r="WWE262" s="34"/>
      <c r="WWF262" s="34"/>
      <c r="WWG262" s="34"/>
      <c r="WWH262" s="34"/>
      <c r="WWI262" s="34"/>
      <c r="WWJ262" s="34"/>
      <c r="WWK262" s="34"/>
      <c r="WWL262" s="34"/>
      <c r="WWM262" s="34"/>
      <c r="WWN262" s="34"/>
      <c r="WWO262" s="34"/>
      <c r="WWP262" s="34"/>
      <c r="WWQ262" s="34"/>
      <c r="WWR262" s="34"/>
      <c r="WWS262" s="34"/>
      <c r="WWT262" s="34"/>
      <c r="WWU262" s="34"/>
      <c r="WWV262" s="34"/>
      <c r="WWW262" s="34"/>
      <c r="WWX262" s="34"/>
      <c r="WWY262" s="34"/>
      <c r="WWZ262" s="34"/>
      <c r="WXA262" s="34"/>
      <c r="WXB262" s="34"/>
      <c r="WXC262" s="34"/>
      <c r="WXD262" s="34"/>
      <c r="WXE262" s="34"/>
      <c r="WXF262" s="34"/>
      <c r="WXG262" s="34"/>
      <c r="WXH262" s="34"/>
      <c r="WXI262" s="34"/>
      <c r="WXJ262" s="34"/>
      <c r="WXK262" s="34"/>
      <c r="WXL262" s="34"/>
      <c r="WXM262" s="34"/>
      <c r="WXN262" s="34"/>
      <c r="WXO262" s="34"/>
      <c r="WXP262" s="34"/>
      <c r="WXQ262" s="34"/>
      <c r="WXR262" s="34"/>
      <c r="WXS262" s="34"/>
      <c r="WXT262" s="34"/>
      <c r="WXU262" s="34"/>
      <c r="WXV262" s="34"/>
      <c r="WXW262" s="34"/>
      <c r="WXX262" s="34"/>
      <c r="WXY262" s="34"/>
      <c r="WXZ262" s="34"/>
      <c r="WYA262" s="34"/>
      <c r="WYB262" s="34"/>
      <c r="WYC262" s="34"/>
      <c r="WYD262" s="34"/>
      <c r="WYE262" s="34"/>
      <c r="WYF262" s="34"/>
      <c r="WYG262" s="34"/>
      <c r="WYH262" s="34"/>
      <c r="WYI262" s="34"/>
      <c r="WYJ262" s="34"/>
      <c r="WYK262" s="34"/>
      <c r="WYL262" s="34"/>
      <c r="WYM262" s="34"/>
      <c r="WYN262" s="34"/>
      <c r="WYO262" s="34"/>
      <c r="WYP262" s="34"/>
      <c r="WYQ262" s="34"/>
      <c r="WYR262" s="34"/>
      <c r="WYS262" s="34"/>
      <c r="WYT262" s="34"/>
      <c r="WYU262" s="34"/>
      <c r="WYV262" s="34"/>
      <c r="WYW262" s="34"/>
      <c r="WYX262" s="34"/>
      <c r="WYY262" s="34"/>
      <c r="WYZ262" s="34"/>
      <c r="WZA262" s="34"/>
      <c r="WZB262" s="34"/>
      <c r="WZC262" s="34"/>
      <c r="WZD262" s="34"/>
      <c r="WZE262" s="34"/>
      <c r="WZF262" s="34"/>
      <c r="WZG262" s="34"/>
      <c r="WZH262" s="34"/>
      <c r="WZI262" s="34"/>
      <c r="WZJ262" s="34"/>
      <c r="WZK262" s="34"/>
      <c r="WZL262" s="34"/>
      <c r="WZM262" s="34"/>
      <c r="WZN262" s="34"/>
      <c r="WZO262" s="34"/>
      <c r="WZP262" s="34"/>
      <c r="WZQ262" s="34"/>
      <c r="WZR262" s="34"/>
      <c r="WZS262" s="34"/>
      <c r="WZT262" s="34"/>
      <c r="WZU262" s="34"/>
      <c r="WZV262" s="34"/>
      <c r="WZW262" s="34"/>
      <c r="WZX262" s="34"/>
      <c r="WZY262" s="34"/>
      <c r="WZZ262" s="34"/>
      <c r="XAA262" s="34"/>
      <c r="XAB262" s="34"/>
      <c r="XAC262" s="34"/>
      <c r="XAD262" s="34"/>
      <c r="XAE262" s="34"/>
      <c r="XAF262" s="34"/>
      <c r="XAG262" s="34"/>
      <c r="XAH262" s="34"/>
      <c r="XAI262" s="34"/>
      <c r="XAJ262" s="34"/>
      <c r="XAK262" s="34"/>
      <c r="XAL262" s="34"/>
      <c r="XAM262" s="34"/>
      <c r="XAN262" s="34"/>
      <c r="XAO262" s="34"/>
      <c r="XAP262" s="34"/>
      <c r="XAQ262" s="34"/>
      <c r="XAR262" s="34"/>
      <c r="XAS262" s="34"/>
      <c r="XAT262" s="34"/>
      <c r="XAU262" s="34"/>
      <c r="XAV262" s="34"/>
      <c r="XAW262" s="34"/>
      <c r="XAX262" s="34"/>
      <c r="XAY262" s="34"/>
      <c r="XAZ262" s="34"/>
      <c r="XBA262" s="34"/>
      <c r="XBB262" s="34"/>
      <c r="XBC262" s="34"/>
      <c r="XBD262" s="34"/>
      <c r="XBE262" s="34"/>
      <c r="XBF262" s="34"/>
      <c r="XBG262" s="34"/>
      <c r="XBH262" s="34"/>
      <c r="XBI262" s="34"/>
      <c r="XBJ262" s="34"/>
      <c r="XBK262" s="34"/>
      <c r="XBL262" s="34"/>
      <c r="XBM262" s="34"/>
      <c r="XBN262" s="34"/>
      <c r="XBO262" s="34"/>
      <c r="XBP262" s="34"/>
      <c r="XBQ262" s="34"/>
      <c r="XBR262" s="34"/>
      <c r="XBS262" s="34"/>
      <c r="XBT262" s="34"/>
      <c r="XBU262" s="34"/>
      <c r="XBV262" s="34"/>
      <c r="XBW262" s="34"/>
      <c r="XBX262" s="34"/>
      <c r="XBY262" s="34"/>
      <c r="XBZ262" s="34"/>
      <c r="XCA262" s="34"/>
      <c r="XCB262" s="34"/>
      <c r="XCC262" s="34"/>
      <c r="XCD262" s="34"/>
      <c r="XCE262" s="34"/>
      <c r="XCF262" s="34"/>
      <c r="XCG262" s="34"/>
      <c r="XCH262" s="34"/>
      <c r="XCI262" s="34"/>
      <c r="XCJ262" s="34"/>
      <c r="XCK262" s="34"/>
      <c r="XCL262" s="34"/>
      <c r="XCM262" s="34"/>
      <c r="XCN262" s="34"/>
      <c r="XCO262" s="34"/>
      <c r="XCP262" s="34"/>
      <c r="XCQ262" s="34"/>
      <c r="XCR262" s="34"/>
      <c r="XCS262" s="34"/>
      <c r="XCT262" s="34"/>
      <c r="XCU262" s="34"/>
      <c r="XCV262" s="34"/>
      <c r="XCW262" s="34"/>
      <c r="XCX262" s="34"/>
      <c r="XCY262" s="34"/>
      <c r="XCZ262" s="34"/>
      <c r="XDA262" s="34"/>
      <c r="XDB262" s="34"/>
      <c r="XDC262" s="34"/>
      <c r="XDD262" s="34"/>
      <c r="XDE262" s="34"/>
      <c r="XDF262" s="34"/>
      <c r="XDG262" s="34"/>
      <c r="XDH262" s="34"/>
      <c r="XDI262" s="34"/>
      <c r="XDJ262" s="34"/>
      <c r="XDK262" s="34"/>
      <c r="XDL262" s="34"/>
      <c r="XDM262" s="34"/>
      <c r="XDN262" s="34"/>
      <c r="XDO262" s="34"/>
      <c r="XDP262" s="34"/>
      <c r="XDQ262" s="34"/>
      <c r="XDR262" s="34"/>
      <c r="XDS262" s="34"/>
      <c r="XDT262" s="34"/>
      <c r="XDU262" s="34"/>
      <c r="XDV262" s="34"/>
      <c r="XDW262" s="34"/>
      <c r="XDX262" s="34"/>
      <c r="XDY262" s="34"/>
      <c r="XDZ262" s="34"/>
      <c r="XEA262" s="34"/>
      <c r="XEB262" s="34"/>
      <c r="XEC262" s="34"/>
      <c r="XED262" s="34"/>
      <c r="XEE262" s="34"/>
      <c r="XEF262" s="34"/>
      <c r="XEG262" s="34"/>
      <c r="XEH262" s="34"/>
      <c r="XEI262" s="34"/>
      <c r="XEJ262" s="34"/>
      <c r="XEK262" s="34"/>
      <c r="XEL262" s="34"/>
      <c r="XEM262" s="34"/>
      <c r="XEN262" s="34"/>
      <c r="XEO262" s="34"/>
      <c r="XEP262" s="34"/>
      <c r="XEQ262" s="34"/>
      <c r="XER262" s="34"/>
      <c r="XES262" s="34"/>
      <c r="XET262" s="34"/>
      <c r="XEU262" s="34"/>
      <c r="XEV262" s="34"/>
      <c r="XEW262" s="34"/>
      <c r="XEX262" s="34"/>
      <c r="XEY262" s="34"/>
      <c r="XEZ262" s="34"/>
      <c r="XFA262" s="34"/>
      <c r="XFB262" s="34"/>
    </row>
    <row r="263" spans="1:16382" s="5" customFormat="1" ht="31.2">
      <c r="A263" s="27" t="s">
        <v>292</v>
      </c>
      <c r="B263" s="83" t="s">
        <v>336</v>
      </c>
      <c r="C263" s="88"/>
      <c r="D263" s="209">
        <f>D264+D277+D285</f>
        <v>45074</v>
      </c>
      <c r="E263" s="252">
        <f>E264+E277+E285</f>
        <v>45074</v>
      </c>
      <c r="F263" s="145"/>
      <c r="G263" s="282"/>
      <c r="H263" s="283"/>
      <c r="I263" s="283"/>
      <c r="J263" s="196"/>
      <c r="K263" s="282"/>
      <c r="L263" s="284"/>
      <c r="M263" s="284"/>
      <c r="N263" s="284"/>
      <c r="O263" s="286"/>
      <c r="P263" s="284"/>
      <c r="Q263" s="284"/>
      <c r="R263" s="284"/>
      <c r="S263" s="284"/>
      <c r="T263" s="284"/>
      <c r="U263" s="284"/>
      <c r="V263" s="284"/>
      <c r="W263" s="284"/>
      <c r="X263" s="284"/>
    </row>
    <row r="264" spans="1:16382" s="5" customFormat="1" ht="15.6">
      <c r="A264" s="20" t="s">
        <v>536</v>
      </c>
      <c r="B264" s="87" t="s">
        <v>293</v>
      </c>
      <c r="C264" s="93"/>
      <c r="D264" s="211">
        <f>D265+D270+D274</f>
        <v>32264</v>
      </c>
      <c r="E264" s="254">
        <f>E265+E270+E274</f>
        <v>32264</v>
      </c>
      <c r="F264" s="147"/>
      <c r="G264" s="282"/>
      <c r="H264" s="283"/>
      <c r="I264" s="283"/>
      <c r="J264" s="196"/>
      <c r="K264" s="282"/>
      <c r="L264" s="284"/>
      <c r="M264" s="284"/>
      <c r="N264" s="284"/>
      <c r="O264" s="286"/>
      <c r="P264" s="284"/>
      <c r="Q264" s="284"/>
      <c r="R264" s="284"/>
      <c r="S264" s="284"/>
      <c r="T264" s="284"/>
      <c r="U264" s="284"/>
      <c r="V264" s="284"/>
      <c r="W264" s="284"/>
      <c r="X264" s="284"/>
    </row>
    <row r="265" spans="1:16382" s="5" customFormat="1" ht="46.8">
      <c r="A265" s="14" t="s">
        <v>38</v>
      </c>
      <c r="B265" s="97" t="s">
        <v>293</v>
      </c>
      <c r="C265" s="88">
        <v>100</v>
      </c>
      <c r="D265" s="212">
        <f>D266</f>
        <v>29131</v>
      </c>
      <c r="E265" s="227">
        <f>E266</f>
        <v>29131</v>
      </c>
      <c r="F265" s="148"/>
      <c r="G265" s="282"/>
      <c r="H265" s="283"/>
      <c r="I265" s="283"/>
      <c r="J265" s="196"/>
      <c r="K265" s="282"/>
      <c r="L265" s="284"/>
      <c r="M265" s="284"/>
      <c r="N265" s="284"/>
      <c r="O265" s="286"/>
      <c r="P265" s="284"/>
      <c r="Q265" s="284"/>
      <c r="R265" s="284"/>
      <c r="S265" s="284"/>
      <c r="T265" s="284"/>
      <c r="U265" s="284"/>
      <c r="V265" s="284"/>
      <c r="W265" s="284"/>
      <c r="X265" s="284"/>
    </row>
    <row r="266" spans="1:16382" s="5" customFormat="1" ht="15.6">
      <c r="A266" s="14" t="s">
        <v>8</v>
      </c>
      <c r="B266" s="97" t="s">
        <v>293</v>
      </c>
      <c r="C266" s="88">
        <v>120</v>
      </c>
      <c r="D266" s="212">
        <f>SUM(D267:D269)</f>
        <v>29131</v>
      </c>
      <c r="E266" s="227">
        <f>SUM(E267:E269)</f>
        <v>29131</v>
      </c>
      <c r="F266" s="148"/>
      <c r="G266" s="282"/>
      <c r="H266" s="283"/>
      <c r="I266" s="283"/>
      <c r="J266" s="196"/>
      <c r="K266" s="282"/>
      <c r="L266" s="284"/>
      <c r="M266" s="284"/>
      <c r="N266" s="284"/>
      <c r="O266" s="286"/>
      <c r="P266" s="284"/>
      <c r="Q266" s="284"/>
      <c r="R266" s="284"/>
      <c r="S266" s="284"/>
      <c r="T266" s="284"/>
      <c r="U266" s="284"/>
      <c r="V266" s="284"/>
      <c r="W266" s="284"/>
      <c r="X266" s="284"/>
    </row>
    <row r="267" spans="1:16382" s="5" customFormat="1" ht="15.6">
      <c r="A267" s="31" t="s">
        <v>288</v>
      </c>
      <c r="B267" s="97" t="s">
        <v>293</v>
      </c>
      <c r="C267" s="88" t="s">
        <v>74</v>
      </c>
      <c r="D267" s="212">
        <v>16770</v>
      </c>
      <c r="E267" s="227">
        <v>16770</v>
      </c>
      <c r="F267" s="148"/>
      <c r="G267" s="282"/>
      <c r="H267" s="283"/>
      <c r="I267" s="283"/>
      <c r="J267" s="196"/>
      <c r="K267" s="282"/>
      <c r="L267" s="284"/>
      <c r="M267" s="284"/>
      <c r="N267" s="284"/>
      <c r="O267" s="286"/>
      <c r="P267" s="284"/>
      <c r="Q267" s="284"/>
      <c r="R267" s="284"/>
      <c r="S267" s="284"/>
      <c r="T267" s="284"/>
      <c r="U267" s="284"/>
      <c r="V267" s="284"/>
      <c r="W267" s="284"/>
      <c r="X267" s="284"/>
    </row>
    <row r="268" spans="1:16382" s="5" customFormat="1" ht="31.2">
      <c r="A268" s="31" t="s">
        <v>75</v>
      </c>
      <c r="B268" s="97" t="s">
        <v>293</v>
      </c>
      <c r="C268" s="88" t="s">
        <v>76</v>
      </c>
      <c r="D268" s="212">
        <v>5604</v>
      </c>
      <c r="E268" s="227">
        <v>5604</v>
      </c>
      <c r="F268" s="148"/>
      <c r="G268" s="282"/>
      <c r="H268" s="283"/>
      <c r="I268" s="283"/>
      <c r="J268" s="196"/>
      <c r="K268" s="282"/>
      <c r="L268" s="284"/>
      <c r="M268" s="284"/>
      <c r="N268" s="284"/>
      <c r="O268" s="286"/>
      <c r="P268" s="284"/>
      <c r="Q268" s="284"/>
      <c r="R268" s="284"/>
      <c r="S268" s="284"/>
      <c r="T268" s="284"/>
      <c r="U268" s="284"/>
      <c r="V268" s="284"/>
      <c r="W268" s="284"/>
      <c r="X268" s="284"/>
    </row>
    <row r="269" spans="1:16382" s="5" customFormat="1" ht="46.8">
      <c r="A269" s="195" t="s">
        <v>157</v>
      </c>
      <c r="B269" s="97" t="s">
        <v>293</v>
      </c>
      <c r="C269" s="88" t="s">
        <v>156</v>
      </c>
      <c r="D269" s="212">
        <v>6757</v>
      </c>
      <c r="E269" s="227">
        <v>6757</v>
      </c>
      <c r="F269" s="148"/>
      <c r="G269" s="282"/>
      <c r="H269" s="283"/>
      <c r="I269" s="283"/>
      <c r="J269" s="196"/>
      <c r="K269" s="282"/>
      <c r="L269" s="284"/>
      <c r="M269" s="284"/>
      <c r="N269" s="284"/>
      <c r="O269" s="286"/>
      <c r="P269" s="284"/>
      <c r="Q269" s="284"/>
      <c r="R269" s="284"/>
      <c r="S269" s="284"/>
      <c r="T269" s="284"/>
      <c r="U269" s="284"/>
      <c r="V269" s="284"/>
      <c r="W269" s="284"/>
      <c r="X269" s="284"/>
    </row>
    <row r="270" spans="1:16382" s="5" customFormat="1" ht="31.2">
      <c r="A270" s="177" t="s">
        <v>519</v>
      </c>
      <c r="B270" s="97" t="s">
        <v>293</v>
      </c>
      <c r="C270" s="88">
        <v>200</v>
      </c>
      <c r="D270" s="212">
        <f>D271</f>
        <v>3081</v>
      </c>
      <c r="E270" s="227">
        <f>E271</f>
        <v>3081</v>
      </c>
      <c r="F270" s="148"/>
      <c r="G270" s="282"/>
      <c r="H270" s="283"/>
      <c r="I270" s="283"/>
      <c r="J270" s="196"/>
      <c r="K270" s="282"/>
      <c r="L270" s="284"/>
      <c r="M270" s="284"/>
      <c r="N270" s="284"/>
      <c r="O270" s="286"/>
      <c r="P270" s="284"/>
      <c r="Q270" s="284"/>
      <c r="R270" s="284"/>
      <c r="S270" s="284"/>
      <c r="T270" s="284"/>
      <c r="U270" s="284"/>
      <c r="V270" s="284"/>
      <c r="W270" s="284"/>
      <c r="X270" s="284"/>
    </row>
    <row r="271" spans="1:16382" ht="31.2">
      <c r="A271" s="14" t="s">
        <v>17</v>
      </c>
      <c r="B271" s="97" t="s">
        <v>293</v>
      </c>
      <c r="C271" s="88">
        <v>240</v>
      </c>
      <c r="D271" s="212">
        <f>D272+D273</f>
        <v>3081</v>
      </c>
      <c r="E271" s="227">
        <f>E272+E273</f>
        <v>3081</v>
      </c>
      <c r="F271" s="148"/>
      <c r="G271" s="275"/>
      <c r="H271" s="299"/>
      <c r="I271" s="299"/>
      <c r="J271" s="300"/>
    </row>
    <row r="272" spans="1:16382" s="5" customFormat="1" ht="31.2">
      <c r="A272" s="14" t="s">
        <v>430</v>
      </c>
      <c r="B272" s="97" t="s">
        <v>293</v>
      </c>
      <c r="C272" s="88" t="s">
        <v>431</v>
      </c>
      <c r="D272" s="212">
        <v>718</v>
      </c>
      <c r="E272" s="227">
        <v>718</v>
      </c>
      <c r="F272" s="148"/>
      <c r="G272" s="282"/>
      <c r="H272" s="283"/>
      <c r="I272" s="283"/>
      <c r="J272" s="196"/>
      <c r="K272" s="282"/>
      <c r="L272" s="284"/>
      <c r="M272" s="284"/>
      <c r="N272" s="284"/>
      <c r="O272" s="286"/>
      <c r="P272" s="284"/>
      <c r="Q272" s="284"/>
      <c r="R272" s="284"/>
      <c r="S272" s="284"/>
      <c r="T272" s="284"/>
      <c r="U272" s="284"/>
      <c r="V272" s="284"/>
      <c r="W272" s="284"/>
      <c r="X272" s="284"/>
    </row>
    <row r="273" spans="1:24" s="5" customFormat="1" ht="15.6">
      <c r="A273" s="14" t="s">
        <v>740</v>
      </c>
      <c r="B273" s="97" t="s">
        <v>293</v>
      </c>
      <c r="C273" s="88" t="s">
        <v>77</v>
      </c>
      <c r="D273" s="212">
        <v>2363</v>
      </c>
      <c r="E273" s="227">
        <v>2363</v>
      </c>
      <c r="F273" s="148"/>
      <c r="G273" s="282"/>
      <c r="H273" s="283"/>
      <c r="I273" s="283"/>
      <c r="J273" s="196"/>
      <c r="K273" s="282"/>
      <c r="L273" s="284"/>
      <c r="M273" s="284"/>
      <c r="N273" s="284"/>
      <c r="O273" s="286"/>
      <c r="P273" s="284"/>
      <c r="Q273" s="284"/>
      <c r="R273" s="284"/>
      <c r="S273" s="284"/>
      <c r="T273" s="284"/>
      <c r="U273" s="284"/>
      <c r="V273" s="284"/>
      <c r="W273" s="284"/>
      <c r="X273" s="284"/>
    </row>
    <row r="274" spans="1:24" s="5" customFormat="1" ht="15.6">
      <c r="A274" s="14" t="s">
        <v>13</v>
      </c>
      <c r="B274" s="97" t="s">
        <v>293</v>
      </c>
      <c r="C274" s="88">
        <v>800</v>
      </c>
      <c r="D274" s="212">
        <f t="shared" ref="D274:E274" si="67">D275</f>
        <v>52</v>
      </c>
      <c r="E274" s="227">
        <f t="shared" si="67"/>
        <v>52</v>
      </c>
      <c r="F274" s="148"/>
      <c r="G274" s="282"/>
      <c r="H274" s="283"/>
      <c r="I274" s="283"/>
      <c r="J274" s="196"/>
      <c r="K274" s="282"/>
      <c r="L274" s="284"/>
      <c r="M274" s="284"/>
      <c r="N274" s="284"/>
      <c r="O274" s="286"/>
      <c r="P274" s="284"/>
      <c r="Q274" s="284"/>
      <c r="R274" s="284"/>
      <c r="S274" s="284"/>
      <c r="T274" s="284"/>
      <c r="U274" s="284"/>
      <c r="V274" s="284"/>
      <c r="W274" s="284"/>
      <c r="X274" s="284"/>
    </row>
    <row r="275" spans="1:24" s="5" customFormat="1" ht="15.6">
      <c r="A275" s="14" t="s">
        <v>34</v>
      </c>
      <c r="B275" s="97" t="s">
        <v>293</v>
      </c>
      <c r="C275" s="88">
        <v>850</v>
      </c>
      <c r="D275" s="212">
        <f>D276</f>
        <v>52</v>
      </c>
      <c r="E275" s="227">
        <f>E276</f>
        <v>52</v>
      </c>
      <c r="F275" s="148"/>
      <c r="G275" s="282"/>
      <c r="H275" s="283"/>
      <c r="I275" s="283"/>
      <c r="J275" s="196"/>
      <c r="K275" s="282"/>
      <c r="L275" s="284"/>
      <c r="M275" s="284"/>
      <c r="N275" s="284"/>
      <c r="O275" s="286"/>
      <c r="P275" s="284"/>
      <c r="Q275" s="284"/>
      <c r="R275" s="284"/>
      <c r="S275" s="284"/>
      <c r="T275" s="284"/>
      <c r="U275" s="284"/>
      <c r="V275" s="284"/>
      <c r="W275" s="284"/>
      <c r="X275" s="284"/>
    </row>
    <row r="276" spans="1:24" s="5" customFormat="1" ht="15.6">
      <c r="A276" s="14" t="s">
        <v>78</v>
      </c>
      <c r="B276" s="97" t="s">
        <v>293</v>
      </c>
      <c r="C276" s="88" t="s">
        <v>79</v>
      </c>
      <c r="D276" s="212">
        <v>52</v>
      </c>
      <c r="E276" s="227">
        <v>52</v>
      </c>
      <c r="F276" s="148"/>
      <c r="G276" s="282"/>
      <c r="H276" s="283"/>
      <c r="I276" s="283"/>
      <c r="J276" s="196"/>
      <c r="K276" s="282"/>
      <c r="L276" s="284"/>
      <c r="M276" s="284"/>
      <c r="N276" s="284"/>
      <c r="O276" s="286"/>
      <c r="P276" s="284"/>
      <c r="Q276" s="284"/>
      <c r="R276" s="284"/>
      <c r="S276" s="284"/>
      <c r="T276" s="284"/>
      <c r="U276" s="284"/>
      <c r="V276" s="284"/>
      <c r="W276" s="284"/>
      <c r="X276" s="284"/>
    </row>
    <row r="277" spans="1:24" s="5" customFormat="1" ht="15.6">
      <c r="A277" s="20" t="s">
        <v>120</v>
      </c>
      <c r="B277" s="87" t="s">
        <v>294</v>
      </c>
      <c r="C277" s="93"/>
      <c r="D277" s="211">
        <f>D278</f>
        <v>160</v>
      </c>
      <c r="E277" s="254">
        <f>E278</f>
        <v>160</v>
      </c>
      <c r="F277" s="147"/>
      <c r="G277" s="282"/>
      <c r="H277" s="283"/>
      <c r="I277" s="283"/>
      <c r="J277" s="196"/>
      <c r="K277" s="282"/>
      <c r="L277" s="284"/>
      <c r="M277" s="284"/>
      <c r="N277" s="284"/>
      <c r="O277" s="286"/>
      <c r="P277" s="284"/>
      <c r="Q277" s="284"/>
      <c r="R277" s="284"/>
      <c r="S277" s="284"/>
      <c r="T277" s="284"/>
      <c r="U277" s="284"/>
      <c r="V277" s="284"/>
      <c r="W277" s="284"/>
      <c r="X277" s="284"/>
    </row>
    <row r="278" spans="1:24" s="5" customFormat="1" ht="15.6">
      <c r="A278" s="20" t="s">
        <v>94</v>
      </c>
      <c r="B278" s="87" t="s">
        <v>295</v>
      </c>
      <c r="C278" s="93"/>
      <c r="D278" s="211">
        <f>D279+D282</f>
        <v>160</v>
      </c>
      <c r="E278" s="254">
        <f>E279+E282</f>
        <v>160</v>
      </c>
      <c r="F278" s="147"/>
      <c r="G278" s="282"/>
      <c r="H278" s="283"/>
      <c r="I278" s="283"/>
      <c r="J278" s="196"/>
      <c r="K278" s="282"/>
      <c r="L278" s="284"/>
      <c r="M278" s="284"/>
      <c r="N278" s="284"/>
      <c r="O278" s="286"/>
      <c r="P278" s="284"/>
      <c r="Q278" s="284"/>
      <c r="R278" s="284"/>
      <c r="S278" s="284"/>
      <c r="T278" s="284"/>
      <c r="U278" s="284"/>
      <c r="V278" s="284"/>
      <c r="W278" s="284"/>
      <c r="X278" s="284"/>
    </row>
    <row r="279" spans="1:24" ht="31.2">
      <c r="A279" s="177" t="s">
        <v>519</v>
      </c>
      <c r="B279" s="100" t="s">
        <v>295</v>
      </c>
      <c r="C279" s="90" t="s">
        <v>15</v>
      </c>
      <c r="D279" s="212">
        <f t="shared" ref="D279:E280" si="68">D280</f>
        <v>150</v>
      </c>
      <c r="E279" s="227">
        <f t="shared" si="68"/>
        <v>150</v>
      </c>
      <c r="F279" s="148"/>
      <c r="G279" s="275"/>
      <c r="H279" s="299"/>
      <c r="I279" s="299"/>
      <c r="J279" s="300"/>
    </row>
    <row r="280" spans="1:24" ht="31.2">
      <c r="A280" s="15" t="s">
        <v>17</v>
      </c>
      <c r="B280" s="100" t="s">
        <v>295</v>
      </c>
      <c r="C280" s="90" t="s">
        <v>16</v>
      </c>
      <c r="D280" s="212">
        <f t="shared" si="68"/>
        <v>150</v>
      </c>
      <c r="E280" s="227">
        <f t="shared" si="68"/>
        <v>150</v>
      </c>
      <c r="F280" s="148"/>
      <c r="G280" s="275"/>
      <c r="H280" s="299"/>
      <c r="I280" s="299"/>
      <c r="J280" s="300"/>
    </row>
    <row r="281" spans="1:24" ht="31.2">
      <c r="A281" s="14" t="s">
        <v>430</v>
      </c>
      <c r="B281" s="100" t="s">
        <v>295</v>
      </c>
      <c r="C281" s="88" t="s">
        <v>431</v>
      </c>
      <c r="D281" s="212">
        <v>150</v>
      </c>
      <c r="E281" s="227">
        <v>150</v>
      </c>
      <c r="F281" s="148"/>
      <c r="G281" s="275"/>
      <c r="H281" s="299"/>
      <c r="I281" s="299"/>
      <c r="J281" s="300"/>
    </row>
    <row r="282" spans="1:24" ht="31.2">
      <c r="A282" s="15" t="s">
        <v>18</v>
      </c>
      <c r="B282" s="100" t="s">
        <v>295</v>
      </c>
      <c r="C282" s="90" t="s">
        <v>20</v>
      </c>
      <c r="D282" s="212">
        <f t="shared" ref="D282:E283" si="69">D283</f>
        <v>10</v>
      </c>
      <c r="E282" s="227">
        <f t="shared" si="69"/>
        <v>10</v>
      </c>
      <c r="F282" s="148"/>
      <c r="G282" s="275"/>
      <c r="H282" s="299"/>
      <c r="I282" s="299"/>
      <c r="J282" s="300"/>
    </row>
    <row r="283" spans="1:24" ht="15.6">
      <c r="A283" s="15" t="s">
        <v>24</v>
      </c>
      <c r="B283" s="100" t="s">
        <v>295</v>
      </c>
      <c r="C283" s="90" t="s">
        <v>25</v>
      </c>
      <c r="D283" s="212">
        <f t="shared" si="69"/>
        <v>10</v>
      </c>
      <c r="E283" s="227">
        <f t="shared" si="69"/>
        <v>10</v>
      </c>
      <c r="F283" s="148"/>
      <c r="G283" s="275"/>
      <c r="H283" s="299"/>
      <c r="I283" s="299"/>
      <c r="J283" s="300"/>
    </row>
    <row r="284" spans="1:24" ht="15.6">
      <c r="A284" s="15" t="s">
        <v>82</v>
      </c>
      <c r="B284" s="100" t="s">
        <v>295</v>
      </c>
      <c r="C284" s="90" t="s">
        <v>83</v>
      </c>
      <c r="D284" s="212">
        <v>10</v>
      </c>
      <c r="E284" s="227">
        <v>10</v>
      </c>
      <c r="F284" s="148"/>
      <c r="G284" s="275"/>
      <c r="H284" s="299"/>
      <c r="I284" s="299"/>
      <c r="J284" s="300"/>
    </row>
    <row r="285" spans="1:24" ht="15.6">
      <c r="A285" s="20" t="s">
        <v>578</v>
      </c>
      <c r="B285" s="87" t="s">
        <v>296</v>
      </c>
      <c r="C285" s="93"/>
      <c r="D285" s="211">
        <f>D286+D291+D295</f>
        <v>12650</v>
      </c>
      <c r="E285" s="254">
        <f>E286+E291+E295</f>
        <v>12650</v>
      </c>
      <c r="F285" s="147"/>
      <c r="G285" s="275"/>
      <c r="H285" s="299"/>
      <c r="I285" s="299"/>
      <c r="J285" s="300"/>
    </row>
    <row r="286" spans="1:24" ht="46.8">
      <c r="A286" s="15" t="s">
        <v>29</v>
      </c>
      <c r="B286" s="89" t="s">
        <v>296</v>
      </c>
      <c r="C286" s="88" t="s">
        <v>30</v>
      </c>
      <c r="D286" s="212">
        <f>D287</f>
        <v>12037</v>
      </c>
      <c r="E286" s="227">
        <f>E287</f>
        <v>12037</v>
      </c>
      <c r="F286" s="148"/>
      <c r="G286" s="275"/>
      <c r="H286" s="299"/>
      <c r="I286" s="299"/>
      <c r="J286" s="300"/>
    </row>
    <row r="287" spans="1:24" ht="15.6">
      <c r="A287" s="15" t="s">
        <v>32</v>
      </c>
      <c r="B287" s="89" t="s">
        <v>296</v>
      </c>
      <c r="C287" s="88" t="s">
        <v>31</v>
      </c>
      <c r="D287" s="212">
        <f>SUM(D288:D290)</f>
        <v>12037</v>
      </c>
      <c r="E287" s="227">
        <f>SUM(E288:E290)</f>
        <v>12037</v>
      </c>
      <c r="F287" s="148"/>
      <c r="G287" s="275"/>
      <c r="H287" s="299"/>
      <c r="I287" s="299"/>
      <c r="J287" s="300"/>
    </row>
    <row r="288" spans="1:24" ht="15.6">
      <c r="A288" s="195" t="s">
        <v>279</v>
      </c>
      <c r="B288" s="89" t="s">
        <v>296</v>
      </c>
      <c r="C288" s="88" t="s">
        <v>87</v>
      </c>
      <c r="D288" s="212">
        <v>9244</v>
      </c>
      <c r="E288" s="227">
        <v>9244</v>
      </c>
      <c r="F288" s="148"/>
      <c r="G288" s="275"/>
      <c r="H288" s="299"/>
      <c r="I288" s="299"/>
      <c r="J288" s="300"/>
    </row>
    <row r="289" spans="1:24" ht="31.2">
      <c r="A289" s="195" t="s">
        <v>89</v>
      </c>
      <c r="B289" s="89" t="s">
        <v>296</v>
      </c>
      <c r="C289" s="88" t="s">
        <v>88</v>
      </c>
      <c r="D289" s="212">
        <v>1</v>
      </c>
      <c r="E289" s="227">
        <v>1</v>
      </c>
      <c r="F289" s="148"/>
      <c r="G289" s="275"/>
      <c r="H289" s="299"/>
      <c r="I289" s="299"/>
      <c r="J289" s="300"/>
    </row>
    <row r="290" spans="1:24" ht="31.2">
      <c r="A290" s="195" t="s">
        <v>154</v>
      </c>
      <c r="B290" s="89" t="s">
        <v>296</v>
      </c>
      <c r="C290" s="88" t="s">
        <v>153</v>
      </c>
      <c r="D290" s="212">
        <v>2792</v>
      </c>
      <c r="E290" s="227">
        <v>2792</v>
      </c>
      <c r="F290" s="148"/>
      <c r="G290" s="275"/>
      <c r="H290" s="299"/>
      <c r="I290" s="299"/>
      <c r="J290" s="300"/>
    </row>
    <row r="291" spans="1:24" ht="31.2">
      <c r="A291" s="177" t="s">
        <v>519</v>
      </c>
      <c r="B291" s="89" t="s">
        <v>296</v>
      </c>
      <c r="C291" s="88">
        <v>200</v>
      </c>
      <c r="D291" s="212">
        <f>D292</f>
        <v>598</v>
      </c>
      <c r="E291" s="227">
        <f>E292</f>
        <v>598</v>
      </c>
      <c r="F291" s="148"/>
      <c r="G291" s="275"/>
      <c r="H291" s="299"/>
      <c r="I291" s="299"/>
      <c r="J291" s="300"/>
    </row>
    <row r="292" spans="1:24" ht="31.2">
      <c r="A292" s="15" t="s">
        <v>17</v>
      </c>
      <c r="B292" s="89" t="s">
        <v>296</v>
      </c>
      <c r="C292" s="88">
        <v>240</v>
      </c>
      <c r="D292" s="212">
        <f>D293+D294</f>
        <v>598</v>
      </c>
      <c r="E292" s="227">
        <f>E293+E294</f>
        <v>598</v>
      </c>
      <c r="F292" s="148"/>
      <c r="G292" s="275"/>
      <c r="H292" s="299"/>
      <c r="I292" s="299"/>
      <c r="J292" s="300"/>
    </row>
    <row r="293" spans="1:24" ht="31.2">
      <c r="A293" s="14" t="s">
        <v>430</v>
      </c>
      <c r="B293" s="89" t="s">
        <v>296</v>
      </c>
      <c r="C293" s="88" t="s">
        <v>431</v>
      </c>
      <c r="D293" s="212">
        <v>118</v>
      </c>
      <c r="E293" s="227">
        <v>118</v>
      </c>
      <c r="F293" s="148"/>
      <c r="G293" s="275"/>
      <c r="H293" s="299"/>
      <c r="I293" s="299"/>
      <c r="J293" s="300"/>
    </row>
    <row r="294" spans="1:24" ht="15.6">
      <c r="A294" s="14" t="s">
        <v>740</v>
      </c>
      <c r="B294" s="89" t="s">
        <v>296</v>
      </c>
      <c r="C294" s="88" t="s">
        <v>77</v>
      </c>
      <c r="D294" s="212">
        <v>480</v>
      </c>
      <c r="E294" s="227">
        <v>480</v>
      </c>
      <c r="F294" s="148"/>
      <c r="G294" s="275"/>
      <c r="H294" s="299"/>
      <c r="I294" s="299"/>
      <c r="J294" s="300"/>
    </row>
    <row r="295" spans="1:24" s="5" customFormat="1" ht="15.6">
      <c r="A295" s="14" t="s">
        <v>13</v>
      </c>
      <c r="B295" s="89" t="s">
        <v>296</v>
      </c>
      <c r="C295" s="88">
        <v>800</v>
      </c>
      <c r="D295" s="212">
        <f>D296</f>
        <v>15</v>
      </c>
      <c r="E295" s="227">
        <f>E296</f>
        <v>15</v>
      </c>
      <c r="F295" s="148"/>
      <c r="G295" s="282"/>
      <c r="H295" s="283"/>
      <c r="I295" s="283"/>
      <c r="J295" s="196"/>
      <c r="K295" s="282"/>
      <c r="L295" s="284"/>
      <c r="M295" s="284"/>
      <c r="N295" s="284"/>
      <c r="O295" s="286"/>
      <c r="P295" s="284"/>
      <c r="Q295" s="284"/>
      <c r="R295" s="284"/>
      <c r="S295" s="284"/>
      <c r="T295" s="284"/>
      <c r="U295" s="284"/>
      <c r="V295" s="284"/>
      <c r="W295" s="284"/>
      <c r="X295" s="284"/>
    </row>
    <row r="296" spans="1:24" s="5" customFormat="1" ht="15.6">
      <c r="A296" s="14" t="s">
        <v>34</v>
      </c>
      <c r="B296" s="89" t="s">
        <v>296</v>
      </c>
      <c r="C296" s="88">
        <v>850</v>
      </c>
      <c r="D296" s="212">
        <f>D297+D298</f>
        <v>15</v>
      </c>
      <c r="E296" s="227">
        <f>E297+E298</f>
        <v>15</v>
      </c>
      <c r="F296" s="148"/>
      <c r="G296" s="282"/>
      <c r="H296" s="283"/>
      <c r="I296" s="283"/>
      <c r="J296" s="196"/>
      <c r="K296" s="282"/>
      <c r="L296" s="284"/>
      <c r="M296" s="284"/>
      <c r="N296" s="284"/>
      <c r="O296" s="286"/>
      <c r="P296" s="284"/>
      <c r="Q296" s="284"/>
      <c r="R296" s="284"/>
      <c r="S296" s="284"/>
      <c r="T296" s="284"/>
      <c r="U296" s="284"/>
      <c r="V296" s="284"/>
      <c r="W296" s="284"/>
      <c r="X296" s="284"/>
    </row>
    <row r="297" spans="1:24" s="5" customFormat="1" ht="15.6">
      <c r="A297" s="14" t="s">
        <v>78</v>
      </c>
      <c r="B297" s="89" t="s">
        <v>296</v>
      </c>
      <c r="C297" s="90" t="s">
        <v>79</v>
      </c>
      <c r="D297" s="212">
        <v>10</v>
      </c>
      <c r="E297" s="227">
        <v>10</v>
      </c>
      <c r="F297" s="148"/>
      <c r="G297" s="282"/>
      <c r="H297" s="283"/>
      <c r="I297" s="283"/>
      <c r="J297" s="196"/>
      <c r="K297" s="282"/>
      <c r="L297" s="284"/>
      <c r="M297" s="284"/>
      <c r="N297" s="284"/>
      <c r="O297" s="286"/>
      <c r="P297" s="284"/>
      <c r="Q297" s="284"/>
      <c r="R297" s="284"/>
      <c r="S297" s="284"/>
      <c r="T297" s="284"/>
      <c r="U297" s="284"/>
      <c r="V297" s="284"/>
      <c r="W297" s="284"/>
      <c r="X297" s="284"/>
    </row>
    <row r="298" spans="1:24" s="5" customFormat="1" ht="15.6">
      <c r="A298" s="32" t="s">
        <v>80</v>
      </c>
      <c r="B298" s="89" t="s">
        <v>296</v>
      </c>
      <c r="C298" s="90" t="s">
        <v>81</v>
      </c>
      <c r="D298" s="212">
        <v>5</v>
      </c>
      <c r="E298" s="227">
        <v>5</v>
      </c>
      <c r="F298" s="148"/>
      <c r="G298" s="282"/>
      <c r="H298" s="283"/>
      <c r="I298" s="283"/>
      <c r="J298" s="196"/>
      <c r="K298" s="282"/>
      <c r="L298" s="284"/>
      <c r="M298" s="284"/>
      <c r="N298" s="284"/>
      <c r="O298" s="286"/>
      <c r="P298" s="284"/>
      <c r="Q298" s="284"/>
      <c r="R298" s="284"/>
      <c r="S298" s="284"/>
      <c r="T298" s="284"/>
      <c r="U298" s="284"/>
      <c r="V298" s="284"/>
      <c r="W298" s="284"/>
      <c r="X298" s="284"/>
    </row>
    <row r="299" spans="1:24" s="5" customFormat="1" ht="34.799999999999997">
      <c r="A299" s="4" t="s">
        <v>624</v>
      </c>
      <c r="B299" s="81" t="s">
        <v>200</v>
      </c>
      <c r="C299" s="82"/>
      <c r="D299" s="208">
        <f>D300+D362+D397+D411</f>
        <v>779206</v>
      </c>
      <c r="E299" s="251">
        <f>E300+E362+E397+E411</f>
        <v>655866</v>
      </c>
      <c r="F299" s="282"/>
      <c r="G299" s="283"/>
      <c r="H299" s="283"/>
      <c r="I299" s="290"/>
      <c r="J299" s="196"/>
      <c r="K299" s="282"/>
      <c r="L299" s="284"/>
      <c r="M299" s="284"/>
      <c r="N299" s="284"/>
      <c r="O299" s="286"/>
      <c r="P299" s="284"/>
      <c r="Q299" s="284"/>
      <c r="R299" s="284"/>
      <c r="S299" s="284"/>
      <c r="T299" s="284"/>
      <c r="U299" s="284"/>
      <c r="V299" s="284"/>
      <c r="W299" s="284"/>
      <c r="X299" s="284"/>
    </row>
    <row r="300" spans="1:24" s="5" customFormat="1" ht="31.2">
      <c r="A300" s="6" t="s">
        <v>213</v>
      </c>
      <c r="B300" s="83" t="s">
        <v>222</v>
      </c>
      <c r="C300" s="84"/>
      <c r="D300" s="209">
        <f>D301+D318+D356</f>
        <v>515861</v>
      </c>
      <c r="E300" s="252">
        <f>E301+E318+E356</f>
        <v>415861</v>
      </c>
      <c r="F300" s="145"/>
      <c r="G300" s="282"/>
      <c r="H300" s="283"/>
      <c r="I300" s="283"/>
      <c r="J300" s="196"/>
      <c r="K300" s="282"/>
      <c r="L300" s="284"/>
      <c r="M300" s="284"/>
      <c r="N300" s="284"/>
      <c r="O300" s="286"/>
      <c r="P300" s="284"/>
      <c r="Q300" s="284"/>
      <c r="R300" s="284"/>
      <c r="S300" s="284"/>
      <c r="T300" s="284"/>
      <c r="U300" s="284"/>
      <c r="V300" s="284"/>
      <c r="W300" s="284"/>
      <c r="X300" s="284"/>
    </row>
    <row r="301" spans="1:24" s="5" customFormat="1" ht="15.6">
      <c r="A301" s="27" t="s">
        <v>224</v>
      </c>
      <c r="B301" s="83" t="s">
        <v>214</v>
      </c>
      <c r="C301" s="105"/>
      <c r="D301" s="209">
        <f>D302+D306+D310+D314</f>
        <v>51252</v>
      </c>
      <c r="E301" s="252">
        <f>E302+E306+E310+E314</f>
        <v>51252</v>
      </c>
      <c r="F301" s="145"/>
      <c r="G301" s="282"/>
      <c r="H301" s="283"/>
      <c r="I301" s="283"/>
      <c r="J301" s="196"/>
      <c r="K301" s="282"/>
      <c r="L301" s="284"/>
      <c r="M301" s="284"/>
      <c r="N301" s="284"/>
      <c r="O301" s="286"/>
      <c r="P301" s="284"/>
      <c r="Q301" s="284"/>
      <c r="R301" s="284"/>
      <c r="S301" s="284"/>
      <c r="T301" s="284"/>
      <c r="U301" s="284"/>
      <c r="V301" s="284"/>
      <c r="W301" s="284"/>
      <c r="X301" s="284"/>
    </row>
    <row r="302" spans="1:24" s="5" customFormat="1" ht="15.6">
      <c r="A302" s="30" t="s">
        <v>42</v>
      </c>
      <c r="B302" s="98" t="s">
        <v>215</v>
      </c>
      <c r="C302" s="93"/>
      <c r="D302" s="211">
        <f t="shared" ref="D302:E304" si="70">D303</f>
        <v>2040</v>
      </c>
      <c r="E302" s="254">
        <f t="shared" si="70"/>
        <v>2040</v>
      </c>
      <c r="F302" s="147"/>
      <c r="G302" s="282"/>
      <c r="H302" s="283"/>
      <c r="I302" s="283"/>
      <c r="J302" s="196"/>
      <c r="K302" s="282"/>
      <c r="L302" s="284"/>
      <c r="M302" s="284"/>
      <c r="N302" s="284"/>
      <c r="O302" s="286"/>
      <c r="P302" s="284"/>
      <c r="Q302" s="284"/>
      <c r="R302" s="284"/>
      <c r="S302" s="284"/>
      <c r="T302" s="284"/>
      <c r="U302" s="284"/>
      <c r="V302" s="284"/>
      <c r="W302" s="284"/>
      <c r="X302" s="284"/>
    </row>
    <row r="303" spans="1:24" s="5" customFormat="1" ht="31.2">
      <c r="A303" s="15" t="s">
        <v>18</v>
      </c>
      <c r="B303" s="97" t="s">
        <v>215</v>
      </c>
      <c r="C303" s="88" t="s">
        <v>20</v>
      </c>
      <c r="D303" s="211">
        <f t="shared" si="70"/>
        <v>2040</v>
      </c>
      <c r="E303" s="254">
        <f t="shared" si="70"/>
        <v>2040</v>
      </c>
      <c r="F303" s="147"/>
      <c r="G303" s="282"/>
      <c r="H303" s="283"/>
      <c r="I303" s="283"/>
      <c r="J303" s="196"/>
      <c r="K303" s="282"/>
      <c r="L303" s="284"/>
      <c r="M303" s="284"/>
      <c r="N303" s="284"/>
      <c r="O303" s="286"/>
      <c r="P303" s="284"/>
      <c r="Q303" s="284"/>
      <c r="R303" s="284"/>
      <c r="S303" s="284"/>
      <c r="T303" s="284"/>
      <c r="U303" s="284"/>
      <c r="V303" s="284"/>
      <c r="W303" s="284"/>
      <c r="X303" s="284"/>
    </row>
    <row r="304" spans="1:24" s="5" customFormat="1" ht="15.6">
      <c r="A304" s="14" t="s">
        <v>24</v>
      </c>
      <c r="B304" s="97" t="s">
        <v>215</v>
      </c>
      <c r="C304" s="88" t="s">
        <v>25</v>
      </c>
      <c r="D304" s="212">
        <f t="shared" si="70"/>
        <v>2040</v>
      </c>
      <c r="E304" s="227">
        <f t="shared" si="70"/>
        <v>2040</v>
      </c>
      <c r="F304" s="148"/>
      <c r="G304" s="282"/>
      <c r="H304" s="283"/>
      <c r="I304" s="283"/>
      <c r="J304" s="196"/>
      <c r="K304" s="282"/>
      <c r="L304" s="284"/>
      <c r="M304" s="284"/>
      <c r="N304" s="284"/>
      <c r="O304" s="286"/>
      <c r="P304" s="284"/>
      <c r="Q304" s="284"/>
      <c r="R304" s="284"/>
      <c r="S304" s="284"/>
      <c r="T304" s="284"/>
      <c r="U304" s="284"/>
      <c r="V304" s="284"/>
      <c r="W304" s="284"/>
      <c r="X304" s="284"/>
    </row>
    <row r="305" spans="1:24" s="5" customFormat="1" ht="15.6">
      <c r="A305" s="14" t="s">
        <v>82</v>
      </c>
      <c r="B305" s="97" t="s">
        <v>215</v>
      </c>
      <c r="C305" s="88" t="s">
        <v>83</v>
      </c>
      <c r="D305" s="212">
        <v>2040</v>
      </c>
      <c r="E305" s="227">
        <v>2040</v>
      </c>
      <c r="F305" s="148"/>
      <c r="G305" s="282"/>
      <c r="H305" s="283"/>
      <c r="I305" s="283"/>
      <c r="J305" s="196"/>
      <c r="K305" s="282"/>
      <c r="L305" s="284"/>
      <c r="M305" s="284"/>
      <c r="N305" s="284"/>
      <c r="O305" s="286"/>
      <c r="P305" s="284"/>
      <c r="Q305" s="284"/>
      <c r="R305" s="284"/>
      <c r="S305" s="284"/>
      <c r="T305" s="284"/>
      <c r="U305" s="284"/>
      <c r="V305" s="284"/>
      <c r="W305" s="284"/>
      <c r="X305" s="284"/>
    </row>
    <row r="306" spans="1:24" s="5" customFormat="1" ht="15.6">
      <c r="A306" s="30" t="s">
        <v>43</v>
      </c>
      <c r="B306" s="98" t="s">
        <v>216</v>
      </c>
      <c r="C306" s="93"/>
      <c r="D306" s="211">
        <f t="shared" ref="D306:E308" si="71">D307</f>
        <v>828</v>
      </c>
      <c r="E306" s="254">
        <f t="shared" si="71"/>
        <v>828</v>
      </c>
      <c r="F306" s="147"/>
      <c r="G306" s="282"/>
      <c r="H306" s="283"/>
      <c r="I306" s="283"/>
      <c r="J306" s="196"/>
      <c r="K306" s="282"/>
      <c r="L306" s="284"/>
      <c r="M306" s="284"/>
      <c r="N306" s="284"/>
      <c r="O306" s="286"/>
      <c r="P306" s="284"/>
      <c r="Q306" s="284"/>
      <c r="R306" s="284"/>
      <c r="S306" s="284"/>
      <c r="T306" s="284"/>
      <c r="U306" s="284"/>
      <c r="V306" s="284"/>
      <c r="W306" s="284"/>
      <c r="X306" s="284"/>
    </row>
    <row r="307" spans="1:24" s="5" customFormat="1" ht="31.2">
      <c r="A307" s="15" t="s">
        <v>18</v>
      </c>
      <c r="B307" s="97" t="s">
        <v>216</v>
      </c>
      <c r="C307" s="88" t="s">
        <v>20</v>
      </c>
      <c r="D307" s="212">
        <f t="shared" si="71"/>
        <v>828</v>
      </c>
      <c r="E307" s="227">
        <f t="shared" si="71"/>
        <v>828</v>
      </c>
      <c r="F307" s="148"/>
      <c r="G307" s="282"/>
      <c r="H307" s="283"/>
      <c r="I307" s="283"/>
      <c r="J307" s="196"/>
      <c r="K307" s="282"/>
      <c r="L307" s="284"/>
      <c r="M307" s="284"/>
      <c r="N307" s="284"/>
      <c r="O307" s="286"/>
      <c r="P307" s="284"/>
      <c r="Q307" s="284"/>
      <c r="R307" s="284"/>
      <c r="S307" s="284"/>
      <c r="T307" s="284"/>
      <c r="U307" s="284"/>
      <c r="V307" s="284"/>
      <c r="W307" s="284"/>
      <c r="X307" s="284"/>
    </row>
    <row r="308" spans="1:24" s="5" customFormat="1" ht="15.6">
      <c r="A308" s="14" t="s">
        <v>24</v>
      </c>
      <c r="B308" s="97" t="s">
        <v>216</v>
      </c>
      <c r="C308" s="88" t="s">
        <v>25</v>
      </c>
      <c r="D308" s="212">
        <f t="shared" si="71"/>
        <v>828</v>
      </c>
      <c r="E308" s="227">
        <f t="shared" si="71"/>
        <v>828</v>
      </c>
      <c r="F308" s="148"/>
      <c r="G308" s="282"/>
      <c r="H308" s="283"/>
      <c r="I308" s="283"/>
      <c r="J308" s="196"/>
      <c r="K308" s="282"/>
      <c r="L308" s="284"/>
      <c r="M308" s="284"/>
      <c r="N308" s="284"/>
      <c r="O308" s="286"/>
      <c r="P308" s="284"/>
      <c r="Q308" s="284"/>
      <c r="R308" s="284"/>
      <c r="S308" s="284"/>
      <c r="T308" s="284"/>
      <c r="U308" s="284"/>
      <c r="V308" s="284"/>
      <c r="W308" s="284"/>
      <c r="X308" s="284"/>
    </row>
    <row r="309" spans="1:24" s="5" customFormat="1" ht="15.6">
      <c r="A309" s="14" t="s">
        <v>82</v>
      </c>
      <c r="B309" s="97" t="s">
        <v>216</v>
      </c>
      <c r="C309" s="88" t="s">
        <v>83</v>
      </c>
      <c r="D309" s="212">
        <v>828</v>
      </c>
      <c r="E309" s="227">
        <v>828</v>
      </c>
      <c r="F309" s="148"/>
      <c r="G309" s="282"/>
      <c r="H309" s="283"/>
      <c r="I309" s="283"/>
      <c r="J309" s="196"/>
      <c r="K309" s="282"/>
      <c r="L309" s="284"/>
      <c r="M309" s="284"/>
      <c r="N309" s="284"/>
      <c r="O309" s="286"/>
      <c r="P309" s="284"/>
      <c r="Q309" s="284"/>
      <c r="R309" s="284"/>
      <c r="S309" s="284"/>
      <c r="T309" s="284"/>
      <c r="U309" s="284"/>
      <c r="V309" s="284"/>
      <c r="W309" s="284"/>
      <c r="X309" s="284"/>
    </row>
    <row r="310" spans="1:24" s="5" customFormat="1" ht="16.2">
      <c r="A310" s="30" t="s">
        <v>595</v>
      </c>
      <c r="B310" s="98" t="s">
        <v>594</v>
      </c>
      <c r="C310" s="99"/>
      <c r="D310" s="211">
        <f t="shared" ref="D310:E312" si="72">D311</f>
        <v>200</v>
      </c>
      <c r="E310" s="254">
        <f t="shared" si="72"/>
        <v>200</v>
      </c>
      <c r="F310" s="147"/>
      <c r="G310" s="282"/>
      <c r="H310" s="283"/>
      <c r="I310" s="283"/>
      <c r="J310" s="196"/>
      <c r="K310" s="282"/>
      <c r="L310" s="284"/>
      <c r="M310" s="284"/>
      <c r="N310" s="284"/>
      <c r="O310" s="286"/>
      <c r="P310" s="284"/>
      <c r="Q310" s="284"/>
      <c r="R310" s="284"/>
      <c r="S310" s="284"/>
      <c r="T310" s="284"/>
      <c r="U310" s="284"/>
      <c r="V310" s="284"/>
      <c r="W310" s="284"/>
      <c r="X310" s="284"/>
    </row>
    <row r="311" spans="1:24" s="5" customFormat="1" ht="31.2">
      <c r="A311" s="14" t="s">
        <v>18</v>
      </c>
      <c r="B311" s="97" t="s">
        <v>594</v>
      </c>
      <c r="C311" s="88" t="s">
        <v>20</v>
      </c>
      <c r="D311" s="212">
        <f t="shared" si="72"/>
        <v>200</v>
      </c>
      <c r="E311" s="227">
        <f t="shared" si="72"/>
        <v>200</v>
      </c>
      <c r="F311" s="148"/>
      <c r="G311" s="282"/>
      <c r="H311" s="283"/>
      <c r="I311" s="283"/>
      <c r="J311" s="196"/>
      <c r="K311" s="282"/>
      <c r="L311" s="284"/>
      <c r="M311" s="284"/>
      <c r="N311" s="284"/>
      <c r="O311" s="286"/>
      <c r="P311" s="284"/>
      <c r="Q311" s="284"/>
      <c r="R311" s="284"/>
      <c r="S311" s="284"/>
      <c r="T311" s="284"/>
      <c r="U311" s="284"/>
      <c r="V311" s="284"/>
      <c r="W311" s="284"/>
      <c r="X311" s="284"/>
    </row>
    <row r="312" spans="1:24" s="5" customFormat="1" ht="15.6">
      <c r="A312" s="14" t="s">
        <v>24</v>
      </c>
      <c r="B312" s="97" t="s">
        <v>594</v>
      </c>
      <c r="C312" s="88" t="s">
        <v>25</v>
      </c>
      <c r="D312" s="212">
        <f t="shared" si="72"/>
        <v>200</v>
      </c>
      <c r="E312" s="227">
        <f t="shared" si="72"/>
        <v>200</v>
      </c>
      <c r="F312" s="148"/>
      <c r="G312" s="282"/>
      <c r="H312" s="283"/>
      <c r="I312" s="283"/>
      <c r="J312" s="196"/>
      <c r="K312" s="282"/>
      <c r="L312" s="284"/>
      <c r="M312" s="284"/>
      <c r="N312" s="284"/>
      <c r="O312" s="286"/>
      <c r="P312" s="284"/>
      <c r="Q312" s="284"/>
      <c r="R312" s="284"/>
      <c r="S312" s="284"/>
      <c r="T312" s="284"/>
      <c r="U312" s="284"/>
      <c r="V312" s="284"/>
      <c r="W312" s="284"/>
      <c r="X312" s="284"/>
    </row>
    <row r="313" spans="1:24" s="5" customFormat="1" ht="15.6">
      <c r="A313" s="14" t="s">
        <v>82</v>
      </c>
      <c r="B313" s="97" t="s">
        <v>594</v>
      </c>
      <c r="C313" s="88" t="s">
        <v>83</v>
      </c>
      <c r="D313" s="212">
        <v>200</v>
      </c>
      <c r="E313" s="227">
        <v>200</v>
      </c>
      <c r="F313" s="148"/>
      <c r="G313" s="282"/>
      <c r="H313" s="283"/>
      <c r="I313" s="283"/>
      <c r="J313" s="196"/>
      <c r="K313" s="282"/>
      <c r="L313" s="284"/>
      <c r="M313" s="284"/>
      <c r="N313" s="284"/>
      <c r="O313" s="286"/>
      <c r="P313" s="284"/>
      <c r="Q313" s="284"/>
      <c r="R313" s="284"/>
      <c r="S313" s="284"/>
      <c r="T313" s="284"/>
      <c r="U313" s="284"/>
      <c r="V313" s="284"/>
      <c r="W313" s="284"/>
      <c r="X313" s="284"/>
    </row>
    <row r="314" spans="1:24" s="5" customFormat="1" ht="16.2">
      <c r="A314" s="30" t="s">
        <v>26</v>
      </c>
      <c r="B314" s="98" t="s">
        <v>217</v>
      </c>
      <c r="C314" s="99"/>
      <c r="D314" s="211">
        <f t="shared" ref="D314:E316" si="73">D315</f>
        <v>48184</v>
      </c>
      <c r="E314" s="254">
        <f t="shared" si="73"/>
        <v>48184</v>
      </c>
      <c r="F314" s="147"/>
      <c r="G314" s="282"/>
      <c r="H314" s="283"/>
      <c r="I314" s="283"/>
      <c r="J314" s="196"/>
      <c r="K314" s="282"/>
      <c r="L314" s="284"/>
      <c r="M314" s="284"/>
      <c r="N314" s="284"/>
      <c r="O314" s="286"/>
      <c r="P314" s="284"/>
      <c r="Q314" s="284"/>
      <c r="R314" s="284"/>
      <c r="S314" s="284"/>
      <c r="T314" s="284"/>
      <c r="U314" s="284"/>
      <c r="V314" s="284"/>
      <c r="W314" s="284"/>
      <c r="X314" s="284"/>
    </row>
    <row r="315" spans="1:24" s="5" customFormat="1" ht="31.2">
      <c r="A315" s="14" t="s">
        <v>18</v>
      </c>
      <c r="B315" s="97" t="s">
        <v>217</v>
      </c>
      <c r="C315" s="88" t="s">
        <v>20</v>
      </c>
      <c r="D315" s="212">
        <f t="shared" si="73"/>
        <v>48184</v>
      </c>
      <c r="E315" s="227">
        <f t="shared" si="73"/>
        <v>48184</v>
      </c>
      <c r="F315" s="148"/>
      <c r="G315" s="282"/>
      <c r="H315" s="283"/>
      <c r="I315" s="283"/>
      <c r="J315" s="196"/>
      <c r="K315" s="282"/>
      <c r="L315" s="284"/>
      <c r="M315" s="284"/>
      <c r="N315" s="284"/>
      <c r="O315" s="286"/>
      <c r="P315" s="284"/>
      <c r="Q315" s="284"/>
      <c r="R315" s="284"/>
      <c r="S315" s="284"/>
      <c r="T315" s="284"/>
      <c r="U315" s="284"/>
      <c r="V315" s="284"/>
      <c r="W315" s="284"/>
      <c r="X315" s="284"/>
    </row>
    <row r="316" spans="1:24" s="5" customFormat="1" ht="15.6">
      <c r="A316" s="14" t="s">
        <v>24</v>
      </c>
      <c r="B316" s="97" t="s">
        <v>217</v>
      </c>
      <c r="C316" s="88" t="s">
        <v>25</v>
      </c>
      <c r="D316" s="212">
        <f t="shared" si="73"/>
        <v>48184</v>
      </c>
      <c r="E316" s="227">
        <f t="shared" si="73"/>
        <v>48184</v>
      </c>
      <c r="F316" s="148"/>
      <c r="G316" s="282"/>
      <c r="H316" s="283"/>
      <c r="I316" s="283"/>
      <c r="J316" s="196"/>
      <c r="K316" s="282"/>
      <c r="L316" s="284"/>
      <c r="M316" s="284"/>
      <c r="N316" s="284"/>
      <c r="O316" s="286"/>
      <c r="P316" s="284"/>
      <c r="Q316" s="284"/>
      <c r="R316" s="284"/>
      <c r="S316" s="284"/>
      <c r="T316" s="284"/>
      <c r="U316" s="284"/>
      <c r="V316" s="284"/>
      <c r="W316" s="284"/>
      <c r="X316" s="284"/>
    </row>
    <row r="317" spans="1:24" s="5" customFormat="1" ht="33" customHeight="1">
      <c r="A317" s="14" t="s">
        <v>99</v>
      </c>
      <c r="B317" s="97" t="s">
        <v>217</v>
      </c>
      <c r="C317" s="88" t="s">
        <v>100</v>
      </c>
      <c r="D317" s="212">
        <v>48184</v>
      </c>
      <c r="E317" s="227">
        <v>48184</v>
      </c>
      <c r="F317" s="148"/>
      <c r="G317" s="282"/>
      <c r="H317" s="283"/>
      <c r="I317" s="283"/>
      <c r="J317" s="196"/>
      <c r="K317" s="282"/>
      <c r="L317" s="284"/>
      <c r="M317" s="284"/>
      <c r="N317" s="284"/>
      <c r="O317" s="286"/>
      <c r="P317" s="284"/>
      <c r="Q317" s="284"/>
      <c r="R317" s="284"/>
      <c r="S317" s="284"/>
      <c r="T317" s="284"/>
      <c r="U317" s="284"/>
      <c r="V317" s="284"/>
      <c r="W317" s="284"/>
      <c r="X317" s="284"/>
    </row>
    <row r="318" spans="1:24" s="5" customFormat="1" ht="31.2">
      <c r="A318" s="27" t="s">
        <v>223</v>
      </c>
      <c r="B318" s="83" t="s">
        <v>218</v>
      </c>
      <c r="C318" s="105"/>
      <c r="D318" s="209">
        <f>D319+D325+D329+D335+D339</f>
        <v>464069</v>
      </c>
      <c r="E318" s="252">
        <f>E319+E325+E329+E335+E339</f>
        <v>364069</v>
      </c>
      <c r="F318" s="145"/>
      <c r="G318" s="282"/>
      <c r="H318" s="283"/>
      <c r="I318" s="283"/>
      <c r="J318" s="196"/>
      <c r="K318" s="282"/>
      <c r="L318" s="284"/>
      <c r="M318" s="284"/>
      <c r="N318" s="284"/>
      <c r="O318" s="286"/>
      <c r="P318" s="284"/>
      <c r="Q318" s="284"/>
      <c r="R318" s="284"/>
      <c r="S318" s="284"/>
      <c r="T318" s="284"/>
      <c r="U318" s="284"/>
      <c r="V318" s="284"/>
      <c r="W318" s="284"/>
      <c r="X318" s="284"/>
    </row>
    <row r="319" spans="1:24" s="5" customFormat="1" ht="31.2">
      <c r="A319" s="30" t="s">
        <v>844</v>
      </c>
      <c r="B319" s="98" t="s">
        <v>602</v>
      </c>
      <c r="C319" s="93"/>
      <c r="D319" s="221">
        <f t="shared" ref="D319:E323" si="74">D320</f>
        <v>795</v>
      </c>
      <c r="E319" s="229">
        <f t="shared" si="74"/>
        <v>795</v>
      </c>
      <c r="F319" s="158"/>
      <c r="G319" s="282"/>
      <c r="H319" s="283"/>
      <c r="I319" s="283"/>
      <c r="J319" s="196"/>
      <c r="K319" s="282"/>
      <c r="L319" s="284"/>
      <c r="M319" s="284"/>
      <c r="N319" s="284"/>
      <c r="O319" s="286"/>
      <c r="P319" s="284"/>
      <c r="Q319" s="284"/>
      <c r="R319" s="284"/>
      <c r="S319" s="284"/>
      <c r="T319" s="284"/>
      <c r="U319" s="284"/>
      <c r="V319" s="284"/>
      <c r="W319" s="284"/>
      <c r="X319" s="284"/>
    </row>
    <row r="320" spans="1:24" s="5" customFormat="1" ht="31.2">
      <c r="A320" s="14" t="s">
        <v>18</v>
      </c>
      <c r="B320" s="97" t="s">
        <v>602</v>
      </c>
      <c r="C320" s="88" t="s">
        <v>20</v>
      </c>
      <c r="D320" s="222">
        <f>D321+D323</f>
        <v>795</v>
      </c>
      <c r="E320" s="259">
        <f>E321+E323</f>
        <v>795</v>
      </c>
      <c r="F320" s="159"/>
      <c r="G320" s="282"/>
      <c r="H320" s="283"/>
      <c r="I320" s="283"/>
      <c r="J320" s="196"/>
      <c r="K320" s="282"/>
      <c r="L320" s="284"/>
      <c r="M320" s="284"/>
      <c r="N320" s="284"/>
      <c r="O320" s="286"/>
      <c r="P320" s="284"/>
      <c r="Q320" s="284"/>
      <c r="R320" s="284"/>
      <c r="S320" s="284"/>
      <c r="T320" s="284"/>
      <c r="U320" s="284"/>
      <c r="V320" s="284"/>
      <c r="W320" s="284"/>
      <c r="X320" s="284"/>
    </row>
    <row r="321" spans="1:24" s="5" customFormat="1" ht="15.6">
      <c r="A321" s="14" t="s">
        <v>24</v>
      </c>
      <c r="B321" s="97" t="s">
        <v>602</v>
      </c>
      <c r="C321" s="88" t="s">
        <v>25</v>
      </c>
      <c r="D321" s="222">
        <f t="shared" si="74"/>
        <v>469</v>
      </c>
      <c r="E321" s="259">
        <f t="shared" si="74"/>
        <v>469</v>
      </c>
      <c r="F321" s="159"/>
      <c r="G321" s="282"/>
      <c r="H321" s="283"/>
      <c r="I321" s="283"/>
      <c r="J321" s="196"/>
      <c r="K321" s="282"/>
      <c r="L321" s="284"/>
      <c r="M321" s="284"/>
      <c r="N321" s="284"/>
      <c r="O321" s="286"/>
      <c r="P321" s="284"/>
      <c r="Q321" s="284"/>
      <c r="R321" s="284"/>
      <c r="S321" s="284"/>
      <c r="T321" s="284"/>
      <c r="U321" s="284"/>
      <c r="V321" s="284"/>
      <c r="W321" s="284"/>
      <c r="X321" s="284"/>
    </row>
    <row r="322" spans="1:24" s="5" customFormat="1" ht="15.6">
      <c r="A322" s="14" t="s">
        <v>82</v>
      </c>
      <c r="B322" s="97" t="s">
        <v>602</v>
      </c>
      <c r="C322" s="88" t="s">
        <v>83</v>
      </c>
      <c r="D322" s="222">
        <v>469</v>
      </c>
      <c r="E322" s="259">
        <v>469</v>
      </c>
      <c r="F322" s="159"/>
      <c r="G322" s="282"/>
      <c r="H322" s="283"/>
      <c r="I322" s="283"/>
      <c r="J322" s="196"/>
      <c r="K322" s="282"/>
      <c r="L322" s="284"/>
      <c r="M322" s="284"/>
      <c r="N322" s="284"/>
      <c r="O322" s="286"/>
      <c r="P322" s="284"/>
      <c r="Q322" s="284"/>
      <c r="R322" s="284"/>
      <c r="S322" s="284"/>
      <c r="T322" s="284"/>
      <c r="U322" s="284"/>
      <c r="V322" s="284"/>
      <c r="W322" s="284"/>
      <c r="X322" s="284"/>
    </row>
    <row r="323" spans="1:24" s="5" customFormat="1" ht="15.6">
      <c r="A323" s="14" t="s">
        <v>19</v>
      </c>
      <c r="B323" s="97" t="s">
        <v>602</v>
      </c>
      <c r="C323" s="88" t="s">
        <v>21</v>
      </c>
      <c r="D323" s="222">
        <f t="shared" si="74"/>
        <v>326</v>
      </c>
      <c r="E323" s="259">
        <f t="shared" si="74"/>
        <v>326</v>
      </c>
      <c r="F323" s="159"/>
      <c r="G323" s="282"/>
      <c r="H323" s="283"/>
      <c r="I323" s="283"/>
      <c r="J323" s="196"/>
      <c r="K323" s="282"/>
      <c r="L323" s="284"/>
      <c r="M323" s="284"/>
      <c r="N323" s="284"/>
      <c r="O323" s="286"/>
      <c r="P323" s="284"/>
      <c r="Q323" s="284"/>
      <c r="R323" s="284"/>
      <c r="S323" s="284"/>
      <c r="T323" s="284"/>
      <c r="U323" s="284"/>
      <c r="V323" s="284"/>
      <c r="W323" s="284"/>
      <c r="X323" s="284"/>
    </row>
    <row r="324" spans="1:24" s="5" customFormat="1" ht="15.6">
      <c r="A324" s="14" t="s">
        <v>84</v>
      </c>
      <c r="B324" s="97" t="s">
        <v>602</v>
      </c>
      <c r="C324" s="88" t="s">
        <v>85</v>
      </c>
      <c r="D324" s="222">
        <v>326</v>
      </c>
      <c r="E324" s="259">
        <v>326</v>
      </c>
      <c r="F324" s="159"/>
      <c r="G324" s="282"/>
      <c r="H324" s="283"/>
      <c r="I324" s="283"/>
      <c r="J324" s="196"/>
      <c r="K324" s="282"/>
      <c r="L324" s="284"/>
      <c r="M324" s="284"/>
      <c r="N324" s="284"/>
      <c r="O324" s="286"/>
      <c r="P324" s="284"/>
      <c r="Q324" s="284"/>
      <c r="R324" s="284"/>
      <c r="S324" s="284"/>
      <c r="T324" s="284"/>
      <c r="U324" s="284"/>
      <c r="V324" s="284"/>
      <c r="W324" s="284"/>
      <c r="X324" s="284"/>
    </row>
    <row r="325" spans="1:24" s="5" customFormat="1" ht="31.2">
      <c r="A325" s="30" t="s">
        <v>614</v>
      </c>
      <c r="B325" s="98" t="s">
        <v>598</v>
      </c>
      <c r="C325" s="93"/>
      <c r="D325" s="211">
        <f t="shared" ref="D325:E327" si="75">D326</f>
        <v>100000</v>
      </c>
      <c r="E325" s="254">
        <f t="shared" si="75"/>
        <v>0</v>
      </c>
      <c r="F325" s="147"/>
      <c r="G325" s="282"/>
      <c r="H325" s="283"/>
      <c r="I325" s="283"/>
      <c r="J325" s="196"/>
      <c r="K325" s="282"/>
      <c r="L325" s="284"/>
      <c r="M325" s="284"/>
      <c r="N325" s="284"/>
      <c r="O325" s="286"/>
      <c r="P325" s="284"/>
      <c r="Q325" s="284"/>
      <c r="R325" s="284"/>
      <c r="S325" s="284"/>
      <c r="T325" s="284"/>
      <c r="U325" s="284"/>
      <c r="V325" s="284"/>
      <c r="W325" s="284"/>
      <c r="X325" s="284"/>
    </row>
    <row r="326" spans="1:24" s="5" customFormat="1" ht="31.2">
      <c r="A326" s="14" t="s">
        <v>18</v>
      </c>
      <c r="B326" s="97" t="s">
        <v>598</v>
      </c>
      <c r="C326" s="88" t="s">
        <v>20</v>
      </c>
      <c r="D326" s="212">
        <f t="shared" si="75"/>
        <v>100000</v>
      </c>
      <c r="E326" s="227">
        <f t="shared" si="75"/>
        <v>0</v>
      </c>
      <c r="F326" s="148"/>
      <c r="G326" s="282"/>
      <c r="H326" s="283"/>
      <c r="I326" s="283"/>
      <c r="J326" s="196"/>
      <c r="K326" s="282"/>
      <c r="L326" s="284"/>
      <c r="M326" s="284"/>
      <c r="N326" s="284"/>
      <c r="O326" s="286"/>
      <c r="P326" s="284"/>
      <c r="Q326" s="284"/>
      <c r="R326" s="284"/>
      <c r="S326" s="284"/>
      <c r="T326" s="284"/>
      <c r="U326" s="284"/>
      <c r="V326" s="284"/>
      <c r="W326" s="284"/>
      <c r="X326" s="284"/>
    </row>
    <row r="327" spans="1:24" s="5" customFormat="1" ht="15.6">
      <c r="A327" s="14" t="s">
        <v>19</v>
      </c>
      <c r="B327" s="97" t="s">
        <v>598</v>
      </c>
      <c r="C327" s="88" t="s">
        <v>21</v>
      </c>
      <c r="D327" s="212">
        <f t="shared" si="75"/>
        <v>100000</v>
      </c>
      <c r="E327" s="227">
        <f t="shared" si="75"/>
        <v>0</v>
      </c>
      <c r="F327" s="148"/>
      <c r="G327" s="282"/>
      <c r="H327" s="283"/>
      <c r="I327" s="283"/>
      <c r="J327" s="196"/>
      <c r="K327" s="282"/>
      <c r="L327" s="284"/>
      <c r="M327" s="284"/>
      <c r="N327" s="284"/>
      <c r="O327" s="286"/>
      <c r="P327" s="284"/>
      <c r="Q327" s="284"/>
      <c r="R327" s="284"/>
      <c r="S327" s="284"/>
      <c r="T327" s="284"/>
      <c r="U327" s="284"/>
      <c r="V327" s="284"/>
      <c r="W327" s="284"/>
      <c r="X327" s="284"/>
    </row>
    <row r="328" spans="1:24" s="5" customFormat="1" ht="15.6">
      <c r="A328" s="14" t="s">
        <v>84</v>
      </c>
      <c r="B328" s="97" t="s">
        <v>598</v>
      </c>
      <c r="C328" s="88" t="s">
        <v>85</v>
      </c>
      <c r="D328" s="212">
        <v>100000</v>
      </c>
      <c r="E328" s="227">
        <v>0</v>
      </c>
      <c r="F328" s="148"/>
      <c r="G328" s="282"/>
      <c r="H328" s="283"/>
      <c r="I328" s="283"/>
      <c r="J328" s="196"/>
      <c r="K328" s="282"/>
      <c r="L328" s="284"/>
      <c r="M328" s="284"/>
      <c r="N328" s="284"/>
      <c r="O328" s="286"/>
      <c r="P328" s="284"/>
      <c r="Q328" s="284"/>
      <c r="R328" s="284"/>
      <c r="S328" s="284"/>
      <c r="T328" s="284"/>
      <c r="U328" s="284"/>
      <c r="V328" s="284"/>
      <c r="W328" s="284"/>
      <c r="X328" s="284"/>
    </row>
    <row r="329" spans="1:24" s="5" customFormat="1" ht="16.2">
      <c r="A329" s="30" t="s">
        <v>596</v>
      </c>
      <c r="B329" s="98" t="s">
        <v>597</v>
      </c>
      <c r="C329" s="99"/>
      <c r="D329" s="221">
        <f>D330</f>
        <v>880</v>
      </c>
      <c r="E329" s="229">
        <f>E330</f>
        <v>880</v>
      </c>
      <c r="F329" s="158"/>
      <c r="G329" s="282"/>
      <c r="H329" s="283"/>
      <c r="I329" s="283"/>
      <c r="J329" s="196"/>
      <c r="K329" s="282"/>
      <c r="L329" s="284"/>
      <c r="M329" s="284"/>
      <c r="N329" s="284"/>
      <c r="O329" s="286"/>
      <c r="P329" s="284"/>
      <c r="Q329" s="284"/>
      <c r="R329" s="284"/>
      <c r="S329" s="284"/>
      <c r="T329" s="284"/>
      <c r="U329" s="284"/>
      <c r="V329" s="284"/>
      <c r="W329" s="284"/>
      <c r="X329" s="284"/>
    </row>
    <row r="330" spans="1:24" s="5" customFormat="1" ht="31.2">
      <c r="A330" s="14" t="s">
        <v>18</v>
      </c>
      <c r="B330" s="97" t="s">
        <v>597</v>
      </c>
      <c r="C330" s="88" t="s">
        <v>20</v>
      </c>
      <c r="D330" s="222">
        <f>D331+D333</f>
        <v>880</v>
      </c>
      <c r="E330" s="259">
        <f>E331+E333</f>
        <v>880</v>
      </c>
      <c r="F330" s="159"/>
      <c r="G330" s="282"/>
      <c r="H330" s="283"/>
      <c r="I330" s="283"/>
      <c r="J330" s="196"/>
      <c r="K330" s="282"/>
      <c r="L330" s="284"/>
      <c r="M330" s="284"/>
      <c r="N330" s="284"/>
      <c r="O330" s="286"/>
      <c r="P330" s="284"/>
      <c r="Q330" s="284"/>
      <c r="R330" s="284"/>
      <c r="S330" s="284"/>
      <c r="T330" s="284"/>
      <c r="U330" s="284"/>
      <c r="V330" s="284"/>
      <c r="W330" s="284"/>
      <c r="X330" s="284"/>
    </row>
    <row r="331" spans="1:24" s="5" customFormat="1" ht="15.6">
      <c r="A331" s="14" t="s">
        <v>24</v>
      </c>
      <c r="B331" s="97" t="s">
        <v>597</v>
      </c>
      <c r="C331" s="88" t="s">
        <v>25</v>
      </c>
      <c r="D331" s="222">
        <f t="shared" ref="D331:E331" si="76">D332</f>
        <v>547</v>
      </c>
      <c r="E331" s="259">
        <f t="shared" si="76"/>
        <v>547</v>
      </c>
      <c r="F331" s="159"/>
      <c r="G331" s="282"/>
      <c r="H331" s="283"/>
      <c r="I331" s="283"/>
      <c r="J331" s="196"/>
      <c r="K331" s="282"/>
      <c r="L331" s="284"/>
      <c r="M331" s="284"/>
      <c r="N331" s="284"/>
      <c r="O331" s="286"/>
      <c r="P331" s="284"/>
      <c r="Q331" s="284"/>
      <c r="R331" s="284"/>
      <c r="S331" s="284"/>
      <c r="T331" s="284"/>
      <c r="U331" s="284"/>
      <c r="V331" s="284"/>
      <c r="W331" s="284"/>
      <c r="X331" s="284"/>
    </row>
    <row r="332" spans="1:24" s="5" customFormat="1" ht="15.6">
      <c r="A332" s="14" t="s">
        <v>82</v>
      </c>
      <c r="B332" s="97" t="s">
        <v>597</v>
      </c>
      <c r="C332" s="88" t="s">
        <v>83</v>
      </c>
      <c r="D332" s="222">
        <v>547</v>
      </c>
      <c r="E332" s="259">
        <v>547</v>
      </c>
      <c r="F332" s="159"/>
      <c r="G332" s="282"/>
      <c r="H332" s="283"/>
      <c r="I332" s="283"/>
      <c r="J332" s="196"/>
      <c r="K332" s="282"/>
      <c r="L332" s="284"/>
      <c r="M332" s="284"/>
      <c r="N332" s="284"/>
      <c r="O332" s="286"/>
      <c r="P332" s="284"/>
      <c r="Q332" s="284"/>
      <c r="R332" s="284"/>
      <c r="S332" s="284"/>
      <c r="T332" s="284"/>
      <c r="U332" s="284"/>
      <c r="V332" s="284"/>
      <c r="W332" s="284"/>
      <c r="X332" s="284"/>
    </row>
    <row r="333" spans="1:24" s="5" customFormat="1" ht="15.6">
      <c r="A333" s="14" t="s">
        <v>19</v>
      </c>
      <c r="B333" s="97" t="s">
        <v>597</v>
      </c>
      <c r="C333" s="88" t="s">
        <v>21</v>
      </c>
      <c r="D333" s="222">
        <f t="shared" ref="D333:E333" si="77">D334</f>
        <v>333</v>
      </c>
      <c r="E333" s="259">
        <f t="shared" si="77"/>
        <v>333</v>
      </c>
      <c r="F333" s="159"/>
      <c r="G333" s="282"/>
      <c r="H333" s="283"/>
      <c r="I333" s="283"/>
      <c r="J333" s="196"/>
      <c r="K333" s="282"/>
      <c r="L333" s="284"/>
      <c r="M333" s="284"/>
      <c r="N333" s="284"/>
      <c r="O333" s="286"/>
      <c r="P333" s="284"/>
      <c r="Q333" s="284"/>
      <c r="R333" s="284"/>
      <c r="S333" s="284"/>
      <c r="T333" s="284"/>
      <c r="U333" s="284"/>
      <c r="V333" s="284"/>
      <c r="W333" s="284"/>
      <c r="X333" s="284"/>
    </row>
    <row r="334" spans="1:24" s="5" customFormat="1" ht="15.6">
      <c r="A334" s="14" t="s">
        <v>84</v>
      </c>
      <c r="B334" s="97" t="s">
        <v>597</v>
      </c>
      <c r="C334" s="88" t="s">
        <v>85</v>
      </c>
      <c r="D334" s="222">
        <v>333</v>
      </c>
      <c r="E334" s="259">
        <v>333</v>
      </c>
      <c r="F334" s="159"/>
      <c r="G334" s="282"/>
      <c r="H334" s="283"/>
      <c r="I334" s="283"/>
      <c r="J334" s="196"/>
      <c r="K334" s="282"/>
      <c r="L334" s="284"/>
      <c r="M334" s="284"/>
      <c r="N334" s="284"/>
      <c r="O334" s="286"/>
      <c r="P334" s="284"/>
      <c r="Q334" s="284"/>
      <c r="R334" s="284"/>
      <c r="S334" s="284"/>
      <c r="T334" s="284"/>
      <c r="U334" s="284"/>
      <c r="V334" s="284"/>
      <c r="W334" s="284"/>
      <c r="X334" s="284"/>
    </row>
    <row r="335" spans="1:24" s="5" customFormat="1" ht="31.2">
      <c r="A335" s="30" t="s">
        <v>609</v>
      </c>
      <c r="B335" s="98" t="s">
        <v>603</v>
      </c>
      <c r="C335" s="99"/>
      <c r="D335" s="221">
        <f t="shared" ref="D335:E336" si="78">D336</f>
        <v>8311</v>
      </c>
      <c r="E335" s="229">
        <f t="shared" si="78"/>
        <v>8311</v>
      </c>
      <c r="F335" s="158"/>
      <c r="G335" s="282"/>
      <c r="H335" s="283"/>
      <c r="I335" s="283"/>
      <c r="J335" s="196"/>
      <c r="K335" s="282"/>
      <c r="L335" s="284"/>
      <c r="M335" s="284"/>
      <c r="N335" s="284"/>
      <c r="O335" s="286"/>
      <c r="P335" s="284"/>
      <c r="Q335" s="284"/>
      <c r="R335" s="284"/>
      <c r="S335" s="284"/>
      <c r="T335" s="284"/>
      <c r="U335" s="284"/>
      <c r="V335" s="284"/>
      <c r="W335" s="284"/>
      <c r="X335" s="284"/>
    </row>
    <row r="336" spans="1:24" s="5" customFormat="1" ht="31.2">
      <c r="A336" s="14" t="s">
        <v>18</v>
      </c>
      <c r="B336" s="97" t="s">
        <v>603</v>
      </c>
      <c r="C336" s="88" t="s">
        <v>20</v>
      </c>
      <c r="D336" s="222">
        <f t="shared" si="78"/>
        <v>8311</v>
      </c>
      <c r="E336" s="259">
        <f t="shared" si="78"/>
        <v>8311</v>
      </c>
      <c r="F336" s="159"/>
      <c r="G336" s="282"/>
      <c r="H336" s="283"/>
      <c r="I336" s="283"/>
      <c r="J336" s="196"/>
      <c r="K336" s="282"/>
      <c r="L336" s="284"/>
      <c r="M336" s="284"/>
      <c r="N336" s="284"/>
      <c r="O336" s="286"/>
      <c r="P336" s="284"/>
      <c r="Q336" s="284"/>
      <c r="R336" s="284"/>
      <c r="S336" s="284"/>
      <c r="T336" s="284"/>
      <c r="U336" s="284"/>
      <c r="V336" s="284"/>
      <c r="W336" s="284"/>
      <c r="X336" s="284"/>
    </row>
    <row r="337" spans="1:24" s="5" customFormat="1" ht="15.6">
      <c r="A337" s="14" t="s">
        <v>24</v>
      </c>
      <c r="B337" s="97" t="s">
        <v>603</v>
      </c>
      <c r="C337" s="88" t="s">
        <v>25</v>
      </c>
      <c r="D337" s="222">
        <f t="shared" ref="D337:E337" si="79">D338</f>
        <v>8311</v>
      </c>
      <c r="E337" s="259">
        <f t="shared" si="79"/>
        <v>8311</v>
      </c>
      <c r="F337" s="159"/>
      <c r="G337" s="282"/>
      <c r="H337" s="283"/>
      <c r="I337" s="283"/>
      <c r="J337" s="196"/>
      <c r="K337" s="282"/>
      <c r="L337" s="284"/>
      <c r="M337" s="284"/>
      <c r="N337" s="284"/>
      <c r="O337" s="286"/>
      <c r="P337" s="284"/>
      <c r="Q337" s="284"/>
      <c r="R337" s="284"/>
      <c r="S337" s="284"/>
      <c r="T337" s="284"/>
      <c r="U337" s="284"/>
      <c r="V337" s="284"/>
      <c r="W337" s="284"/>
      <c r="X337" s="284"/>
    </row>
    <row r="338" spans="1:24" s="5" customFormat="1" ht="15.6">
      <c r="A338" s="14" t="s">
        <v>82</v>
      </c>
      <c r="B338" s="97" t="s">
        <v>603</v>
      </c>
      <c r="C338" s="88" t="s">
        <v>83</v>
      </c>
      <c r="D338" s="222">
        <v>8311</v>
      </c>
      <c r="E338" s="259">
        <v>8311</v>
      </c>
      <c r="F338" s="159"/>
      <c r="G338" s="282"/>
      <c r="H338" s="283"/>
      <c r="I338" s="283"/>
      <c r="J338" s="196"/>
      <c r="K338" s="282"/>
      <c r="L338" s="284"/>
      <c r="M338" s="284"/>
      <c r="N338" s="284"/>
      <c r="O338" s="286"/>
      <c r="P338" s="284"/>
      <c r="Q338" s="284"/>
      <c r="R338" s="284"/>
      <c r="S338" s="284"/>
      <c r="T338" s="284"/>
      <c r="U338" s="284"/>
      <c r="V338" s="284"/>
      <c r="W338" s="284"/>
      <c r="X338" s="284"/>
    </row>
    <row r="339" spans="1:24" s="5" customFormat="1" ht="15.6">
      <c r="A339" s="30" t="s">
        <v>41</v>
      </c>
      <c r="B339" s="98" t="s">
        <v>219</v>
      </c>
      <c r="C339" s="88"/>
      <c r="D339" s="211">
        <f>D340+D344+D348+D353</f>
        <v>354083</v>
      </c>
      <c r="E339" s="254">
        <f>E340+E344+E348+E353</f>
        <v>354083</v>
      </c>
      <c r="F339" s="147"/>
      <c r="G339" s="282"/>
      <c r="H339" s="283"/>
      <c r="I339" s="283"/>
      <c r="J339" s="196"/>
      <c r="K339" s="282"/>
      <c r="L339" s="284"/>
      <c r="M339" s="284"/>
      <c r="N339" s="284"/>
      <c r="O339" s="286"/>
      <c r="P339" s="284"/>
      <c r="Q339" s="284"/>
      <c r="R339" s="284"/>
      <c r="S339" s="284"/>
      <c r="T339" s="284"/>
      <c r="U339" s="284"/>
      <c r="V339" s="284"/>
      <c r="W339" s="284"/>
      <c r="X339" s="284"/>
    </row>
    <row r="340" spans="1:24" s="5" customFormat="1" ht="46.8">
      <c r="A340" s="14" t="s">
        <v>38</v>
      </c>
      <c r="B340" s="97" t="s">
        <v>219</v>
      </c>
      <c r="C340" s="88" t="s">
        <v>30</v>
      </c>
      <c r="D340" s="212">
        <f>D341</f>
        <v>5441</v>
      </c>
      <c r="E340" s="227">
        <f>E341</f>
        <v>5441</v>
      </c>
      <c r="F340" s="148"/>
      <c r="G340" s="282"/>
      <c r="H340" s="283"/>
      <c r="I340" s="283"/>
      <c r="J340" s="196"/>
      <c r="K340" s="282"/>
      <c r="L340" s="284"/>
      <c r="M340" s="284"/>
      <c r="N340" s="284"/>
      <c r="O340" s="286"/>
      <c r="P340" s="284"/>
      <c r="Q340" s="284"/>
      <c r="R340" s="284"/>
      <c r="S340" s="284"/>
      <c r="T340" s="284"/>
      <c r="U340" s="284"/>
      <c r="V340" s="284"/>
      <c r="W340" s="284"/>
      <c r="X340" s="284"/>
    </row>
    <row r="341" spans="1:24" s="5" customFormat="1" ht="15.6">
      <c r="A341" s="15" t="s">
        <v>32</v>
      </c>
      <c r="B341" s="97" t="s">
        <v>219</v>
      </c>
      <c r="C341" s="88" t="s">
        <v>31</v>
      </c>
      <c r="D341" s="212">
        <f>D342+D343</f>
        <v>5441</v>
      </c>
      <c r="E341" s="227">
        <f>E342+E343</f>
        <v>5441</v>
      </c>
      <c r="F341" s="148"/>
      <c r="G341" s="282"/>
      <c r="H341" s="283"/>
      <c r="I341" s="283"/>
      <c r="J341" s="196"/>
      <c r="K341" s="282"/>
      <c r="L341" s="284"/>
      <c r="M341" s="284"/>
      <c r="N341" s="284"/>
      <c r="O341" s="286"/>
      <c r="P341" s="284"/>
      <c r="Q341" s="284"/>
      <c r="R341" s="284"/>
      <c r="S341" s="284"/>
      <c r="T341" s="284"/>
      <c r="U341" s="284"/>
      <c r="V341" s="284"/>
      <c r="W341" s="284"/>
      <c r="X341" s="284"/>
    </row>
    <row r="342" spans="1:24" s="5" customFormat="1" ht="15.6">
      <c r="A342" s="195" t="s">
        <v>279</v>
      </c>
      <c r="B342" s="97" t="s">
        <v>219</v>
      </c>
      <c r="C342" s="88" t="s">
        <v>87</v>
      </c>
      <c r="D342" s="212">
        <v>4179</v>
      </c>
      <c r="E342" s="227">
        <v>4179</v>
      </c>
      <c r="F342" s="148"/>
      <c r="G342" s="282"/>
      <c r="H342" s="283"/>
      <c r="I342" s="283"/>
      <c r="J342" s="196"/>
      <c r="K342" s="282"/>
      <c r="L342" s="284"/>
      <c r="M342" s="284"/>
      <c r="N342" s="284"/>
      <c r="O342" s="286"/>
      <c r="P342" s="286"/>
      <c r="Q342" s="284"/>
      <c r="R342" s="284"/>
      <c r="S342" s="284"/>
      <c r="T342" s="284"/>
      <c r="U342" s="284"/>
      <c r="V342" s="284"/>
      <c r="W342" s="284"/>
      <c r="X342" s="284"/>
    </row>
    <row r="343" spans="1:24" s="5" customFormat="1" ht="31.2">
      <c r="A343" s="195" t="s">
        <v>154</v>
      </c>
      <c r="B343" s="97" t="s">
        <v>219</v>
      </c>
      <c r="C343" s="88" t="s">
        <v>153</v>
      </c>
      <c r="D343" s="212">
        <v>1262</v>
      </c>
      <c r="E343" s="227">
        <v>1262</v>
      </c>
      <c r="F343" s="148"/>
      <c r="G343" s="282"/>
      <c r="H343" s="283"/>
      <c r="I343" s="283"/>
      <c r="J343" s="196"/>
      <c r="K343" s="282"/>
      <c r="L343" s="284"/>
      <c r="M343" s="284"/>
      <c r="N343" s="284"/>
      <c r="O343" s="286"/>
      <c r="P343" s="286"/>
      <c r="Q343" s="284"/>
      <c r="R343" s="284"/>
      <c r="S343" s="284"/>
      <c r="T343" s="284"/>
      <c r="U343" s="284"/>
      <c r="V343" s="284"/>
      <c r="W343" s="284"/>
      <c r="X343" s="284"/>
    </row>
    <row r="344" spans="1:24" s="5" customFormat="1" ht="31.2">
      <c r="A344" s="177" t="s">
        <v>519</v>
      </c>
      <c r="B344" s="97" t="s">
        <v>219</v>
      </c>
      <c r="C344" s="88" t="s">
        <v>15</v>
      </c>
      <c r="D344" s="212">
        <f>D345</f>
        <v>1068</v>
      </c>
      <c r="E344" s="227">
        <f>E345</f>
        <v>1068</v>
      </c>
      <c r="F344" s="148"/>
      <c r="G344" s="282"/>
      <c r="H344" s="283"/>
      <c r="I344" s="283"/>
      <c r="J344" s="196"/>
      <c r="K344" s="282"/>
      <c r="L344" s="284"/>
      <c r="M344" s="284"/>
      <c r="N344" s="284"/>
      <c r="O344" s="286"/>
      <c r="P344" s="284"/>
      <c r="Q344" s="284"/>
      <c r="R344" s="284"/>
      <c r="S344" s="284"/>
      <c r="T344" s="284"/>
      <c r="U344" s="284"/>
      <c r="V344" s="284"/>
      <c r="W344" s="284"/>
      <c r="X344" s="284"/>
    </row>
    <row r="345" spans="1:24" s="5" customFormat="1" ht="31.2">
      <c r="A345" s="15" t="s">
        <v>17</v>
      </c>
      <c r="B345" s="97" t="s">
        <v>219</v>
      </c>
      <c r="C345" s="88" t="s">
        <v>16</v>
      </c>
      <c r="D345" s="212">
        <f>D346+D347</f>
        <v>1068</v>
      </c>
      <c r="E345" s="227">
        <f>E346+E347</f>
        <v>1068</v>
      </c>
      <c r="F345" s="148"/>
      <c r="G345" s="282"/>
      <c r="H345" s="283"/>
      <c r="I345" s="283"/>
      <c r="J345" s="196"/>
      <c r="K345" s="282"/>
      <c r="L345" s="284"/>
      <c r="M345" s="284"/>
      <c r="N345" s="284"/>
      <c r="O345" s="286"/>
      <c r="P345" s="284"/>
      <c r="Q345" s="284"/>
      <c r="R345" s="284"/>
      <c r="S345" s="284"/>
      <c r="T345" s="284"/>
      <c r="U345" s="284"/>
      <c r="V345" s="284"/>
      <c r="W345" s="284"/>
      <c r="X345" s="284"/>
    </row>
    <row r="346" spans="1:24" s="5" customFormat="1" ht="31.2">
      <c r="A346" s="15" t="s">
        <v>430</v>
      </c>
      <c r="B346" s="97" t="s">
        <v>219</v>
      </c>
      <c r="C346" s="88" t="s">
        <v>431</v>
      </c>
      <c r="D346" s="212">
        <v>10</v>
      </c>
      <c r="E346" s="227">
        <v>10</v>
      </c>
      <c r="F346" s="148"/>
      <c r="G346" s="282"/>
      <c r="H346" s="283"/>
      <c r="I346" s="283"/>
      <c r="J346" s="196"/>
      <c r="K346" s="282"/>
      <c r="L346" s="284"/>
      <c r="M346" s="284"/>
      <c r="N346" s="284"/>
      <c r="O346" s="286"/>
      <c r="P346" s="284"/>
      <c r="Q346" s="284"/>
      <c r="R346" s="284"/>
      <c r="S346" s="284"/>
      <c r="T346" s="284"/>
      <c r="U346" s="284"/>
      <c r="V346" s="284"/>
      <c r="W346" s="284"/>
      <c r="X346" s="284"/>
    </row>
    <row r="347" spans="1:24" s="5" customFormat="1" ht="15.6">
      <c r="A347" s="12" t="s">
        <v>741</v>
      </c>
      <c r="B347" s="97" t="s">
        <v>219</v>
      </c>
      <c r="C347" s="88" t="s">
        <v>77</v>
      </c>
      <c r="D347" s="212">
        <v>1058</v>
      </c>
      <c r="E347" s="227">
        <v>1058</v>
      </c>
      <c r="F347" s="148"/>
      <c r="G347" s="282"/>
      <c r="H347" s="283"/>
      <c r="I347" s="283"/>
      <c r="J347" s="196"/>
      <c r="K347" s="282"/>
      <c r="L347" s="284"/>
      <c r="M347" s="284"/>
      <c r="N347" s="284"/>
      <c r="O347" s="286"/>
      <c r="P347" s="284"/>
      <c r="Q347" s="284"/>
      <c r="R347" s="284"/>
      <c r="S347" s="284"/>
      <c r="T347" s="284"/>
      <c r="U347" s="284"/>
      <c r="V347" s="284"/>
      <c r="W347" s="284"/>
      <c r="X347" s="284"/>
    </row>
    <row r="348" spans="1:24" s="5" customFormat="1" ht="31.2">
      <c r="A348" s="14" t="s">
        <v>18</v>
      </c>
      <c r="B348" s="97" t="s">
        <v>219</v>
      </c>
      <c r="C348" s="88" t="s">
        <v>20</v>
      </c>
      <c r="D348" s="212">
        <f>D349+D351</f>
        <v>347394</v>
      </c>
      <c r="E348" s="227">
        <f>E349+E351</f>
        <v>347394</v>
      </c>
      <c r="F348" s="148"/>
      <c r="G348" s="282"/>
      <c r="H348" s="283"/>
      <c r="I348" s="283"/>
      <c r="J348" s="196"/>
      <c r="K348" s="282"/>
      <c r="L348" s="284"/>
      <c r="M348" s="284"/>
      <c r="N348" s="284"/>
      <c r="O348" s="286"/>
      <c r="P348" s="284"/>
      <c r="Q348" s="284"/>
      <c r="R348" s="284"/>
      <c r="S348" s="284"/>
      <c r="T348" s="284"/>
      <c r="U348" s="284"/>
      <c r="V348" s="284"/>
      <c r="W348" s="284"/>
      <c r="X348" s="284"/>
    </row>
    <row r="349" spans="1:24" s="5" customFormat="1" ht="15.6">
      <c r="A349" s="14" t="s">
        <v>24</v>
      </c>
      <c r="B349" s="97" t="s">
        <v>219</v>
      </c>
      <c r="C349" s="88" t="s">
        <v>25</v>
      </c>
      <c r="D349" s="212">
        <f>D350</f>
        <v>128479</v>
      </c>
      <c r="E349" s="227">
        <f>E350</f>
        <v>128479</v>
      </c>
      <c r="F349" s="148"/>
      <c r="G349" s="282"/>
      <c r="H349" s="283"/>
      <c r="I349" s="283"/>
      <c r="J349" s="196"/>
      <c r="K349" s="282"/>
      <c r="L349" s="284"/>
      <c r="M349" s="284"/>
      <c r="N349" s="284"/>
      <c r="O349" s="286"/>
      <c r="P349" s="284"/>
      <c r="Q349" s="284"/>
      <c r="R349" s="284"/>
      <c r="S349" s="284"/>
      <c r="T349" s="284"/>
      <c r="U349" s="284"/>
      <c r="V349" s="284"/>
      <c r="W349" s="284"/>
      <c r="X349" s="284"/>
    </row>
    <row r="350" spans="1:24" s="5" customFormat="1" ht="46.8">
      <c r="A350" s="14" t="s">
        <v>99</v>
      </c>
      <c r="B350" s="97" t="s">
        <v>219</v>
      </c>
      <c r="C350" s="88" t="s">
        <v>100</v>
      </c>
      <c r="D350" s="212">
        <v>128479</v>
      </c>
      <c r="E350" s="227">
        <v>128479</v>
      </c>
      <c r="F350" s="148"/>
      <c r="G350" s="282"/>
      <c r="H350" s="283"/>
      <c r="I350" s="283"/>
      <c r="J350" s="196"/>
      <c r="K350" s="282"/>
      <c r="L350" s="284"/>
      <c r="M350" s="284"/>
      <c r="N350" s="284"/>
      <c r="O350" s="286"/>
      <c r="P350" s="284"/>
      <c r="Q350" s="284"/>
      <c r="R350" s="284"/>
      <c r="S350" s="284"/>
      <c r="T350" s="284"/>
      <c r="U350" s="284"/>
      <c r="V350" s="284"/>
      <c r="W350" s="284"/>
      <c r="X350" s="284"/>
    </row>
    <row r="351" spans="1:24" s="5" customFormat="1" ht="15.6">
      <c r="A351" s="14" t="s">
        <v>19</v>
      </c>
      <c r="B351" s="97" t="s">
        <v>219</v>
      </c>
      <c r="C351" s="88" t="s">
        <v>21</v>
      </c>
      <c r="D351" s="212">
        <f>D352</f>
        <v>218915</v>
      </c>
      <c r="E351" s="227">
        <f>E352</f>
        <v>218915</v>
      </c>
      <c r="F351" s="148"/>
      <c r="G351" s="282"/>
      <c r="H351" s="283"/>
      <c r="I351" s="283"/>
      <c r="J351" s="196"/>
      <c r="K351" s="282"/>
      <c r="L351" s="284"/>
      <c r="M351" s="284"/>
      <c r="N351" s="284"/>
      <c r="O351" s="286"/>
      <c r="P351" s="284"/>
      <c r="Q351" s="284"/>
      <c r="R351" s="284"/>
      <c r="S351" s="284"/>
      <c r="T351" s="284"/>
      <c r="U351" s="284"/>
      <c r="V351" s="284"/>
      <c r="W351" s="284"/>
      <c r="X351" s="284"/>
    </row>
    <row r="352" spans="1:24" s="5" customFormat="1" ht="46.8">
      <c r="A352" s="14" t="s">
        <v>103</v>
      </c>
      <c r="B352" s="97" t="s">
        <v>219</v>
      </c>
      <c r="C352" s="88" t="s">
        <v>104</v>
      </c>
      <c r="D352" s="212">
        <v>218915</v>
      </c>
      <c r="E352" s="227">
        <v>218915</v>
      </c>
      <c r="F352" s="148"/>
      <c r="G352" s="282"/>
      <c r="H352" s="283"/>
      <c r="I352" s="283"/>
      <c r="J352" s="196"/>
      <c r="K352" s="282"/>
      <c r="L352" s="284"/>
      <c r="M352" s="284"/>
      <c r="N352" s="284"/>
      <c r="O352" s="286"/>
      <c r="P352" s="284"/>
      <c r="Q352" s="284"/>
      <c r="R352" s="284"/>
      <c r="S352" s="284"/>
      <c r="T352" s="284"/>
      <c r="U352" s="284"/>
      <c r="V352" s="284"/>
      <c r="W352" s="284"/>
      <c r="X352" s="284"/>
    </row>
    <row r="353" spans="1:24" s="5" customFormat="1" ht="15.6">
      <c r="A353" s="14" t="s">
        <v>13</v>
      </c>
      <c r="B353" s="97" t="s">
        <v>219</v>
      </c>
      <c r="C353" s="88" t="s">
        <v>14</v>
      </c>
      <c r="D353" s="212">
        <f t="shared" ref="D353:E354" si="80">D354</f>
        <v>180</v>
      </c>
      <c r="E353" s="227">
        <f t="shared" si="80"/>
        <v>180</v>
      </c>
      <c r="F353" s="148"/>
      <c r="G353" s="282"/>
      <c r="H353" s="283"/>
      <c r="I353" s="283"/>
      <c r="J353" s="196"/>
      <c r="K353" s="282"/>
      <c r="L353" s="284"/>
      <c r="M353" s="284"/>
      <c r="N353" s="284"/>
      <c r="O353" s="286"/>
      <c r="P353" s="284"/>
      <c r="Q353" s="284"/>
      <c r="R353" s="284"/>
      <c r="S353" s="284"/>
      <c r="T353" s="284"/>
      <c r="U353" s="284"/>
      <c r="V353" s="284"/>
      <c r="W353" s="284"/>
      <c r="X353" s="284"/>
    </row>
    <row r="354" spans="1:24" s="5" customFormat="1" ht="15.6">
      <c r="A354" s="14" t="s">
        <v>34</v>
      </c>
      <c r="B354" s="97" t="s">
        <v>219</v>
      </c>
      <c r="C354" s="88" t="s">
        <v>33</v>
      </c>
      <c r="D354" s="212">
        <f t="shared" si="80"/>
        <v>180</v>
      </c>
      <c r="E354" s="227">
        <f t="shared" si="80"/>
        <v>180</v>
      </c>
      <c r="F354" s="148"/>
      <c r="G354" s="282"/>
      <c r="H354" s="283"/>
      <c r="I354" s="283"/>
      <c r="J354" s="196"/>
      <c r="K354" s="282"/>
      <c r="L354" s="284"/>
      <c r="M354" s="284"/>
      <c r="N354" s="284"/>
      <c r="O354" s="286"/>
      <c r="P354" s="284"/>
      <c r="Q354" s="284"/>
      <c r="R354" s="284"/>
      <c r="S354" s="284"/>
      <c r="T354" s="284"/>
      <c r="U354" s="284"/>
      <c r="V354" s="284"/>
      <c r="W354" s="284"/>
      <c r="X354" s="284"/>
    </row>
    <row r="355" spans="1:24" s="5" customFormat="1" ht="15.6">
      <c r="A355" s="14" t="s">
        <v>105</v>
      </c>
      <c r="B355" s="97" t="s">
        <v>219</v>
      </c>
      <c r="C355" s="88" t="s">
        <v>79</v>
      </c>
      <c r="D355" s="212">
        <v>180</v>
      </c>
      <c r="E355" s="227">
        <v>180</v>
      </c>
      <c r="F355" s="148"/>
      <c r="G355" s="282"/>
      <c r="H355" s="283"/>
      <c r="I355" s="283"/>
      <c r="J355" s="196"/>
      <c r="K355" s="282"/>
      <c r="L355" s="284"/>
      <c r="M355" s="284"/>
      <c r="N355" s="284"/>
      <c r="O355" s="286"/>
      <c r="P355" s="284"/>
      <c r="Q355" s="284"/>
      <c r="R355" s="284"/>
      <c r="S355" s="284"/>
      <c r="T355" s="284"/>
      <c r="U355" s="284"/>
      <c r="V355" s="284"/>
      <c r="W355" s="284"/>
      <c r="X355" s="284"/>
    </row>
    <row r="356" spans="1:24" s="5" customFormat="1" ht="16.2">
      <c r="A356" s="19" t="s">
        <v>51</v>
      </c>
      <c r="B356" s="85" t="s">
        <v>230</v>
      </c>
      <c r="C356" s="99"/>
      <c r="D356" s="210">
        <f>D357</f>
        <v>540</v>
      </c>
      <c r="E356" s="253">
        <f>E357</f>
        <v>540</v>
      </c>
      <c r="F356" s="146"/>
      <c r="G356" s="282"/>
      <c r="H356" s="283"/>
      <c r="I356" s="283"/>
      <c r="J356" s="196"/>
      <c r="K356" s="282"/>
      <c r="L356" s="284"/>
      <c r="M356" s="284"/>
      <c r="N356" s="284"/>
      <c r="O356" s="286"/>
      <c r="P356" s="284"/>
      <c r="Q356" s="284"/>
      <c r="R356" s="284"/>
      <c r="S356" s="284"/>
      <c r="T356" s="284"/>
      <c r="U356" s="284"/>
      <c r="V356" s="284"/>
      <c r="W356" s="284"/>
      <c r="X356" s="284"/>
    </row>
    <row r="357" spans="1:24" s="5" customFormat="1" ht="31.2">
      <c r="A357" s="14" t="s">
        <v>18</v>
      </c>
      <c r="B357" s="97" t="s">
        <v>230</v>
      </c>
      <c r="C357" s="88" t="s">
        <v>20</v>
      </c>
      <c r="D357" s="212">
        <f>D358+D360</f>
        <v>540</v>
      </c>
      <c r="E357" s="227">
        <f>E358+E360</f>
        <v>540</v>
      </c>
      <c r="F357" s="148"/>
      <c r="G357" s="282"/>
      <c r="H357" s="283"/>
      <c r="I357" s="283"/>
      <c r="J357" s="196"/>
      <c r="K357" s="282"/>
      <c r="L357" s="284"/>
      <c r="M357" s="284"/>
      <c r="N357" s="284"/>
      <c r="O357" s="286"/>
      <c r="P357" s="284"/>
      <c r="Q357" s="284"/>
      <c r="R357" s="284"/>
      <c r="S357" s="284"/>
      <c r="T357" s="284"/>
      <c r="U357" s="284"/>
      <c r="V357" s="284"/>
      <c r="W357" s="284"/>
      <c r="X357" s="284"/>
    </row>
    <row r="358" spans="1:24" s="5" customFormat="1" ht="15.6">
      <c r="A358" s="14" t="s">
        <v>24</v>
      </c>
      <c r="B358" s="97" t="s">
        <v>230</v>
      </c>
      <c r="C358" s="88" t="s">
        <v>25</v>
      </c>
      <c r="D358" s="212">
        <f>D359</f>
        <v>370</v>
      </c>
      <c r="E358" s="227">
        <f>E359</f>
        <v>370</v>
      </c>
      <c r="F358" s="148"/>
      <c r="G358" s="282"/>
      <c r="H358" s="283"/>
      <c r="I358" s="283"/>
      <c r="J358" s="196"/>
      <c r="K358" s="282"/>
      <c r="L358" s="284"/>
      <c r="M358" s="284"/>
      <c r="N358" s="284"/>
      <c r="O358" s="286"/>
      <c r="P358" s="284"/>
      <c r="Q358" s="284"/>
      <c r="R358" s="284"/>
      <c r="S358" s="284"/>
      <c r="T358" s="284"/>
      <c r="U358" s="284"/>
      <c r="V358" s="284"/>
      <c r="W358" s="284"/>
      <c r="X358" s="284"/>
    </row>
    <row r="359" spans="1:24" s="5" customFormat="1" ht="15.6">
      <c r="A359" s="14" t="s">
        <v>82</v>
      </c>
      <c r="B359" s="97" t="s">
        <v>230</v>
      </c>
      <c r="C359" s="88" t="s">
        <v>83</v>
      </c>
      <c r="D359" s="212">
        <v>370</v>
      </c>
      <c r="E359" s="227">
        <v>370</v>
      </c>
      <c r="F359" s="148"/>
      <c r="G359" s="282"/>
      <c r="H359" s="283"/>
      <c r="I359" s="283"/>
      <c r="J359" s="196"/>
      <c r="K359" s="282"/>
      <c r="L359" s="284"/>
      <c r="M359" s="284"/>
      <c r="N359" s="284"/>
      <c r="O359" s="286"/>
      <c r="P359" s="284"/>
      <c r="Q359" s="284"/>
      <c r="R359" s="284"/>
      <c r="S359" s="284"/>
      <c r="T359" s="284"/>
      <c r="U359" s="284"/>
      <c r="V359" s="284"/>
      <c r="W359" s="284"/>
      <c r="X359" s="284"/>
    </row>
    <row r="360" spans="1:24" s="5" customFormat="1" ht="15.6">
      <c r="A360" s="14" t="s">
        <v>19</v>
      </c>
      <c r="B360" s="97" t="s">
        <v>230</v>
      </c>
      <c r="C360" s="88" t="s">
        <v>21</v>
      </c>
      <c r="D360" s="212">
        <f>D361</f>
        <v>170</v>
      </c>
      <c r="E360" s="227">
        <f>E361</f>
        <v>170</v>
      </c>
      <c r="F360" s="148"/>
      <c r="G360" s="282"/>
      <c r="H360" s="283"/>
      <c r="I360" s="283"/>
      <c r="J360" s="196"/>
      <c r="K360" s="282"/>
      <c r="L360" s="284"/>
      <c r="M360" s="284"/>
      <c r="N360" s="284"/>
      <c r="O360" s="286"/>
      <c r="P360" s="284"/>
      <c r="Q360" s="284"/>
      <c r="R360" s="284"/>
      <c r="S360" s="284"/>
      <c r="T360" s="284"/>
      <c r="U360" s="284"/>
      <c r="V360" s="284"/>
      <c r="W360" s="284"/>
      <c r="X360" s="284"/>
    </row>
    <row r="361" spans="1:24" s="5" customFormat="1" ht="15.6">
      <c r="A361" s="14" t="s">
        <v>84</v>
      </c>
      <c r="B361" s="97" t="s">
        <v>230</v>
      </c>
      <c r="C361" s="88" t="s">
        <v>85</v>
      </c>
      <c r="D361" s="212">
        <v>170</v>
      </c>
      <c r="E361" s="227">
        <v>170</v>
      </c>
      <c r="F361" s="148"/>
      <c r="G361" s="282"/>
      <c r="H361" s="283"/>
      <c r="I361" s="283"/>
      <c r="J361" s="196"/>
      <c r="K361" s="282"/>
      <c r="L361" s="284"/>
      <c r="M361" s="284"/>
      <c r="N361" s="284"/>
      <c r="O361" s="286"/>
      <c r="P361" s="284"/>
      <c r="Q361" s="284"/>
      <c r="R361" s="284"/>
      <c r="S361" s="284"/>
      <c r="T361" s="284"/>
      <c r="U361" s="284"/>
      <c r="V361" s="284"/>
      <c r="W361" s="284"/>
      <c r="X361" s="284"/>
    </row>
    <row r="362" spans="1:24" s="5" customFormat="1" ht="31.2">
      <c r="A362" s="6" t="s">
        <v>220</v>
      </c>
      <c r="B362" s="83" t="s">
        <v>221</v>
      </c>
      <c r="C362" s="84"/>
      <c r="D362" s="209">
        <f>D363+D380</f>
        <v>59152</v>
      </c>
      <c r="E362" s="252">
        <f>E363+E380</f>
        <v>35812</v>
      </c>
      <c r="F362" s="145"/>
      <c r="G362" s="282"/>
      <c r="H362" s="283"/>
      <c r="I362" s="283"/>
      <c r="J362" s="196"/>
      <c r="K362" s="282"/>
      <c r="L362" s="284"/>
      <c r="M362" s="284"/>
      <c r="N362" s="284"/>
      <c r="O362" s="286"/>
      <c r="P362" s="284"/>
      <c r="Q362" s="284"/>
      <c r="R362" s="284"/>
      <c r="S362" s="284"/>
      <c r="T362" s="284"/>
      <c r="U362" s="284"/>
      <c r="V362" s="284"/>
      <c r="W362" s="284"/>
      <c r="X362" s="284"/>
    </row>
    <row r="363" spans="1:24" s="5" customFormat="1" ht="15.6">
      <c r="A363" s="20" t="s">
        <v>44</v>
      </c>
      <c r="B363" s="87" t="s">
        <v>225</v>
      </c>
      <c r="C363" s="93"/>
      <c r="D363" s="211">
        <f>D364+D373</f>
        <v>25332</v>
      </c>
      <c r="E363" s="254">
        <f>E364+E373</f>
        <v>25332</v>
      </c>
      <c r="F363" s="147"/>
      <c r="G363" s="282"/>
      <c r="H363" s="283"/>
      <c r="I363" s="283"/>
      <c r="J363" s="196"/>
      <c r="K363" s="282"/>
      <c r="L363" s="284"/>
      <c r="M363" s="284"/>
      <c r="N363" s="284"/>
      <c r="O363" s="286"/>
      <c r="P363" s="284"/>
      <c r="Q363" s="284"/>
      <c r="R363" s="284"/>
      <c r="S363" s="284"/>
      <c r="T363" s="284"/>
      <c r="U363" s="284"/>
      <c r="V363" s="284"/>
      <c r="W363" s="284"/>
      <c r="X363" s="284"/>
    </row>
    <row r="364" spans="1:24" s="5" customFormat="1" ht="15.6">
      <c r="A364" s="30" t="s">
        <v>53</v>
      </c>
      <c r="B364" s="98" t="s">
        <v>226</v>
      </c>
      <c r="C364" s="93"/>
      <c r="D364" s="211">
        <f>D365+D368+D370</f>
        <v>24782</v>
      </c>
      <c r="E364" s="254">
        <f>E365+E368+E370</f>
        <v>24782</v>
      </c>
      <c r="F364" s="147"/>
      <c r="G364" s="282"/>
      <c r="H364" s="283"/>
      <c r="I364" s="283"/>
      <c r="J364" s="196"/>
      <c r="K364" s="282"/>
      <c r="L364" s="284"/>
      <c r="M364" s="284"/>
      <c r="N364" s="284"/>
      <c r="O364" s="286"/>
      <c r="P364" s="284"/>
      <c r="Q364" s="284"/>
      <c r="R364" s="284"/>
      <c r="S364" s="284"/>
      <c r="T364" s="284"/>
      <c r="U364" s="284"/>
      <c r="V364" s="284"/>
      <c r="W364" s="284"/>
      <c r="X364" s="284"/>
    </row>
    <row r="365" spans="1:24" s="5" customFormat="1" ht="31.2">
      <c r="A365" s="177" t="s">
        <v>519</v>
      </c>
      <c r="B365" s="97" t="s">
        <v>226</v>
      </c>
      <c r="C365" s="88" t="s">
        <v>15</v>
      </c>
      <c r="D365" s="212">
        <f t="shared" ref="D365:E366" si="81">D366</f>
        <v>21332</v>
      </c>
      <c r="E365" s="227">
        <f t="shared" si="81"/>
        <v>21332</v>
      </c>
      <c r="F365" s="148"/>
      <c r="G365" s="282"/>
      <c r="H365" s="283"/>
      <c r="I365" s="283"/>
      <c r="J365" s="196"/>
      <c r="K365" s="282"/>
      <c r="L365" s="284"/>
      <c r="M365" s="284"/>
      <c r="N365" s="284"/>
      <c r="O365" s="286"/>
      <c r="P365" s="284"/>
      <c r="Q365" s="284"/>
      <c r="R365" s="284"/>
      <c r="S365" s="284"/>
      <c r="T365" s="284"/>
      <c r="U365" s="284"/>
      <c r="V365" s="284"/>
      <c r="W365" s="284"/>
      <c r="X365" s="284"/>
    </row>
    <row r="366" spans="1:24" s="5" customFormat="1" ht="31.2">
      <c r="A366" s="15" t="s">
        <v>17</v>
      </c>
      <c r="B366" s="97" t="s">
        <v>226</v>
      </c>
      <c r="C366" s="88" t="s">
        <v>16</v>
      </c>
      <c r="D366" s="212">
        <f t="shared" si="81"/>
        <v>21332</v>
      </c>
      <c r="E366" s="227">
        <f t="shared" si="81"/>
        <v>21332</v>
      </c>
      <c r="F366" s="148"/>
      <c r="G366" s="282"/>
      <c r="H366" s="283"/>
      <c r="I366" s="283"/>
      <c r="J366" s="196"/>
      <c r="K366" s="282"/>
      <c r="L366" s="284"/>
      <c r="M366" s="284"/>
      <c r="N366" s="284"/>
      <c r="O366" s="286"/>
      <c r="P366" s="284"/>
      <c r="Q366" s="284"/>
      <c r="R366" s="284"/>
      <c r="S366" s="284"/>
      <c r="T366" s="284"/>
      <c r="U366" s="284"/>
      <c r="V366" s="284"/>
      <c r="W366" s="284"/>
      <c r="X366" s="284"/>
    </row>
    <row r="367" spans="1:24" s="5" customFormat="1" ht="15.6">
      <c r="A367" s="12" t="s">
        <v>741</v>
      </c>
      <c r="B367" s="97" t="s">
        <v>226</v>
      </c>
      <c r="C367" s="88" t="s">
        <v>77</v>
      </c>
      <c r="D367" s="212">
        <v>21332</v>
      </c>
      <c r="E367" s="227">
        <v>21332</v>
      </c>
      <c r="F367" s="148"/>
      <c r="G367" s="282"/>
      <c r="H367" s="283"/>
      <c r="I367" s="283"/>
      <c r="J367" s="196"/>
      <c r="K367" s="282"/>
      <c r="L367" s="284"/>
      <c r="M367" s="284"/>
      <c r="N367" s="284"/>
      <c r="O367" s="286"/>
      <c r="P367" s="284"/>
      <c r="Q367" s="284"/>
      <c r="R367" s="284"/>
      <c r="S367" s="284"/>
      <c r="T367" s="284"/>
      <c r="U367" s="284"/>
      <c r="V367" s="284"/>
      <c r="W367" s="284"/>
      <c r="X367" s="284"/>
    </row>
    <row r="368" spans="1:24" s="5" customFormat="1" ht="15.6">
      <c r="A368" s="14" t="s">
        <v>22</v>
      </c>
      <c r="B368" s="97" t="s">
        <v>226</v>
      </c>
      <c r="C368" s="88" t="s">
        <v>23</v>
      </c>
      <c r="D368" s="212">
        <f>D369</f>
        <v>30</v>
      </c>
      <c r="E368" s="227">
        <f>E369</f>
        <v>30</v>
      </c>
      <c r="F368" s="148"/>
      <c r="G368" s="282"/>
      <c r="H368" s="283"/>
      <c r="I368" s="283"/>
      <c r="J368" s="196"/>
      <c r="K368" s="282"/>
      <c r="L368" s="284"/>
      <c r="M368" s="284"/>
      <c r="N368" s="284"/>
      <c r="O368" s="286"/>
      <c r="P368" s="284"/>
      <c r="Q368" s="284"/>
      <c r="R368" s="284"/>
      <c r="S368" s="284"/>
      <c r="T368" s="284"/>
      <c r="U368" s="284"/>
      <c r="V368" s="284"/>
      <c r="W368" s="284"/>
      <c r="X368" s="284"/>
    </row>
    <row r="369" spans="1:24" s="5" customFormat="1" ht="15.6">
      <c r="A369" s="14" t="s">
        <v>28</v>
      </c>
      <c r="B369" s="97" t="s">
        <v>226</v>
      </c>
      <c r="C369" s="88" t="s">
        <v>37</v>
      </c>
      <c r="D369" s="212">
        <v>30</v>
      </c>
      <c r="E369" s="227">
        <v>30</v>
      </c>
      <c r="F369" s="148"/>
      <c r="G369" s="282"/>
      <c r="H369" s="283"/>
      <c r="I369" s="283"/>
      <c r="J369" s="196"/>
      <c r="K369" s="282"/>
      <c r="L369" s="284"/>
      <c r="M369" s="284"/>
      <c r="N369" s="284"/>
      <c r="O369" s="286"/>
      <c r="P369" s="284"/>
      <c r="Q369" s="284"/>
      <c r="R369" s="284"/>
      <c r="S369" s="284"/>
      <c r="T369" s="284"/>
      <c r="U369" s="284"/>
      <c r="V369" s="284"/>
      <c r="W369" s="284"/>
      <c r="X369" s="284"/>
    </row>
    <row r="370" spans="1:24" s="5" customFormat="1" ht="31.2">
      <c r="A370" s="14" t="s">
        <v>18</v>
      </c>
      <c r="B370" s="97" t="s">
        <v>226</v>
      </c>
      <c r="C370" s="88" t="s">
        <v>20</v>
      </c>
      <c r="D370" s="212">
        <f>D371</f>
        <v>3420</v>
      </c>
      <c r="E370" s="227">
        <f>E371</f>
        <v>3420</v>
      </c>
      <c r="F370" s="148"/>
      <c r="G370" s="282"/>
      <c r="H370" s="283"/>
      <c r="I370" s="283"/>
      <c r="J370" s="196"/>
      <c r="K370" s="282"/>
      <c r="L370" s="284"/>
      <c r="M370" s="284"/>
      <c r="N370" s="284"/>
      <c r="O370" s="286"/>
      <c r="P370" s="284"/>
      <c r="Q370" s="284"/>
      <c r="R370" s="284"/>
      <c r="S370" s="284"/>
      <c r="T370" s="284"/>
      <c r="U370" s="284"/>
      <c r="V370" s="284"/>
      <c r="W370" s="284"/>
      <c r="X370" s="284"/>
    </row>
    <row r="371" spans="1:24" s="5" customFormat="1" ht="31.2">
      <c r="A371" s="18" t="s">
        <v>27</v>
      </c>
      <c r="B371" s="97" t="s">
        <v>226</v>
      </c>
      <c r="C371" s="88" t="s">
        <v>0</v>
      </c>
      <c r="D371" s="212">
        <f t="shared" ref="D371:E371" si="82">D372</f>
        <v>3420</v>
      </c>
      <c r="E371" s="227">
        <f t="shared" si="82"/>
        <v>3420</v>
      </c>
      <c r="F371" s="148"/>
      <c r="G371" s="282"/>
      <c r="H371" s="283"/>
      <c r="I371" s="283"/>
      <c r="J371" s="196"/>
      <c r="K371" s="282"/>
      <c r="L371" s="284"/>
      <c r="M371" s="284"/>
      <c r="N371" s="284"/>
      <c r="O371" s="286"/>
      <c r="P371" s="284"/>
      <c r="Q371" s="284"/>
      <c r="R371" s="284"/>
      <c r="S371" s="284"/>
      <c r="T371" s="284"/>
      <c r="U371" s="284"/>
      <c r="V371" s="284"/>
      <c r="W371" s="284"/>
      <c r="X371" s="284"/>
    </row>
    <row r="372" spans="1:24" s="5" customFormat="1" ht="62.4">
      <c r="A372" s="195" t="s">
        <v>830</v>
      </c>
      <c r="B372" s="97" t="s">
        <v>226</v>
      </c>
      <c r="C372" s="88" t="s">
        <v>588</v>
      </c>
      <c r="D372" s="212">
        <v>3420</v>
      </c>
      <c r="E372" s="227">
        <v>3420</v>
      </c>
      <c r="F372" s="148"/>
      <c r="G372" s="282"/>
      <c r="H372" s="283"/>
      <c r="I372" s="283"/>
      <c r="J372" s="196"/>
      <c r="K372" s="282"/>
      <c r="L372" s="284"/>
      <c r="M372" s="284"/>
      <c r="N372" s="284"/>
      <c r="O372" s="286"/>
      <c r="P372" s="284"/>
      <c r="Q372" s="284"/>
      <c r="R372" s="284"/>
      <c r="S372" s="284"/>
      <c r="T372" s="284"/>
      <c r="U372" s="284"/>
      <c r="V372" s="284"/>
      <c r="W372" s="284"/>
      <c r="X372" s="284"/>
    </row>
    <row r="373" spans="1:24" s="5" customFormat="1" ht="15.6">
      <c r="A373" s="30" t="s">
        <v>334</v>
      </c>
      <c r="B373" s="98" t="s">
        <v>335</v>
      </c>
      <c r="C373" s="88"/>
      <c r="D373" s="211">
        <f>D374+D377</f>
        <v>550</v>
      </c>
      <c r="E373" s="254">
        <f>E374+E377</f>
        <v>550</v>
      </c>
      <c r="F373" s="147"/>
      <c r="G373" s="282"/>
      <c r="H373" s="283"/>
      <c r="I373" s="283"/>
      <c r="J373" s="196"/>
      <c r="K373" s="282"/>
      <c r="L373" s="284"/>
      <c r="M373" s="284"/>
      <c r="N373" s="284"/>
      <c r="O373" s="286"/>
      <c r="P373" s="284"/>
      <c r="Q373" s="284"/>
      <c r="R373" s="284"/>
      <c r="S373" s="284"/>
      <c r="T373" s="284"/>
      <c r="U373" s="284"/>
      <c r="V373" s="284"/>
      <c r="W373" s="284"/>
      <c r="X373" s="284"/>
    </row>
    <row r="374" spans="1:24" s="5" customFormat="1" ht="31.2">
      <c r="A374" s="177" t="s">
        <v>519</v>
      </c>
      <c r="B374" s="97" t="s">
        <v>335</v>
      </c>
      <c r="C374" s="88" t="s">
        <v>15</v>
      </c>
      <c r="D374" s="212">
        <f t="shared" ref="D374:E374" si="83">D375</f>
        <v>100</v>
      </c>
      <c r="E374" s="227">
        <f t="shared" si="83"/>
        <v>100</v>
      </c>
      <c r="F374" s="148"/>
      <c r="G374" s="282"/>
      <c r="H374" s="283"/>
      <c r="I374" s="283"/>
      <c r="J374" s="196"/>
      <c r="K374" s="282"/>
      <c r="L374" s="284"/>
      <c r="M374" s="284"/>
      <c r="N374" s="284"/>
      <c r="O374" s="286"/>
      <c r="P374" s="284"/>
      <c r="Q374" s="284"/>
      <c r="R374" s="284"/>
      <c r="S374" s="284"/>
      <c r="T374" s="284"/>
      <c r="U374" s="284"/>
      <c r="V374" s="284"/>
      <c r="W374" s="284"/>
      <c r="X374" s="284"/>
    </row>
    <row r="375" spans="1:24" s="5" customFormat="1" ht="31.2">
      <c r="A375" s="15" t="s">
        <v>17</v>
      </c>
      <c r="B375" s="97" t="s">
        <v>335</v>
      </c>
      <c r="C375" s="88" t="s">
        <v>16</v>
      </c>
      <c r="D375" s="212">
        <f>D376</f>
        <v>100</v>
      </c>
      <c r="E375" s="227">
        <f>E376</f>
        <v>100</v>
      </c>
      <c r="F375" s="148"/>
      <c r="G375" s="282"/>
      <c r="H375" s="283"/>
      <c r="I375" s="283"/>
      <c r="J375" s="196"/>
      <c r="K375" s="282"/>
      <c r="L375" s="284"/>
      <c r="M375" s="284"/>
      <c r="N375" s="284"/>
      <c r="O375" s="286"/>
      <c r="P375" s="284"/>
      <c r="Q375" s="284"/>
      <c r="R375" s="284"/>
      <c r="S375" s="284"/>
      <c r="T375" s="284"/>
      <c r="U375" s="284"/>
      <c r="V375" s="284"/>
      <c r="W375" s="284"/>
      <c r="X375" s="284"/>
    </row>
    <row r="376" spans="1:24" s="5" customFormat="1" ht="15.6">
      <c r="A376" s="12" t="s">
        <v>741</v>
      </c>
      <c r="B376" s="97" t="s">
        <v>335</v>
      </c>
      <c r="C376" s="88" t="s">
        <v>77</v>
      </c>
      <c r="D376" s="212">
        <v>100</v>
      </c>
      <c r="E376" s="227">
        <v>100</v>
      </c>
      <c r="F376" s="148"/>
      <c r="G376" s="282"/>
      <c r="H376" s="283"/>
      <c r="I376" s="283"/>
      <c r="J376" s="196"/>
      <c r="K376" s="282"/>
      <c r="L376" s="284"/>
      <c r="M376" s="284"/>
      <c r="N376" s="284"/>
      <c r="O376" s="286"/>
      <c r="P376" s="284"/>
      <c r="Q376" s="284"/>
      <c r="R376" s="284"/>
      <c r="S376" s="284"/>
      <c r="T376" s="284"/>
      <c r="U376" s="284"/>
      <c r="V376" s="284"/>
      <c r="W376" s="284"/>
      <c r="X376" s="284"/>
    </row>
    <row r="377" spans="1:24" s="5" customFormat="1" ht="31.2">
      <c r="A377" s="14" t="s">
        <v>18</v>
      </c>
      <c r="B377" s="97" t="s">
        <v>335</v>
      </c>
      <c r="C377" s="88" t="s">
        <v>20</v>
      </c>
      <c r="D377" s="212">
        <f t="shared" ref="D377:E378" si="84">D378</f>
        <v>450</v>
      </c>
      <c r="E377" s="227">
        <f t="shared" si="84"/>
        <v>450</v>
      </c>
      <c r="F377" s="148"/>
      <c r="G377" s="282"/>
      <c r="H377" s="283"/>
      <c r="I377" s="283"/>
      <c r="J377" s="196"/>
      <c r="K377" s="282"/>
      <c r="L377" s="284"/>
      <c r="M377" s="284"/>
      <c r="N377" s="284"/>
      <c r="O377" s="286"/>
      <c r="P377" s="284"/>
      <c r="Q377" s="284"/>
      <c r="R377" s="284"/>
      <c r="S377" s="284"/>
      <c r="T377" s="284"/>
      <c r="U377" s="284"/>
      <c r="V377" s="284"/>
      <c r="W377" s="284"/>
      <c r="X377" s="284"/>
    </row>
    <row r="378" spans="1:24" s="5" customFormat="1" ht="15.6">
      <c r="A378" s="14" t="s">
        <v>24</v>
      </c>
      <c r="B378" s="97" t="s">
        <v>335</v>
      </c>
      <c r="C378" s="88" t="s">
        <v>25</v>
      </c>
      <c r="D378" s="212">
        <f t="shared" si="84"/>
        <v>450</v>
      </c>
      <c r="E378" s="227">
        <f t="shared" si="84"/>
        <v>450</v>
      </c>
      <c r="F378" s="148"/>
      <c r="G378" s="282"/>
      <c r="H378" s="283"/>
      <c r="I378" s="283"/>
      <c r="J378" s="196"/>
      <c r="K378" s="282"/>
      <c r="L378" s="284"/>
      <c r="M378" s="284"/>
      <c r="N378" s="284"/>
      <c r="O378" s="286"/>
      <c r="P378" s="284"/>
      <c r="Q378" s="284"/>
      <c r="R378" s="284"/>
      <c r="S378" s="284"/>
      <c r="T378" s="284"/>
      <c r="U378" s="284"/>
      <c r="V378" s="284"/>
      <c r="W378" s="284"/>
      <c r="X378" s="284"/>
    </row>
    <row r="379" spans="1:24" s="5" customFormat="1" ht="15.6">
      <c r="A379" s="14" t="s">
        <v>82</v>
      </c>
      <c r="B379" s="97" t="s">
        <v>335</v>
      </c>
      <c r="C379" s="88" t="s">
        <v>83</v>
      </c>
      <c r="D379" s="212">
        <v>450</v>
      </c>
      <c r="E379" s="227">
        <v>450</v>
      </c>
      <c r="F379" s="148"/>
      <c r="G379" s="282"/>
      <c r="H379" s="283"/>
      <c r="I379" s="283"/>
      <c r="J379" s="196"/>
      <c r="K379" s="282"/>
      <c r="L379" s="284"/>
      <c r="M379" s="284"/>
      <c r="N379" s="284"/>
      <c r="O379" s="286"/>
      <c r="P379" s="284"/>
      <c r="Q379" s="284"/>
      <c r="R379" s="284"/>
      <c r="S379" s="284"/>
      <c r="T379" s="284"/>
      <c r="U379" s="284"/>
      <c r="V379" s="284"/>
      <c r="W379" s="284"/>
      <c r="X379" s="284"/>
    </row>
    <row r="380" spans="1:24" s="5" customFormat="1" ht="15.6">
      <c r="A380" s="20" t="s">
        <v>138</v>
      </c>
      <c r="B380" s="87" t="s">
        <v>227</v>
      </c>
      <c r="C380" s="93"/>
      <c r="D380" s="211">
        <f>D381+D385+D389+D393</f>
        <v>33820</v>
      </c>
      <c r="E380" s="254">
        <f>E381+E385+E389+E393</f>
        <v>10480</v>
      </c>
      <c r="F380" s="147"/>
      <c r="G380" s="282"/>
      <c r="H380" s="283"/>
      <c r="I380" s="283"/>
      <c r="J380" s="196"/>
      <c r="K380" s="282"/>
      <c r="L380" s="284"/>
      <c r="M380" s="284"/>
      <c r="N380" s="284"/>
      <c r="O380" s="286"/>
      <c r="P380" s="284"/>
      <c r="Q380" s="284"/>
      <c r="R380" s="284"/>
      <c r="S380" s="284"/>
      <c r="T380" s="284"/>
      <c r="U380" s="284"/>
      <c r="V380" s="284"/>
      <c r="W380" s="284"/>
      <c r="X380" s="284"/>
    </row>
    <row r="381" spans="1:24" s="5" customFormat="1" ht="31.2">
      <c r="A381" s="30" t="s">
        <v>618</v>
      </c>
      <c r="B381" s="98" t="s">
        <v>228</v>
      </c>
      <c r="C381" s="93"/>
      <c r="D381" s="211">
        <f t="shared" ref="D381:E391" si="85">D382</f>
        <v>150</v>
      </c>
      <c r="E381" s="254">
        <f t="shared" si="85"/>
        <v>150</v>
      </c>
      <c r="F381" s="147"/>
      <c r="G381" s="282"/>
      <c r="H381" s="283"/>
      <c r="I381" s="283"/>
      <c r="J381" s="196"/>
      <c r="K381" s="282"/>
      <c r="L381" s="284"/>
      <c r="M381" s="284"/>
      <c r="N381" s="284"/>
      <c r="O381" s="286"/>
      <c r="P381" s="284"/>
      <c r="Q381" s="284"/>
      <c r="R381" s="284"/>
      <c r="S381" s="284"/>
      <c r="T381" s="284"/>
      <c r="U381" s="284"/>
      <c r="V381" s="284"/>
      <c r="W381" s="284"/>
      <c r="X381" s="284"/>
    </row>
    <row r="382" spans="1:24" s="5" customFormat="1" ht="31.2">
      <c r="A382" s="14" t="s">
        <v>18</v>
      </c>
      <c r="B382" s="97" t="s">
        <v>228</v>
      </c>
      <c r="C382" s="88" t="s">
        <v>20</v>
      </c>
      <c r="D382" s="212">
        <f t="shared" si="85"/>
        <v>150</v>
      </c>
      <c r="E382" s="227">
        <f t="shared" si="85"/>
        <v>150</v>
      </c>
      <c r="F382" s="148"/>
      <c r="G382" s="282"/>
      <c r="H382" s="283"/>
      <c r="I382" s="283"/>
      <c r="J382" s="196"/>
      <c r="K382" s="282"/>
      <c r="L382" s="284"/>
      <c r="M382" s="284"/>
      <c r="N382" s="284"/>
      <c r="O382" s="286"/>
      <c r="P382" s="284"/>
      <c r="Q382" s="284"/>
      <c r="R382" s="284"/>
      <c r="S382" s="284"/>
      <c r="T382" s="284"/>
      <c r="U382" s="284"/>
      <c r="V382" s="284"/>
      <c r="W382" s="284"/>
      <c r="X382" s="284"/>
    </row>
    <row r="383" spans="1:24" s="5" customFormat="1" ht="15.6">
      <c r="A383" s="14" t="s">
        <v>19</v>
      </c>
      <c r="B383" s="97" t="s">
        <v>228</v>
      </c>
      <c r="C383" s="88" t="s">
        <v>21</v>
      </c>
      <c r="D383" s="212">
        <f t="shared" si="85"/>
        <v>150</v>
      </c>
      <c r="E383" s="227">
        <f t="shared" si="85"/>
        <v>150</v>
      </c>
      <c r="F383" s="148"/>
      <c r="G383" s="282"/>
      <c r="H383" s="283"/>
      <c r="I383" s="283"/>
      <c r="J383" s="196"/>
      <c r="K383" s="282"/>
      <c r="L383" s="284"/>
      <c r="M383" s="284"/>
      <c r="N383" s="284"/>
      <c r="O383" s="286"/>
      <c r="P383" s="284"/>
      <c r="Q383" s="284"/>
      <c r="R383" s="284"/>
      <c r="S383" s="284"/>
      <c r="T383" s="284"/>
      <c r="U383" s="284"/>
      <c r="V383" s="284"/>
      <c r="W383" s="284"/>
      <c r="X383" s="284"/>
    </row>
    <row r="384" spans="1:24" s="5" customFormat="1" ht="15.6">
      <c r="A384" s="14" t="s">
        <v>84</v>
      </c>
      <c r="B384" s="97" t="s">
        <v>228</v>
      </c>
      <c r="C384" s="88" t="s">
        <v>85</v>
      </c>
      <c r="D384" s="212">
        <v>150</v>
      </c>
      <c r="E384" s="227">
        <v>150</v>
      </c>
      <c r="F384" s="148"/>
      <c r="G384" s="282"/>
      <c r="H384" s="283"/>
      <c r="I384" s="283"/>
      <c r="J384" s="196"/>
      <c r="K384" s="282"/>
      <c r="L384" s="284"/>
      <c r="M384" s="284"/>
      <c r="N384" s="284"/>
      <c r="O384" s="286"/>
      <c r="P384" s="284"/>
      <c r="Q384" s="284"/>
      <c r="R384" s="284"/>
      <c r="S384" s="284"/>
      <c r="T384" s="284"/>
      <c r="U384" s="284"/>
      <c r="V384" s="284"/>
      <c r="W384" s="284"/>
      <c r="X384" s="284"/>
    </row>
    <row r="385" spans="1:24" s="5" customFormat="1" ht="31.2">
      <c r="A385" s="30" t="s">
        <v>850</v>
      </c>
      <c r="B385" s="98" t="s">
        <v>619</v>
      </c>
      <c r="C385" s="93"/>
      <c r="D385" s="211">
        <f t="shared" si="85"/>
        <v>23340</v>
      </c>
      <c r="E385" s="254">
        <f t="shared" si="85"/>
        <v>0</v>
      </c>
      <c r="F385" s="147"/>
      <c r="G385" s="282"/>
      <c r="H385" s="283"/>
      <c r="I385" s="283"/>
      <c r="J385" s="196"/>
      <c r="K385" s="282"/>
      <c r="L385" s="284"/>
      <c r="M385" s="284"/>
      <c r="N385" s="284"/>
      <c r="O385" s="286"/>
      <c r="P385" s="284"/>
      <c r="Q385" s="284"/>
      <c r="R385" s="284"/>
      <c r="S385" s="284"/>
      <c r="T385" s="284"/>
      <c r="U385" s="284"/>
      <c r="V385" s="284"/>
      <c r="W385" s="284"/>
      <c r="X385" s="284"/>
    </row>
    <row r="386" spans="1:24" s="5" customFormat="1" ht="31.2">
      <c r="A386" s="23" t="s">
        <v>617</v>
      </c>
      <c r="B386" s="97" t="s">
        <v>619</v>
      </c>
      <c r="C386" s="88" t="s">
        <v>36</v>
      </c>
      <c r="D386" s="212">
        <f t="shared" si="85"/>
        <v>23340</v>
      </c>
      <c r="E386" s="227">
        <f t="shared" si="85"/>
        <v>0</v>
      </c>
      <c r="F386" s="148"/>
      <c r="G386" s="282"/>
      <c r="H386" s="283"/>
      <c r="I386" s="283"/>
      <c r="J386" s="196"/>
      <c r="K386" s="282"/>
      <c r="L386" s="284"/>
      <c r="M386" s="284"/>
      <c r="N386" s="284"/>
      <c r="O386" s="286"/>
      <c r="P386" s="284"/>
      <c r="Q386" s="284"/>
      <c r="R386" s="284"/>
      <c r="S386" s="284"/>
      <c r="T386" s="284"/>
      <c r="U386" s="284"/>
      <c r="V386" s="284"/>
      <c r="W386" s="284"/>
      <c r="X386" s="284"/>
    </row>
    <row r="387" spans="1:24" s="5" customFormat="1" ht="15.6">
      <c r="A387" s="18" t="s">
        <v>35</v>
      </c>
      <c r="B387" s="97" t="s">
        <v>619</v>
      </c>
      <c r="C387" s="88" t="s">
        <v>146</v>
      </c>
      <c r="D387" s="212">
        <f t="shared" si="85"/>
        <v>23340</v>
      </c>
      <c r="E387" s="227">
        <f t="shared" si="85"/>
        <v>0</v>
      </c>
      <c r="F387" s="148"/>
      <c r="G387" s="282"/>
      <c r="H387" s="283"/>
      <c r="I387" s="283"/>
      <c r="J387" s="196"/>
      <c r="K387" s="282"/>
      <c r="L387" s="284"/>
      <c r="M387" s="284"/>
      <c r="N387" s="284"/>
      <c r="O387" s="286"/>
      <c r="P387" s="284"/>
      <c r="Q387" s="284"/>
      <c r="R387" s="284"/>
      <c r="S387" s="284"/>
      <c r="T387" s="284"/>
      <c r="U387" s="284"/>
      <c r="V387" s="284"/>
      <c r="W387" s="284"/>
      <c r="X387" s="284"/>
    </row>
    <row r="388" spans="1:24" s="5" customFormat="1" ht="31.2">
      <c r="A388" s="18" t="s">
        <v>95</v>
      </c>
      <c r="B388" s="97" t="s">
        <v>619</v>
      </c>
      <c r="C388" s="88" t="s">
        <v>96</v>
      </c>
      <c r="D388" s="212">
        <v>23340</v>
      </c>
      <c r="E388" s="227">
        <v>0</v>
      </c>
      <c r="F388" s="148"/>
      <c r="G388" s="282"/>
      <c r="H388" s="283"/>
      <c r="I388" s="283"/>
      <c r="J388" s="196"/>
      <c r="K388" s="282"/>
      <c r="L388" s="284"/>
      <c r="M388" s="284"/>
      <c r="N388" s="284"/>
      <c r="O388" s="286"/>
      <c r="P388" s="284"/>
      <c r="Q388" s="284"/>
      <c r="R388" s="284"/>
      <c r="S388" s="284"/>
      <c r="T388" s="284"/>
      <c r="U388" s="284"/>
      <c r="V388" s="284"/>
      <c r="W388" s="284"/>
      <c r="X388" s="284"/>
    </row>
    <row r="389" spans="1:24" s="5" customFormat="1" ht="15.6">
      <c r="A389" s="30" t="s">
        <v>621</v>
      </c>
      <c r="B389" s="98" t="s">
        <v>620</v>
      </c>
      <c r="C389" s="93"/>
      <c r="D389" s="211">
        <f t="shared" si="85"/>
        <v>200</v>
      </c>
      <c r="E389" s="254">
        <f t="shared" si="85"/>
        <v>200</v>
      </c>
      <c r="F389" s="147"/>
      <c r="G389" s="282"/>
      <c r="H389" s="283"/>
      <c r="I389" s="283"/>
      <c r="J389" s="196"/>
      <c r="K389" s="282"/>
      <c r="L389" s="284"/>
      <c r="M389" s="284"/>
      <c r="N389" s="284"/>
      <c r="O389" s="286"/>
      <c r="P389" s="284"/>
      <c r="Q389" s="284"/>
      <c r="R389" s="284"/>
      <c r="S389" s="284"/>
      <c r="T389" s="284"/>
      <c r="U389" s="284"/>
      <c r="V389" s="284"/>
      <c r="W389" s="284"/>
      <c r="X389" s="284"/>
    </row>
    <row r="390" spans="1:24" s="5" customFormat="1" ht="31.2">
      <c r="A390" s="14" t="s">
        <v>18</v>
      </c>
      <c r="B390" s="97" t="s">
        <v>620</v>
      </c>
      <c r="C390" s="88" t="s">
        <v>20</v>
      </c>
      <c r="D390" s="212">
        <f t="shared" si="85"/>
        <v>200</v>
      </c>
      <c r="E390" s="227">
        <f t="shared" si="85"/>
        <v>200</v>
      </c>
      <c r="F390" s="148"/>
      <c r="G390" s="282"/>
      <c r="H390" s="283"/>
      <c r="I390" s="283"/>
      <c r="J390" s="196"/>
      <c r="K390" s="282"/>
      <c r="L390" s="284"/>
      <c r="M390" s="284"/>
      <c r="N390" s="284"/>
      <c r="O390" s="286"/>
      <c r="P390" s="284"/>
      <c r="Q390" s="284"/>
      <c r="R390" s="284"/>
      <c r="S390" s="284"/>
      <c r="T390" s="284"/>
      <c r="U390" s="284"/>
      <c r="V390" s="284"/>
      <c r="W390" s="284"/>
      <c r="X390" s="284"/>
    </row>
    <row r="391" spans="1:24" s="5" customFormat="1" ht="15.6">
      <c r="A391" s="14" t="s">
        <v>19</v>
      </c>
      <c r="B391" s="97" t="s">
        <v>620</v>
      </c>
      <c r="C391" s="88" t="s">
        <v>21</v>
      </c>
      <c r="D391" s="212">
        <f t="shared" si="85"/>
        <v>200</v>
      </c>
      <c r="E391" s="227">
        <f t="shared" si="85"/>
        <v>200</v>
      </c>
      <c r="F391" s="148"/>
      <c r="G391" s="282"/>
      <c r="H391" s="283"/>
      <c r="I391" s="283"/>
      <c r="J391" s="196"/>
      <c r="K391" s="282"/>
      <c r="L391" s="284"/>
      <c r="M391" s="284"/>
      <c r="N391" s="284"/>
      <c r="O391" s="286"/>
      <c r="P391" s="284"/>
      <c r="Q391" s="284"/>
      <c r="R391" s="284"/>
      <c r="S391" s="284"/>
      <c r="T391" s="284"/>
      <c r="U391" s="284"/>
      <c r="V391" s="284"/>
      <c r="W391" s="284"/>
      <c r="X391" s="284"/>
    </row>
    <row r="392" spans="1:24" s="5" customFormat="1" ht="15.6">
      <c r="A392" s="14" t="s">
        <v>84</v>
      </c>
      <c r="B392" s="97" t="s">
        <v>620</v>
      </c>
      <c r="C392" s="88" t="s">
        <v>85</v>
      </c>
      <c r="D392" s="212">
        <v>200</v>
      </c>
      <c r="E392" s="227">
        <v>200</v>
      </c>
      <c r="F392" s="148"/>
      <c r="G392" s="282"/>
      <c r="H392" s="283"/>
      <c r="I392" s="283"/>
      <c r="J392" s="196"/>
      <c r="K392" s="282"/>
      <c r="L392" s="284"/>
      <c r="M392" s="284"/>
      <c r="N392" s="284"/>
      <c r="O392" s="286"/>
      <c r="P392" s="284"/>
      <c r="Q392" s="284"/>
      <c r="R392" s="284"/>
      <c r="S392" s="284"/>
      <c r="T392" s="284"/>
      <c r="U392" s="284"/>
      <c r="V392" s="284"/>
      <c r="W392" s="284"/>
      <c r="X392" s="284"/>
    </row>
    <row r="393" spans="1:24" s="5" customFormat="1" ht="15.6">
      <c r="A393" s="30" t="s">
        <v>108</v>
      </c>
      <c r="B393" s="98" t="s">
        <v>229</v>
      </c>
      <c r="C393" s="88"/>
      <c r="D393" s="212">
        <f t="shared" ref="D393:E395" si="86">D394</f>
        <v>10130</v>
      </c>
      <c r="E393" s="227">
        <f t="shared" si="86"/>
        <v>10130</v>
      </c>
      <c r="F393" s="148"/>
      <c r="G393" s="282"/>
      <c r="H393" s="283"/>
      <c r="I393" s="283"/>
      <c r="J393" s="196"/>
      <c r="K393" s="282"/>
      <c r="L393" s="284"/>
      <c r="M393" s="284"/>
      <c r="N393" s="284"/>
      <c r="O393" s="286"/>
      <c r="P393" s="284"/>
      <c r="Q393" s="284"/>
      <c r="R393" s="284"/>
      <c r="S393" s="284"/>
      <c r="T393" s="284"/>
      <c r="U393" s="284"/>
      <c r="V393" s="284"/>
      <c r="W393" s="284"/>
      <c r="X393" s="284"/>
    </row>
    <row r="394" spans="1:24" s="5" customFormat="1" ht="31.2">
      <c r="A394" s="14" t="s">
        <v>18</v>
      </c>
      <c r="B394" s="97" t="s">
        <v>229</v>
      </c>
      <c r="C394" s="88" t="s">
        <v>20</v>
      </c>
      <c r="D394" s="212">
        <f t="shared" si="86"/>
        <v>10130</v>
      </c>
      <c r="E394" s="227">
        <f t="shared" si="86"/>
        <v>10130</v>
      </c>
      <c r="F394" s="148"/>
      <c r="G394" s="282"/>
      <c r="H394" s="283"/>
      <c r="I394" s="283"/>
      <c r="J394" s="196"/>
      <c r="K394" s="282"/>
      <c r="L394" s="284"/>
      <c r="M394" s="284"/>
      <c r="N394" s="284"/>
      <c r="O394" s="286"/>
      <c r="P394" s="284"/>
      <c r="Q394" s="284"/>
      <c r="R394" s="284"/>
      <c r="S394" s="284"/>
      <c r="T394" s="284"/>
      <c r="U394" s="284"/>
      <c r="V394" s="284"/>
      <c r="W394" s="284"/>
      <c r="X394" s="284"/>
    </row>
    <row r="395" spans="1:24" s="5" customFormat="1" ht="15.6">
      <c r="A395" s="14" t="s">
        <v>19</v>
      </c>
      <c r="B395" s="97" t="s">
        <v>229</v>
      </c>
      <c r="C395" s="88" t="s">
        <v>21</v>
      </c>
      <c r="D395" s="212">
        <f t="shared" si="86"/>
        <v>10130</v>
      </c>
      <c r="E395" s="227">
        <f t="shared" si="86"/>
        <v>10130</v>
      </c>
      <c r="F395" s="148"/>
      <c r="G395" s="282"/>
      <c r="H395" s="283"/>
      <c r="I395" s="283"/>
      <c r="J395" s="196"/>
      <c r="K395" s="282"/>
      <c r="L395" s="284"/>
      <c r="M395" s="284"/>
      <c r="N395" s="284"/>
      <c r="O395" s="286"/>
      <c r="P395" s="284"/>
      <c r="Q395" s="284"/>
      <c r="R395" s="284"/>
      <c r="S395" s="284"/>
      <c r="T395" s="284"/>
      <c r="U395" s="284"/>
      <c r="V395" s="284"/>
      <c r="W395" s="284"/>
      <c r="X395" s="284"/>
    </row>
    <row r="396" spans="1:24" s="5" customFormat="1" ht="46.8">
      <c r="A396" s="14" t="s">
        <v>103</v>
      </c>
      <c r="B396" s="97" t="s">
        <v>229</v>
      </c>
      <c r="C396" s="88" t="s">
        <v>104</v>
      </c>
      <c r="D396" s="212">
        <v>10130</v>
      </c>
      <c r="E396" s="227">
        <v>10130</v>
      </c>
      <c r="F396" s="148"/>
      <c r="G396" s="282"/>
      <c r="H396" s="283"/>
      <c r="I396" s="283"/>
      <c r="J396" s="196"/>
      <c r="K396" s="282"/>
      <c r="L396" s="284"/>
      <c r="M396" s="284"/>
      <c r="N396" s="284"/>
      <c r="O396" s="286"/>
      <c r="P396" s="284"/>
      <c r="Q396" s="284"/>
      <c r="R396" s="284"/>
      <c r="S396" s="284"/>
      <c r="T396" s="284"/>
      <c r="U396" s="284"/>
      <c r="V396" s="284"/>
      <c r="W396" s="284"/>
      <c r="X396" s="284"/>
    </row>
    <row r="397" spans="1:24" s="5" customFormat="1" ht="35.25" customHeight="1">
      <c r="A397" s="6" t="s">
        <v>502</v>
      </c>
      <c r="B397" s="83" t="s">
        <v>503</v>
      </c>
      <c r="C397" s="84"/>
      <c r="D397" s="209">
        <f>D398</f>
        <v>18906</v>
      </c>
      <c r="E397" s="252">
        <f>E398</f>
        <v>18906</v>
      </c>
      <c r="F397" s="145"/>
      <c r="G397" s="282"/>
      <c r="H397" s="283"/>
      <c r="I397" s="283"/>
      <c r="J397" s="196"/>
      <c r="K397" s="282"/>
      <c r="L397" s="284"/>
      <c r="M397" s="284"/>
      <c r="N397" s="284"/>
      <c r="O397" s="286"/>
      <c r="P397" s="284"/>
      <c r="Q397" s="284"/>
      <c r="R397" s="284"/>
      <c r="S397" s="284"/>
      <c r="T397" s="284"/>
      <c r="U397" s="284"/>
      <c r="V397" s="284"/>
      <c r="W397" s="284"/>
      <c r="X397" s="284"/>
    </row>
    <row r="398" spans="1:24" s="5" customFormat="1" ht="33" customHeight="1">
      <c r="A398" s="20" t="s">
        <v>504</v>
      </c>
      <c r="B398" s="87" t="s">
        <v>505</v>
      </c>
      <c r="C398" s="93"/>
      <c r="D398" s="216">
        <f>D399+D404+D408</f>
        <v>18906</v>
      </c>
      <c r="E398" s="257">
        <f>E399+E404+E408</f>
        <v>18906</v>
      </c>
      <c r="F398" s="151"/>
      <c r="G398" s="282"/>
      <c r="H398" s="283"/>
      <c r="I398" s="283"/>
      <c r="J398" s="196"/>
      <c r="K398" s="282"/>
      <c r="L398" s="284"/>
      <c r="M398" s="284"/>
      <c r="N398" s="284"/>
      <c r="O398" s="286"/>
      <c r="P398" s="284"/>
      <c r="Q398" s="284"/>
      <c r="R398" s="284"/>
      <c r="S398" s="284"/>
      <c r="T398" s="284"/>
      <c r="U398" s="284"/>
      <c r="V398" s="284"/>
      <c r="W398" s="284"/>
      <c r="X398" s="284"/>
    </row>
    <row r="399" spans="1:24" s="5" customFormat="1" ht="46.8">
      <c r="A399" s="15" t="s">
        <v>38</v>
      </c>
      <c r="B399" s="97" t="s">
        <v>505</v>
      </c>
      <c r="C399" s="88">
        <v>100</v>
      </c>
      <c r="D399" s="222">
        <f>D400</f>
        <v>15615</v>
      </c>
      <c r="E399" s="259">
        <f>E400</f>
        <v>15615</v>
      </c>
      <c r="F399" s="159"/>
      <c r="G399" s="282"/>
      <c r="H399" s="283"/>
      <c r="I399" s="283"/>
      <c r="J399" s="196"/>
      <c r="K399" s="282"/>
      <c r="L399" s="284"/>
      <c r="M399" s="284"/>
      <c r="N399" s="284"/>
      <c r="O399" s="286"/>
      <c r="P399" s="284"/>
      <c r="Q399" s="284"/>
      <c r="R399" s="284"/>
      <c r="S399" s="284"/>
      <c r="T399" s="284"/>
      <c r="U399" s="284"/>
      <c r="V399" s="284"/>
      <c r="W399" s="284"/>
      <c r="X399" s="284"/>
    </row>
    <row r="400" spans="1:24" s="5" customFormat="1" ht="15.6">
      <c r="A400" s="15" t="s">
        <v>8</v>
      </c>
      <c r="B400" s="97" t="s">
        <v>505</v>
      </c>
      <c r="C400" s="88">
        <v>120</v>
      </c>
      <c r="D400" s="222">
        <f>D401+D402+D403</f>
        <v>15615</v>
      </c>
      <c r="E400" s="259">
        <f>E401+E402+E403</f>
        <v>15615</v>
      </c>
      <c r="F400" s="159"/>
      <c r="G400" s="282"/>
      <c r="H400" s="283"/>
      <c r="I400" s="283"/>
      <c r="J400" s="196"/>
      <c r="K400" s="282"/>
      <c r="L400" s="284"/>
      <c r="M400" s="284"/>
      <c r="N400" s="284"/>
      <c r="O400" s="286"/>
      <c r="P400" s="284"/>
      <c r="Q400" s="284"/>
      <c r="R400" s="284"/>
      <c r="S400" s="284"/>
      <c r="T400" s="284"/>
      <c r="U400" s="284"/>
      <c r="V400" s="284"/>
      <c r="W400" s="284"/>
      <c r="X400" s="284"/>
    </row>
    <row r="401" spans="1:24" s="5" customFormat="1" ht="15.6">
      <c r="A401" s="14" t="s">
        <v>288</v>
      </c>
      <c r="B401" s="97" t="s">
        <v>505</v>
      </c>
      <c r="C401" s="88" t="s">
        <v>74</v>
      </c>
      <c r="D401" s="222">
        <v>8732</v>
      </c>
      <c r="E401" s="259">
        <v>8732</v>
      </c>
      <c r="F401" s="159"/>
      <c r="G401" s="282"/>
      <c r="H401" s="283"/>
      <c r="I401" s="283"/>
      <c r="J401" s="196"/>
      <c r="K401" s="282"/>
      <c r="L401" s="284"/>
      <c r="M401" s="284"/>
      <c r="N401" s="284"/>
      <c r="O401" s="286"/>
      <c r="P401" s="284"/>
      <c r="Q401" s="284"/>
      <c r="R401" s="284"/>
      <c r="S401" s="284"/>
      <c r="T401" s="284"/>
      <c r="U401" s="284"/>
      <c r="V401" s="284"/>
      <c r="W401" s="284"/>
      <c r="X401" s="284"/>
    </row>
    <row r="402" spans="1:24" s="5" customFormat="1" ht="31.2">
      <c r="A402" s="14" t="s">
        <v>106</v>
      </c>
      <c r="B402" s="97" t="s">
        <v>505</v>
      </c>
      <c r="C402" s="88" t="s">
        <v>76</v>
      </c>
      <c r="D402" s="222">
        <v>3261</v>
      </c>
      <c r="E402" s="259">
        <v>3261</v>
      </c>
      <c r="F402" s="159"/>
      <c r="G402" s="282"/>
      <c r="H402" s="283"/>
      <c r="I402" s="283"/>
      <c r="J402" s="196"/>
      <c r="K402" s="282"/>
      <c r="L402" s="284"/>
      <c r="M402" s="284"/>
      <c r="N402" s="284"/>
      <c r="O402" s="286"/>
      <c r="P402" s="284"/>
      <c r="Q402" s="284"/>
      <c r="R402" s="284"/>
      <c r="S402" s="284"/>
      <c r="T402" s="284"/>
      <c r="U402" s="284"/>
      <c r="V402" s="284"/>
      <c r="W402" s="284"/>
      <c r="X402" s="284"/>
    </row>
    <row r="403" spans="1:24" s="5" customFormat="1" ht="46.8">
      <c r="A403" s="195" t="s">
        <v>157</v>
      </c>
      <c r="B403" s="97" t="s">
        <v>505</v>
      </c>
      <c r="C403" s="88" t="s">
        <v>156</v>
      </c>
      <c r="D403" s="222">
        <v>3622</v>
      </c>
      <c r="E403" s="259">
        <v>3622</v>
      </c>
      <c r="F403" s="159"/>
      <c r="G403" s="282"/>
      <c r="H403" s="283"/>
      <c r="I403" s="283"/>
      <c r="J403" s="196"/>
      <c r="K403" s="282"/>
      <c r="L403" s="284"/>
      <c r="M403" s="284"/>
      <c r="N403" s="284"/>
      <c r="O403" s="286"/>
      <c r="P403" s="284"/>
      <c r="Q403" s="284"/>
      <c r="R403" s="284"/>
      <c r="S403" s="284"/>
      <c r="T403" s="284"/>
      <c r="U403" s="284"/>
      <c r="V403" s="284"/>
      <c r="W403" s="284"/>
      <c r="X403" s="284"/>
    </row>
    <row r="404" spans="1:24" s="5" customFormat="1" ht="31.2">
      <c r="A404" s="177" t="s">
        <v>519</v>
      </c>
      <c r="B404" s="97" t="s">
        <v>505</v>
      </c>
      <c r="C404" s="88" t="s">
        <v>15</v>
      </c>
      <c r="D404" s="222">
        <f>D405</f>
        <v>2801</v>
      </c>
      <c r="E404" s="259">
        <f>E405</f>
        <v>2801</v>
      </c>
      <c r="F404" s="159"/>
      <c r="G404" s="282"/>
      <c r="H404" s="283"/>
      <c r="I404" s="283"/>
      <c r="J404" s="196"/>
      <c r="K404" s="282"/>
      <c r="L404" s="284"/>
      <c r="M404" s="284"/>
      <c r="N404" s="284"/>
      <c r="O404" s="286"/>
      <c r="P404" s="284"/>
      <c r="Q404" s="284"/>
      <c r="R404" s="284"/>
      <c r="S404" s="284"/>
      <c r="T404" s="284"/>
      <c r="U404" s="284"/>
      <c r="V404" s="284"/>
      <c r="W404" s="284"/>
      <c r="X404" s="284"/>
    </row>
    <row r="405" spans="1:24" s="5" customFormat="1" ht="31.2">
      <c r="A405" s="15" t="s">
        <v>17</v>
      </c>
      <c r="B405" s="97" t="s">
        <v>505</v>
      </c>
      <c r="C405" s="88" t="s">
        <v>16</v>
      </c>
      <c r="D405" s="222">
        <f>D406+D407</f>
        <v>2801</v>
      </c>
      <c r="E405" s="259">
        <f>E406+E407</f>
        <v>2801</v>
      </c>
      <c r="F405" s="159"/>
      <c r="G405" s="282"/>
      <c r="H405" s="283"/>
      <c r="I405" s="283"/>
      <c r="J405" s="196"/>
      <c r="K405" s="282"/>
      <c r="L405" s="284"/>
      <c r="M405" s="284"/>
      <c r="N405" s="284"/>
      <c r="O405" s="286"/>
      <c r="P405" s="284"/>
      <c r="Q405" s="284"/>
      <c r="R405" s="284"/>
      <c r="S405" s="284"/>
      <c r="T405" s="284"/>
      <c r="U405" s="284"/>
      <c r="V405" s="284"/>
      <c r="W405" s="284"/>
      <c r="X405" s="284"/>
    </row>
    <row r="406" spans="1:24" s="5" customFormat="1" ht="31.2">
      <c r="A406" s="15" t="s">
        <v>430</v>
      </c>
      <c r="B406" s="97" t="s">
        <v>505</v>
      </c>
      <c r="C406" s="88" t="s">
        <v>431</v>
      </c>
      <c r="D406" s="222">
        <v>630</v>
      </c>
      <c r="E406" s="259">
        <v>630</v>
      </c>
      <c r="F406" s="159"/>
      <c r="G406" s="282"/>
      <c r="H406" s="283"/>
      <c r="I406" s="283"/>
      <c r="J406" s="196"/>
      <c r="K406" s="282"/>
      <c r="L406" s="284"/>
      <c r="M406" s="284"/>
      <c r="N406" s="284"/>
      <c r="O406" s="286"/>
      <c r="P406" s="284"/>
      <c r="Q406" s="284"/>
      <c r="R406" s="284"/>
      <c r="S406" s="284"/>
      <c r="T406" s="284"/>
      <c r="U406" s="284"/>
      <c r="V406" s="284"/>
      <c r="W406" s="284"/>
      <c r="X406" s="284"/>
    </row>
    <row r="407" spans="1:24" s="5" customFormat="1" ht="15.6">
      <c r="A407" s="12" t="s">
        <v>741</v>
      </c>
      <c r="B407" s="97" t="s">
        <v>505</v>
      </c>
      <c r="C407" s="88" t="s">
        <v>77</v>
      </c>
      <c r="D407" s="222">
        <v>2171</v>
      </c>
      <c r="E407" s="259">
        <v>2171</v>
      </c>
      <c r="F407" s="159"/>
      <c r="G407" s="282"/>
      <c r="H407" s="283"/>
      <c r="I407" s="283"/>
      <c r="J407" s="196"/>
      <c r="K407" s="282"/>
      <c r="L407" s="284"/>
      <c r="M407" s="284"/>
      <c r="N407" s="284"/>
      <c r="O407" s="286"/>
      <c r="P407" s="284"/>
      <c r="Q407" s="284"/>
      <c r="R407" s="284"/>
      <c r="S407" s="284"/>
      <c r="T407" s="284"/>
      <c r="U407" s="284"/>
      <c r="V407" s="284"/>
      <c r="W407" s="284"/>
      <c r="X407" s="284"/>
    </row>
    <row r="408" spans="1:24" s="5" customFormat="1" ht="15.6">
      <c r="A408" s="14" t="s">
        <v>13</v>
      </c>
      <c r="B408" s="97" t="s">
        <v>505</v>
      </c>
      <c r="C408" s="88" t="s">
        <v>14</v>
      </c>
      <c r="D408" s="222">
        <f t="shared" ref="D408:E409" si="87">D409</f>
        <v>490</v>
      </c>
      <c r="E408" s="259">
        <f t="shared" si="87"/>
        <v>490</v>
      </c>
      <c r="F408" s="159"/>
      <c r="G408" s="282"/>
      <c r="H408" s="283"/>
      <c r="I408" s="283"/>
      <c r="J408" s="196"/>
      <c r="K408" s="282"/>
      <c r="L408" s="284"/>
      <c r="M408" s="284"/>
      <c r="N408" s="284"/>
      <c r="O408" s="286"/>
      <c r="P408" s="284"/>
      <c r="Q408" s="284"/>
      <c r="R408" s="284"/>
      <c r="S408" s="284"/>
      <c r="T408" s="284"/>
      <c r="U408" s="284"/>
      <c r="V408" s="284"/>
      <c r="W408" s="284"/>
      <c r="X408" s="284"/>
    </row>
    <row r="409" spans="1:24" s="5" customFormat="1" ht="15.6">
      <c r="A409" s="14" t="s">
        <v>34</v>
      </c>
      <c r="B409" s="97" t="s">
        <v>505</v>
      </c>
      <c r="C409" s="88" t="s">
        <v>33</v>
      </c>
      <c r="D409" s="222">
        <f t="shared" si="87"/>
        <v>490</v>
      </c>
      <c r="E409" s="259">
        <f t="shared" si="87"/>
        <v>490</v>
      </c>
      <c r="F409" s="159"/>
      <c r="G409" s="282"/>
      <c r="H409" s="283"/>
      <c r="I409" s="283"/>
      <c r="J409" s="196"/>
      <c r="K409" s="282"/>
      <c r="L409" s="284"/>
      <c r="M409" s="284"/>
      <c r="N409" s="284"/>
      <c r="O409" s="286"/>
      <c r="P409" s="284"/>
      <c r="Q409" s="284"/>
      <c r="R409" s="284"/>
      <c r="S409" s="284"/>
      <c r="T409" s="284"/>
      <c r="U409" s="284"/>
      <c r="V409" s="284"/>
      <c r="W409" s="284"/>
      <c r="X409" s="284"/>
    </row>
    <row r="410" spans="1:24" s="5" customFormat="1" ht="15.6">
      <c r="A410" s="14" t="s">
        <v>78</v>
      </c>
      <c r="B410" s="97" t="s">
        <v>505</v>
      </c>
      <c r="C410" s="88" t="s">
        <v>79</v>
      </c>
      <c r="D410" s="222">
        <v>490</v>
      </c>
      <c r="E410" s="259">
        <v>490</v>
      </c>
      <c r="F410" s="159"/>
      <c r="G410" s="282"/>
      <c r="H410" s="283"/>
      <c r="I410" s="283"/>
      <c r="J410" s="196"/>
      <c r="K410" s="282"/>
      <c r="L410" s="284"/>
      <c r="M410" s="284"/>
      <c r="N410" s="284"/>
      <c r="O410" s="286"/>
      <c r="P410" s="284"/>
      <c r="Q410" s="284"/>
      <c r="R410" s="284"/>
      <c r="S410" s="284"/>
      <c r="T410" s="284"/>
      <c r="U410" s="284"/>
      <c r="V410" s="284"/>
      <c r="W410" s="284"/>
      <c r="X410" s="284"/>
    </row>
    <row r="411" spans="1:24" s="5" customFormat="1" ht="31.2">
      <c r="A411" s="6" t="s">
        <v>605</v>
      </c>
      <c r="B411" s="83" t="s">
        <v>606</v>
      </c>
      <c r="C411" s="84"/>
      <c r="D411" s="209">
        <f>D412</f>
        <v>185287</v>
      </c>
      <c r="E411" s="252">
        <f>E412</f>
        <v>185287</v>
      </c>
      <c r="F411" s="145"/>
      <c r="G411" s="282"/>
      <c r="H411" s="283"/>
      <c r="I411" s="283"/>
      <c r="J411" s="196"/>
      <c r="K411" s="282"/>
      <c r="L411" s="284"/>
      <c r="M411" s="284"/>
      <c r="N411" s="284"/>
      <c r="O411" s="286"/>
      <c r="P411" s="284"/>
      <c r="Q411" s="284"/>
      <c r="R411" s="284"/>
      <c r="S411" s="284"/>
      <c r="T411" s="284"/>
      <c r="U411" s="284"/>
      <c r="V411" s="284"/>
      <c r="W411" s="284"/>
      <c r="X411" s="284"/>
    </row>
    <row r="412" spans="1:24" s="5" customFormat="1" ht="15.6">
      <c r="A412" s="30" t="s">
        <v>623</v>
      </c>
      <c r="B412" s="98" t="s">
        <v>622</v>
      </c>
      <c r="C412" s="88"/>
      <c r="D412" s="221">
        <f>D413+D417+D421+D425</f>
        <v>185287</v>
      </c>
      <c r="E412" s="229">
        <f>E413+E417+E421+E425</f>
        <v>185287</v>
      </c>
      <c r="F412" s="158"/>
      <c r="G412" s="282"/>
      <c r="H412" s="283"/>
      <c r="I412" s="283"/>
      <c r="J412" s="196"/>
      <c r="K412" s="282"/>
      <c r="L412" s="284"/>
      <c r="M412" s="284"/>
      <c r="N412" s="284"/>
      <c r="O412" s="286"/>
      <c r="P412" s="284"/>
      <c r="Q412" s="284"/>
      <c r="R412" s="284"/>
      <c r="S412" s="284"/>
      <c r="T412" s="284"/>
      <c r="U412" s="284"/>
      <c r="V412" s="284"/>
      <c r="W412" s="284"/>
      <c r="X412" s="284"/>
    </row>
    <row r="413" spans="1:24" s="5" customFormat="1" ht="31.2">
      <c r="A413" s="30" t="s">
        <v>837</v>
      </c>
      <c r="B413" s="98" t="s">
        <v>608</v>
      </c>
      <c r="C413" s="88"/>
      <c r="D413" s="211">
        <f t="shared" ref="D413:E415" si="88">D414</f>
        <v>50</v>
      </c>
      <c r="E413" s="254">
        <f t="shared" si="88"/>
        <v>50</v>
      </c>
      <c r="F413" s="147"/>
      <c r="G413" s="282"/>
      <c r="H413" s="283"/>
      <c r="I413" s="283"/>
      <c r="J413" s="196"/>
      <c r="K413" s="282"/>
      <c r="L413" s="284"/>
      <c r="M413" s="284"/>
      <c r="N413" s="284"/>
      <c r="O413" s="286"/>
      <c r="P413" s="284"/>
      <c r="Q413" s="284"/>
      <c r="R413" s="284"/>
      <c r="S413" s="284"/>
      <c r="T413" s="284"/>
      <c r="U413" s="284"/>
      <c r="V413" s="284"/>
      <c r="W413" s="284"/>
      <c r="X413" s="284"/>
    </row>
    <row r="414" spans="1:24" s="5" customFormat="1" ht="31.2">
      <c r="A414" s="14" t="s">
        <v>18</v>
      </c>
      <c r="B414" s="97" t="s">
        <v>608</v>
      </c>
      <c r="C414" s="88" t="s">
        <v>20</v>
      </c>
      <c r="D414" s="212">
        <f t="shared" si="88"/>
        <v>50</v>
      </c>
      <c r="E414" s="227">
        <f t="shared" si="88"/>
        <v>50</v>
      </c>
      <c r="F414" s="148"/>
      <c r="G414" s="282"/>
      <c r="H414" s="283"/>
      <c r="I414" s="283"/>
      <c r="J414" s="196"/>
      <c r="K414" s="282"/>
      <c r="L414" s="284"/>
      <c r="M414" s="284"/>
      <c r="N414" s="284"/>
      <c r="O414" s="286"/>
      <c r="P414" s="284"/>
      <c r="Q414" s="284"/>
      <c r="R414" s="284"/>
      <c r="S414" s="284"/>
      <c r="T414" s="284"/>
      <c r="U414" s="284"/>
      <c r="V414" s="284"/>
      <c r="W414" s="284"/>
      <c r="X414" s="284"/>
    </row>
    <row r="415" spans="1:24" s="5" customFormat="1" ht="15.6">
      <c r="A415" s="14" t="s">
        <v>19</v>
      </c>
      <c r="B415" s="97" t="s">
        <v>608</v>
      </c>
      <c r="C415" s="88" t="s">
        <v>21</v>
      </c>
      <c r="D415" s="212">
        <f t="shared" si="88"/>
        <v>50</v>
      </c>
      <c r="E415" s="227">
        <f t="shared" si="88"/>
        <v>50</v>
      </c>
      <c r="F415" s="148"/>
      <c r="G415" s="282"/>
      <c r="H415" s="283"/>
      <c r="I415" s="283"/>
      <c r="J415" s="196"/>
      <c r="K415" s="282"/>
      <c r="L415" s="284"/>
      <c r="M415" s="284"/>
      <c r="N415" s="284"/>
      <c r="O415" s="286"/>
      <c r="P415" s="284"/>
      <c r="Q415" s="284"/>
      <c r="R415" s="284"/>
      <c r="S415" s="284"/>
      <c r="T415" s="284"/>
      <c r="U415" s="284"/>
      <c r="V415" s="284"/>
      <c r="W415" s="284"/>
      <c r="X415" s="284"/>
    </row>
    <row r="416" spans="1:24" s="5" customFormat="1" ht="15.6">
      <c r="A416" s="14" t="s">
        <v>84</v>
      </c>
      <c r="B416" s="97" t="s">
        <v>608</v>
      </c>
      <c r="C416" s="88" t="s">
        <v>85</v>
      </c>
      <c r="D416" s="212">
        <v>50</v>
      </c>
      <c r="E416" s="227">
        <v>50</v>
      </c>
      <c r="F416" s="148"/>
      <c r="G416" s="282"/>
      <c r="H416" s="283"/>
      <c r="I416" s="283"/>
      <c r="J416" s="196"/>
      <c r="K416" s="282"/>
      <c r="L416" s="284"/>
      <c r="M416" s="284"/>
      <c r="N416" s="284"/>
      <c r="O416" s="286"/>
      <c r="P416" s="284"/>
      <c r="Q416" s="284"/>
      <c r="R416" s="284"/>
      <c r="S416" s="284"/>
      <c r="T416" s="284"/>
      <c r="U416" s="284"/>
      <c r="V416" s="284"/>
      <c r="W416" s="284"/>
      <c r="X416" s="284"/>
    </row>
    <row r="417" spans="1:16382" s="5" customFormat="1" ht="15.6">
      <c r="A417" s="30" t="s">
        <v>610</v>
      </c>
      <c r="B417" s="98" t="s">
        <v>611</v>
      </c>
      <c r="C417" s="88"/>
      <c r="D417" s="211">
        <f t="shared" ref="D417:E419" si="89">D418</f>
        <v>100</v>
      </c>
      <c r="E417" s="254">
        <f t="shared" si="89"/>
        <v>100</v>
      </c>
      <c r="F417" s="147"/>
      <c r="G417" s="282"/>
      <c r="H417" s="283"/>
      <c r="I417" s="283"/>
      <c r="J417" s="196"/>
      <c r="K417" s="282"/>
      <c r="L417" s="284"/>
      <c r="M417" s="284"/>
      <c r="N417" s="284"/>
      <c r="O417" s="286"/>
      <c r="P417" s="284"/>
      <c r="Q417" s="284"/>
      <c r="R417" s="284"/>
      <c r="S417" s="284"/>
      <c r="T417" s="284"/>
      <c r="U417" s="284"/>
      <c r="V417" s="284"/>
      <c r="W417" s="284"/>
      <c r="X417" s="284"/>
    </row>
    <row r="418" spans="1:16382" s="5" customFormat="1" ht="31.2">
      <c r="A418" s="14" t="s">
        <v>18</v>
      </c>
      <c r="B418" s="97" t="s">
        <v>611</v>
      </c>
      <c r="C418" s="88" t="s">
        <v>20</v>
      </c>
      <c r="D418" s="212">
        <f t="shared" si="89"/>
        <v>100</v>
      </c>
      <c r="E418" s="227">
        <f t="shared" si="89"/>
        <v>100</v>
      </c>
      <c r="F418" s="148"/>
      <c r="G418" s="282"/>
      <c r="H418" s="283"/>
      <c r="I418" s="283"/>
      <c r="J418" s="196"/>
      <c r="K418" s="282"/>
      <c r="L418" s="284"/>
      <c r="M418" s="284"/>
      <c r="N418" s="284"/>
      <c r="O418" s="286"/>
      <c r="P418" s="284"/>
      <c r="Q418" s="284"/>
      <c r="R418" s="284"/>
      <c r="S418" s="284"/>
      <c r="T418" s="284"/>
      <c r="U418" s="284"/>
      <c r="V418" s="284"/>
      <c r="W418" s="284"/>
      <c r="X418" s="284"/>
    </row>
    <row r="419" spans="1:16382" s="5" customFormat="1" ht="15.6">
      <c r="A419" s="14" t="s">
        <v>19</v>
      </c>
      <c r="B419" s="97" t="s">
        <v>611</v>
      </c>
      <c r="C419" s="88" t="s">
        <v>21</v>
      </c>
      <c r="D419" s="212">
        <f t="shared" si="89"/>
        <v>100</v>
      </c>
      <c r="E419" s="227">
        <f t="shared" si="89"/>
        <v>100</v>
      </c>
      <c r="F419" s="148"/>
      <c r="G419" s="282"/>
      <c r="H419" s="283"/>
      <c r="I419" s="283"/>
      <c r="J419" s="196"/>
      <c r="K419" s="282"/>
      <c r="L419" s="284"/>
      <c r="M419" s="284"/>
      <c r="N419" s="284"/>
      <c r="O419" s="286"/>
      <c r="P419" s="284"/>
      <c r="Q419" s="284"/>
      <c r="R419" s="284"/>
      <c r="S419" s="284"/>
      <c r="T419" s="284"/>
      <c r="U419" s="284"/>
      <c r="V419" s="284"/>
      <c r="W419" s="284"/>
      <c r="X419" s="284"/>
    </row>
    <row r="420" spans="1:16382" s="5" customFormat="1" ht="15.6">
      <c r="A420" s="14" t="s">
        <v>84</v>
      </c>
      <c r="B420" s="97" t="s">
        <v>611</v>
      </c>
      <c r="C420" s="88" t="s">
        <v>85</v>
      </c>
      <c r="D420" s="212">
        <v>100</v>
      </c>
      <c r="E420" s="227">
        <v>100</v>
      </c>
      <c r="F420" s="148"/>
      <c r="G420" s="282"/>
      <c r="H420" s="283"/>
      <c r="I420" s="283"/>
      <c r="J420" s="196"/>
      <c r="K420" s="282"/>
      <c r="L420" s="284"/>
      <c r="M420" s="284"/>
      <c r="N420" s="284"/>
      <c r="O420" s="286"/>
      <c r="P420" s="284"/>
      <c r="Q420" s="284"/>
      <c r="R420" s="284"/>
      <c r="S420" s="284"/>
      <c r="T420" s="284"/>
      <c r="U420" s="284"/>
      <c r="V420" s="284"/>
      <c r="W420" s="284"/>
      <c r="X420" s="284"/>
    </row>
    <row r="421" spans="1:16382" s="5" customFormat="1" ht="31.2">
      <c r="A421" s="30" t="s">
        <v>613</v>
      </c>
      <c r="B421" s="98" t="s">
        <v>612</v>
      </c>
      <c r="C421" s="88"/>
      <c r="D421" s="211">
        <f t="shared" ref="D421:E423" si="90">D422</f>
        <v>3000</v>
      </c>
      <c r="E421" s="254">
        <f t="shared" si="90"/>
        <v>3000</v>
      </c>
      <c r="F421" s="147"/>
      <c r="G421" s="282"/>
      <c r="H421" s="283"/>
      <c r="I421" s="283"/>
      <c r="J421" s="196"/>
      <c r="K421" s="282"/>
      <c r="L421" s="284"/>
      <c r="M421" s="284"/>
      <c r="N421" s="284"/>
      <c r="O421" s="286"/>
      <c r="P421" s="284"/>
      <c r="Q421" s="284"/>
      <c r="R421" s="284"/>
      <c r="S421" s="284"/>
      <c r="T421" s="284"/>
      <c r="U421" s="284"/>
      <c r="V421" s="284"/>
      <c r="W421" s="284"/>
      <c r="X421" s="284"/>
    </row>
    <row r="422" spans="1:16382" s="5" customFormat="1" ht="31.2">
      <c r="A422" s="14" t="s">
        <v>18</v>
      </c>
      <c r="B422" s="97" t="s">
        <v>612</v>
      </c>
      <c r="C422" s="88" t="s">
        <v>20</v>
      </c>
      <c r="D422" s="212">
        <f t="shared" si="90"/>
        <v>3000</v>
      </c>
      <c r="E422" s="227">
        <f t="shared" si="90"/>
        <v>3000</v>
      </c>
      <c r="F422" s="148"/>
      <c r="G422" s="282"/>
      <c r="H422" s="283"/>
      <c r="I422" s="283"/>
      <c r="J422" s="196"/>
      <c r="K422" s="282"/>
      <c r="L422" s="284"/>
      <c r="M422" s="284"/>
      <c r="N422" s="284"/>
      <c r="O422" s="286"/>
      <c r="P422" s="284"/>
      <c r="Q422" s="284"/>
      <c r="R422" s="284"/>
      <c r="S422" s="284"/>
      <c r="T422" s="284"/>
      <c r="U422" s="284"/>
      <c r="V422" s="284"/>
      <c r="W422" s="284"/>
      <c r="X422" s="284"/>
    </row>
    <row r="423" spans="1:16382" s="5" customFormat="1" ht="15.6">
      <c r="A423" s="14" t="s">
        <v>19</v>
      </c>
      <c r="B423" s="97" t="s">
        <v>612</v>
      </c>
      <c r="C423" s="88" t="s">
        <v>21</v>
      </c>
      <c r="D423" s="212">
        <f t="shared" si="90"/>
        <v>3000</v>
      </c>
      <c r="E423" s="227">
        <f t="shared" si="90"/>
        <v>3000</v>
      </c>
      <c r="F423" s="148"/>
      <c r="G423" s="282"/>
      <c r="H423" s="283"/>
      <c r="I423" s="283"/>
      <c r="J423" s="196"/>
      <c r="K423" s="282"/>
      <c r="L423" s="284"/>
      <c r="M423" s="284"/>
      <c r="N423" s="284"/>
      <c r="O423" s="286"/>
      <c r="P423" s="284"/>
      <c r="Q423" s="284"/>
      <c r="R423" s="284"/>
      <c r="S423" s="284"/>
      <c r="T423" s="284"/>
      <c r="U423" s="284"/>
      <c r="V423" s="284"/>
      <c r="W423" s="284"/>
      <c r="X423" s="284"/>
    </row>
    <row r="424" spans="1:16382" s="5" customFormat="1" ht="15.6">
      <c r="A424" s="14" t="s">
        <v>84</v>
      </c>
      <c r="B424" s="97" t="s">
        <v>612</v>
      </c>
      <c r="C424" s="88" t="s">
        <v>85</v>
      </c>
      <c r="D424" s="212">
        <v>3000</v>
      </c>
      <c r="E424" s="227">
        <v>3000</v>
      </c>
      <c r="F424" s="148"/>
      <c r="G424" s="282"/>
      <c r="H424" s="283"/>
      <c r="I424" s="283"/>
      <c r="J424" s="196"/>
      <c r="K424" s="282"/>
      <c r="L424" s="284"/>
      <c r="M424" s="284"/>
      <c r="N424" s="284"/>
      <c r="O424" s="286"/>
      <c r="P424" s="284"/>
      <c r="Q424" s="284"/>
      <c r="R424" s="284"/>
      <c r="S424" s="284"/>
      <c r="T424" s="284"/>
      <c r="U424" s="284"/>
      <c r="V424" s="284"/>
      <c r="W424" s="284"/>
      <c r="X424" s="284"/>
    </row>
    <row r="425" spans="1:16382" s="5" customFormat="1" ht="15.6">
      <c r="A425" s="30" t="s">
        <v>607</v>
      </c>
      <c r="B425" s="98" t="s">
        <v>653</v>
      </c>
      <c r="C425" s="88"/>
      <c r="D425" s="211">
        <f t="shared" ref="D425:E427" si="91">D426</f>
        <v>182137</v>
      </c>
      <c r="E425" s="254">
        <f t="shared" si="91"/>
        <v>182137</v>
      </c>
      <c r="F425" s="147"/>
      <c r="G425" s="282"/>
      <c r="H425" s="283"/>
      <c r="I425" s="283"/>
      <c r="J425" s="196"/>
      <c r="K425" s="282"/>
      <c r="L425" s="284"/>
      <c r="M425" s="284"/>
      <c r="N425" s="284"/>
      <c r="O425" s="286"/>
      <c r="P425" s="284"/>
      <c r="Q425" s="284"/>
      <c r="R425" s="284"/>
      <c r="S425" s="284"/>
      <c r="T425" s="284"/>
      <c r="U425" s="284"/>
      <c r="V425" s="284"/>
      <c r="W425" s="284"/>
      <c r="X425" s="284"/>
    </row>
    <row r="426" spans="1:16382" s="5" customFormat="1" ht="31.2">
      <c r="A426" s="14" t="s">
        <v>18</v>
      </c>
      <c r="B426" s="97" t="s">
        <v>653</v>
      </c>
      <c r="C426" s="88" t="s">
        <v>20</v>
      </c>
      <c r="D426" s="212">
        <f>D427</f>
        <v>182137</v>
      </c>
      <c r="E426" s="227">
        <f>E427</f>
        <v>182137</v>
      </c>
      <c r="F426" s="148"/>
      <c r="G426" s="282"/>
      <c r="H426" s="283"/>
      <c r="I426" s="283"/>
      <c r="J426" s="196"/>
      <c r="K426" s="282"/>
      <c r="L426" s="284"/>
      <c r="M426" s="284"/>
      <c r="N426" s="284"/>
      <c r="O426" s="286"/>
      <c r="P426" s="284"/>
      <c r="Q426" s="284"/>
      <c r="R426" s="284"/>
      <c r="S426" s="284"/>
      <c r="T426" s="284"/>
      <c r="U426" s="284"/>
      <c r="V426" s="284"/>
      <c r="W426" s="284"/>
      <c r="X426" s="284"/>
    </row>
    <row r="427" spans="1:16382" s="5" customFormat="1" ht="15.6">
      <c r="A427" s="14" t="s">
        <v>19</v>
      </c>
      <c r="B427" s="97" t="s">
        <v>653</v>
      </c>
      <c r="C427" s="88" t="s">
        <v>21</v>
      </c>
      <c r="D427" s="212">
        <f t="shared" si="91"/>
        <v>182137</v>
      </c>
      <c r="E427" s="227">
        <f t="shared" si="91"/>
        <v>182137</v>
      </c>
      <c r="F427" s="148"/>
      <c r="G427" s="282"/>
      <c r="H427" s="283"/>
      <c r="I427" s="283"/>
      <c r="J427" s="196"/>
      <c r="K427" s="282"/>
      <c r="L427" s="284"/>
      <c r="M427" s="284"/>
      <c r="N427" s="284"/>
      <c r="O427" s="286"/>
      <c r="P427" s="284"/>
      <c r="Q427" s="284"/>
      <c r="R427" s="284"/>
      <c r="S427" s="284"/>
      <c r="T427" s="284"/>
      <c r="U427" s="284"/>
      <c r="V427" s="284"/>
      <c r="W427" s="284"/>
      <c r="X427" s="284"/>
    </row>
    <row r="428" spans="1:16382" s="5" customFormat="1" ht="54.75" customHeight="1">
      <c r="A428" s="14" t="s">
        <v>103</v>
      </c>
      <c r="B428" s="97" t="s">
        <v>653</v>
      </c>
      <c r="C428" s="88" t="s">
        <v>104</v>
      </c>
      <c r="D428" s="212">
        <v>182137</v>
      </c>
      <c r="E428" s="227">
        <v>182137</v>
      </c>
      <c r="F428" s="148"/>
      <c r="G428" s="282"/>
      <c r="H428" s="283"/>
      <c r="I428" s="283"/>
      <c r="J428" s="196"/>
      <c r="K428" s="282"/>
      <c r="L428" s="284"/>
      <c r="M428" s="284"/>
      <c r="N428" s="284"/>
      <c r="O428" s="286"/>
      <c r="P428" s="284"/>
      <c r="Q428" s="284"/>
      <c r="R428" s="284"/>
      <c r="S428" s="284"/>
      <c r="T428" s="284"/>
      <c r="U428" s="284"/>
      <c r="V428" s="284"/>
      <c r="W428" s="284"/>
      <c r="X428" s="284"/>
    </row>
    <row r="429" spans="1:16382" s="34" customFormat="1" ht="52.2">
      <c r="A429" s="4" t="s">
        <v>760</v>
      </c>
      <c r="B429" s="81" t="s">
        <v>761</v>
      </c>
      <c r="C429" s="82"/>
      <c r="D429" s="208">
        <f>D430+D440+D461</f>
        <v>778633</v>
      </c>
      <c r="E429" s="251">
        <f>E430+E440+E461</f>
        <v>388772</v>
      </c>
      <c r="F429" s="283"/>
      <c r="G429" s="283"/>
      <c r="H429" s="290"/>
      <c r="I429" s="284"/>
      <c r="J429" s="196"/>
      <c r="K429" s="282"/>
      <c r="L429" s="284"/>
      <c r="M429" s="284"/>
      <c r="N429" s="284"/>
      <c r="O429" s="285"/>
      <c r="P429" s="284"/>
      <c r="Q429" s="284"/>
      <c r="R429" s="284"/>
      <c r="S429" s="284"/>
      <c r="T429" s="284"/>
      <c r="U429" s="284"/>
      <c r="V429" s="284"/>
      <c r="W429" s="284"/>
      <c r="X429" s="284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  <c r="FU429" s="5"/>
      <c r="FV429" s="5"/>
      <c r="FW429" s="5"/>
      <c r="FX429" s="5"/>
      <c r="FY429" s="5"/>
      <c r="FZ429" s="5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  <c r="GW429" s="5"/>
      <c r="GX429" s="5"/>
      <c r="GY429" s="5"/>
      <c r="GZ429" s="5"/>
      <c r="HA429" s="5"/>
      <c r="HB429" s="5"/>
      <c r="HC429" s="5"/>
      <c r="HD429" s="5"/>
      <c r="HE429" s="5"/>
      <c r="HF429" s="5"/>
      <c r="HG429" s="5"/>
      <c r="HH429" s="5"/>
      <c r="HI429" s="5"/>
      <c r="HJ429" s="5"/>
      <c r="HK429" s="5"/>
      <c r="HL429" s="5"/>
      <c r="HM429" s="5"/>
      <c r="HN429" s="5"/>
      <c r="HO429" s="5"/>
      <c r="HP429" s="5"/>
      <c r="HQ429" s="5"/>
      <c r="HR429" s="5"/>
      <c r="HS429" s="5"/>
      <c r="HT429" s="5"/>
      <c r="HU429" s="5"/>
      <c r="HV429" s="5"/>
      <c r="HW429" s="5"/>
      <c r="HX429" s="5"/>
      <c r="HY429" s="5"/>
      <c r="HZ429" s="5"/>
      <c r="IA429" s="5"/>
      <c r="IB429" s="5"/>
      <c r="IC429" s="5"/>
      <c r="ID429" s="5"/>
      <c r="IE429" s="5"/>
      <c r="IF429" s="5"/>
      <c r="IG429" s="5"/>
      <c r="IH429" s="5"/>
      <c r="II429" s="5"/>
      <c r="IJ429" s="5"/>
      <c r="IK429" s="5"/>
      <c r="IL429" s="5"/>
      <c r="IM429" s="5"/>
      <c r="IN429" s="5"/>
      <c r="IO429" s="5"/>
      <c r="IP429" s="5"/>
      <c r="IQ429" s="5"/>
      <c r="IR429" s="5"/>
      <c r="IS429" s="5"/>
      <c r="IT429" s="5"/>
      <c r="IU429" s="5"/>
      <c r="IV429" s="5"/>
      <c r="IW429" s="5"/>
      <c r="IX429" s="5"/>
      <c r="IY429" s="5"/>
      <c r="IZ429" s="5"/>
      <c r="JA429" s="5"/>
      <c r="JB429" s="5"/>
      <c r="JC429" s="5"/>
      <c r="JD429" s="5"/>
      <c r="JE429" s="5"/>
      <c r="JF429" s="5"/>
      <c r="JG429" s="5"/>
      <c r="JH429" s="5"/>
      <c r="JI429" s="5"/>
      <c r="JJ429" s="5"/>
      <c r="JK429" s="5"/>
      <c r="JL429" s="5"/>
      <c r="JM429" s="5"/>
      <c r="JN429" s="5"/>
      <c r="JO429" s="5"/>
      <c r="JP429" s="5"/>
      <c r="JQ429" s="5"/>
      <c r="JR429" s="5"/>
      <c r="JS429" s="5"/>
      <c r="JT429" s="5"/>
      <c r="JU429" s="5"/>
      <c r="JV429" s="5"/>
      <c r="JW429" s="5"/>
      <c r="JX429" s="5"/>
      <c r="JY429" s="5"/>
      <c r="JZ429" s="5"/>
      <c r="KA429" s="5"/>
      <c r="KB429" s="5"/>
      <c r="KC429" s="5"/>
      <c r="KD429" s="5"/>
      <c r="KE429" s="5"/>
      <c r="KF429" s="5"/>
      <c r="KG429" s="5"/>
      <c r="KH429" s="5"/>
      <c r="KI429" s="5"/>
      <c r="KJ429" s="5"/>
      <c r="KK429" s="5"/>
      <c r="KL429" s="5"/>
      <c r="KM429" s="5"/>
      <c r="KN429" s="5"/>
      <c r="KO429" s="5"/>
      <c r="KP429" s="5"/>
      <c r="KQ429" s="5"/>
      <c r="KR429" s="5"/>
      <c r="KS429" s="5"/>
      <c r="KT429" s="5"/>
      <c r="KU429" s="5"/>
      <c r="KV429" s="5"/>
      <c r="KW429" s="5"/>
      <c r="KX429" s="5"/>
      <c r="KY429" s="5"/>
      <c r="KZ429" s="5"/>
      <c r="LA429" s="5"/>
      <c r="LB429" s="5"/>
      <c r="LC429" s="5"/>
      <c r="LD429" s="5"/>
      <c r="LE429" s="5"/>
      <c r="LF429" s="5"/>
      <c r="LG429" s="5"/>
      <c r="LH429" s="5"/>
      <c r="LI429" s="5"/>
      <c r="LJ429" s="5"/>
      <c r="LK429" s="5"/>
      <c r="LL429" s="5"/>
      <c r="LM429" s="5"/>
      <c r="LN429" s="5"/>
      <c r="LO429" s="5"/>
      <c r="LP429" s="5"/>
      <c r="LQ429" s="5"/>
      <c r="LR429" s="5"/>
      <c r="LS429" s="5"/>
      <c r="LT429" s="5"/>
      <c r="LU429" s="5"/>
      <c r="LV429" s="5"/>
      <c r="LW429" s="5"/>
      <c r="LX429" s="5"/>
      <c r="LY429" s="5"/>
      <c r="LZ429" s="5"/>
      <c r="MA429" s="5"/>
      <c r="MB429" s="5"/>
      <c r="MC429" s="5"/>
      <c r="MD429" s="5"/>
      <c r="ME429" s="5"/>
      <c r="MF429" s="5"/>
      <c r="MG429" s="5"/>
      <c r="MH429" s="5"/>
      <c r="MI429" s="5"/>
      <c r="MJ429" s="5"/>
      <c r="MK429" s="5"/>
      <c r="ML429" s="5"/>
      <c r="MM429" s="5"/>
      <c r="MN429" s="5"/>
      <c r="MO429" s="5"/>
      <c r="MP429" s="5"/>
      <c r="MQ429" s="5"/>
      <c r="MR429" s="5"/>
      <c r="MS429" s="5"/>
      <c r="MT429" s="5"/>
      <c r="MU429" s="5"/>
      <c r="MV429" s="5"/>
      <c r="MW429" s="5"/>
      <c r="MX429" s="5"/>
      <c r="MY429" s="5"/>
      <c r="MZ429" s="5"/>
      <c r="NA429" s="5"/>
      <c r="NB429" s="5"/>
      <c r="NC429" s="5"/>
      <c r="ND429" s="5"/>
      <c r="NE429" s="5"/>
      <c r="NF429" s="5"/>
      <c r="NG429" s="5"/>
      <c r="NH429" s="5"/>
      <c r="NI429" s="5"/>
      <c r="NJ429" s="5"/>
      <c r="NK429" s="5"/>
      <c r="NL429" s="5"/>
      <c r="NM429" s="5"/>
      <c r="NN429" s="5"/>
      <c r="NO429" s="5"/>
      <c r="NP429" s="5"/>
      <c r="NQ429" s="5"/>
      <c r="NR429" s="5"/>
      <c r="NS429" s="5"/>
      <c r="NT429" s="5"/>
      <c r="NU429" s="5"/>
      <c r="NV429" s="5"/>
      <c r="NW429" s="5"/>
      <c r="NX429" s="5"/>
      <c r="NY429" s="5"/>
      <c r="NZ429" s="5"/>
      <c r="OA429" s="5"/>
      <c r="OB429" s="5"/>
      <c r="OC429" s="5"/>
      <c r="OD429" s="5"/>
      <c r="OE429" s="5"/>
      <c r="OF429" s="5"/>
      <c r="OG429" s="5"/>
      <c r="OH429" s="5"/>
      <c r="OI429" s="5"/>
      <c r="OJ429" s="5"/>
      <c r="OK429" s="5"/>
      <c r="OL429" s="5"/>
      <c r="OM429" s="5"/>
      <c r="ON429" s="5"/>
      <c r="OO429" s="5"/>
      <c r="OP429" s="5"/>
      <c r="OQ429" s="5"/>
      <c r="OR429" s="5"/>
      <c r="OS429" s="5"/>
      <c r="OT429" s="5"/>
      <c r="OU429" s="5"/>
      <c r="OV429" s="5"/>
      <c r="OW429" s="5"/>
      <c r="OX429" s="5"/>
      <c r="OY429" s="5"/>
      <c r="OZ429" s="5"/>
      <c r="PA429" s="5"/>
      <c r="PB429" s="5"/>
      <c r="PC429" s="5"/>
      <c r="PD429" s="5"/>
      <c r="PE429" s="5"/>
      <c r="PF429" s="5"/>
      <c r="PG429" s="5"/>
      <c r="PH429" s="5"/>
      <c r="PI429" s="5"/>
      <c r="PJ429" s="5"/>
      <c r="PK429" s="5"/>
      <c r="PL429" s="5"/>
      <c r="PM429" s="5"/>
      <c r="PN429" s="5"/>
      <c r="PO429" s="5"/>
      <c r="PP429" s="5"/>
      <c r="PQ429" s="5"/>
      <c r="PR429" s="5"/>
      <c r="PS429" s="5"/>
      <c r="PT429" s="5"/>
      <c r="PU429" s="5"/>
      <c r="PV429" s="5"/>
      <c r="PW429" s="5"/>
      <c r="PX429" s="5"/>
      <c r="PY429" s="5"/>
      <c r="PZ429" s="5"/>
      <c r="QA429" s="5"/>
      <c r="QB429" s="5"/>
      <c r="QC429" s="5"/>
      <c r="QD429" s="5"/>
      <c r="QE429" s="5"/>
      <c r="QF429" s="5"/>
      <c r="QG429" s="5"/>
      <c r="QH429" s="5"/>
      <c r="QI429" s="5"/>
      <c r="QJ429" s="5"/>
      <c r="QK429" s="5"/>
      <c r="QL429" s="5"/>
      <c r="QM429" s="5"/>
      <c r="QN429" s="5"/>
      <c r="QO429" s="5"/>
      <c r="QP429" s="5"/>
      <c r="QQ429" s="5"/>
      <c r="QR429" s="5"/>
      <c r="QS429" s="5"/>
      <c r="QT429" s="5"/>
      <c r="QU429" s="5"/>
      <c r="QV429" s="5"/>
      <c r="QW429" s="5"/>
      <c r="QX429" s="5"/>
      <c r="QY429" s="5"/>
      <c r="QZ429" s="5"/>
      <c r="RA429" s="5"/>
      <c r="RB429" s="5"/>
      <c r="RC429" s="5"/>
      <c r="RD429" s="5"/>
      <c r="RE429" s="5"/>
      <c r="RF429" s="5"/>
      <c r="RG429" s="5"/>
      <c r="RH429" s="5"/>
      <c r="RI429" s="5"/>
      <c r="RJ429" s="5"/>
      <c r="RK429" s="5"/>
      <c r="RL429" s="5"/>
      <c r="RM429" s="5"/>
      <c r="RN429" s="5"/>
      <c r="RO429" s="5"/>
      <c r="RP429" s="5"/>
      <c r="RQ429" s="5"/>
      <c r="RR429" s="5"/>
      <c r="RS429" s="5"/>
      <c r="RT429" s="5"/>
      <c r="RU429" s="5"/>
      <c r="RV429" s="5"/>
      <c r="RW429" s="5"/>
      <c r="RX429" s="5"/>
      <c r="RY429" s="5"/>
      <c r="RZ429" s="5"/>
      <c r="SA429" s="5"/>
      <c r="SB429" s="5"/>
      <c r="SC429" s="5"/>
      <c r="SD429" s="5"/>
      <c r="SE429" s="5"/>
      <c r="SF429" s="5"/>
      <c r="SG429" s="5"/>
      <c r="SH429" s="5"/>
      <c r="SI429" s="5"/>
      <c r="SJ429" s="5"/>
      <c r="SK429" s="5"/>
      <c r="SL429" s="5"/>
      <c r="SM429" s="5"/>
      <c r="SN429" s="5"/>
      <c r="SO429" s="5"/>
      <c r="SP429" s="5"/>
      <c r="SQ429" s="5"/>
      <c r="SR429" s="5"/>
      <c r="SS429" s="5"/>
      <c r="ST429" s="5"/>
      <c r="SU429" s="5"/>
      <c r="SV429" s="5"/>
      <c r="SW429" s="5"/>
      <c r="SX429" s="5"/>
      <c r="SY429" s="5"/>
      <c r="SZ429" s="5"/>
      <c r="TA429" s="5"/>
      <c r="TB429" s="5"/>
      <c r="TC429" s="5"/>
      <c r="TD429" s="5"/>
      <c r="TE429" s="5"/>
      <c r="TF429" s="5"/>
      <c r="TG429" s="5"/>
      <c r="TH429" s="5"/>
      <c r="TI429" s="5"/>
      <c r="TJ429" s="5"/>
      <c r="TK429" s="5"/>
      <c r="TL429" s="5"/>
      <c r="TM429" s="5"/>
      <c r="TN429" s="5"/>
      <c r="TO429" s="5"/>
      <c r="TP429" s="5"/>
      <c r="TQ429" s="5"/>
      <c r="TR429" s="5"/>
      <c r="TS429" s="5"/>
      <c r="TT429" s="5"/>
      <c r="TU429" s="5"/>
      <c r="TV429" s="5"/>
      <c r="TW429" s="5"/>
      <c r="TX429" s="5"/>
      <c r="TY429" s="5"/>
      <c r="TZ429" s="5"/>
      <c r="UA429" s="5"/>
      <c r="UB429" s="5"/>
      <c r="UC429" s="5"/>
      <c r="UD429" s="5"/>
      <c r="UE429" s="5"/>
      <c r="UF429" s="5"/>
      <c r="UG429" s="5"/>
      <c r="UH429" s="5"/>
      <c r="UI429" s="5"/>
      <c r="UJ429" s="5"/>
      <c r="UK429" s="5"/>
      <c r="UL429" s="5"/>
      <c r="UM429" s="5"/>
      <c r="UN429" s="5"/>
      <c r="UO429" s="5"/>
      <c r="UP429" s="5"/>
      <c r="UQ429" s="5"/>
      <c r="UR429" s="5"/>
      <c r="US429" s="5"/>
      <c r="UT429" s="5"/>
      <c r="UU429" s="5"/>
      <c r="UV429" s="5"/>
      <c r="UW429" s="5"/>
      <c r="UX429" s="5"/>
      <c r="UY429" s="5"/>
      <c r="UZ429" s="5"/>
      <c r="VA429" s="5"/>
      <c r="VB429" s="5"/>
      <c r="VC429" s="5"/>
      <c r="VD429" s="5"/>
      <c r="VE429" s="5"/>
      <c r="VF429" s="5"/>
      <c r="VG429" s="5"/>
      <c r="VH429" s="5"/>
      <c r="VI429" s="5"/>
      <c r="VJ429" s="5"/>
      <c r="VK429" s="5"/>
      <c r="VL429" s="5"/>
      <c r="VM429" s="5"/>
      <c r="VN429" s="5"/>
      <c r="VO429" s="5"/>
      <c r="VP429" s="5"/>
      <c r="VQ429" s="5"/>
      <c r="VR429" s="5"/>
      <c r="VS429" s="5"/>
      <c r="VT429" s="5"/>
      <c r="VU429" s="5"/>
      <c r="VV429" s="5"/>
      <c r="VW429" s="5"/>
      <c r="VX429" s="5"/>
      <c r="VY429" s="5"/>
      <c r="VZ429" s="5"/>
      <c r="WA429" s="5"/>
      <c r="WB429" s="5"/>
      <c r="WC429" s="5"/>
      <c r="WD429" s="5"/>
      <c r="WE429" s="5"/>
      <c r="WF429" s="5"/>
      <c r="WG429" s="5"/>
      <c r="WH429" s="5"/>
      <c r="WI429" s="5"/>
      <c r="WJ429" s="5"/>
      <c r="WK429" s="5"/>
      <c r="WL429" s="5"/>
      <c r="WM429" s="5"/>
      <c r="WN429" s="5"/>
      <c r="WO429" s="5"/>
      <c r="WP429" s="5"/>
      <c r="WQ429" s="5"/>
      <c r="WR429" s="5"/>
      <c r="WS429" s="5"/>
      <c r="WT429" s="5"/>
      <c r="WU429" s="5"/>
      <c r="WV429" s="5"/>
      <c r="WW429" s="5"/>
      <c r="WX429" s="5"/>
      <c r="WY429" s="5"/>
      <c r="WZ429" s="5"/>
      <c r="XA429" s="5"/>
      <c r="XB429" s="5"/>
      <c r="XC429" s="5"/>
      <c r="XD429" s="5"/>
      <c r="XE429" s="5"/>
      <c r="XF429" s="5"/>
      <c r="XG429" s="5"/>
      <c r="XH429" s="5"/>
      <c r="XI429" s="5"/>
      <c r="XJ429" s="5"/>
      <c r="XK429" s="5"/>
      <c r="XL429" s="5"/>
      <c r="XM429" s="5"/>
      <c r="XN429" s="5"/>
      <c r="XO429" s="5"/>
      <c r="XP429" s="5"/>
      <c r="XQ429" s="5"/>
      <c r="XR429" s="5"/>
      <c r="XS429" s="5"/>
      <c r="XT429" s="5"/>
      <c r="XU429" s="5"/>
      <c r="XV429" s="5"/>
      <c r="XW429" s="5"/>
      <c r="XX429" s="5"/>
      <c r="XY429" s="5"/>
      <c r="XZ429" s="5"/>
      <c r="YA429" s="5"/>
      <c r="YB429" s="5"/>
      <c r="YC429" s="5"/>
      <c r="YD429" s="5"/>
      <c r="YE429" s="5"/>
      <c r="YF429" s="5"/>
      <c r="YG429" s="5"/>
      <c r="YH429" s="5"/>
      <c r="YI429" s="5"/>
      <c r="YJ429" s="5"/>
      <c r="YK429" s="5"/>
      <c r="YL429" s="5"/>
      <c r="YM429" s="5"/>
      <c r="YN429" s="5"/>
      <c r="YO429" s="5"/>
      <c r="YP429" s="5"/>
      <c r="YQ429" s="5"/>
      <c r="YR429" s="5"/>
      <c r="YS429" s="5"/>
      <c r="YT429" s="5"/>
      <c r="YU429" s="5"/>
      <c r="YV429" s="5"/>
      <c r="YW429" s="5"/>
      <c r="YX429" s="5"/>
      <c r="YY429" s="5"/>
      <c r="YZ429" s="5"/>
      <c r="ZA429" s="5"/>
      <c r="ZB429" s="5"/>
      <c r="ZC429" s="5"/>
      <c r="ZD429" s="5"/>
      <c r="ZE429" s="5"/>
      <c r="ZF429" s="5"/>
      <c r="ZG429" s="5"/>
      <c r="ZH429" s="5"/>
      <c r="ZI429" s="5"/>
      <c r="ZJ429" s="5"/>
      <c r="ZK429" s="5"/>
      <c r="ZL429" s="5"/>
      <c r="ZM429" s="5"/>
      <c r="ZN429" s="5"/>
      <c r="ZO429" s="5"/>
      <c r="ZP429" s="5"/>
      <c r="ZQ429" s="5"/>
      <c r="ZR429" s="5"/>
      <c r="ZS429" s="5"/>
      <c r="ZT429" s="5"/>
      <c r="ZU429" s="5"/>
      <c r="ZV429" s="5"/>
      <c r="ZW429" s="5"/>
      <c r="ZX429" s="5"/>
      <c r="ZY429" s="5"/>
      <c r="ZZ429" s="5"/>
      <c r="AAA429" s="5"/>
      <c r="AAB429" s="5"/>
      <c r="AAC429" s="5"/>
      <c r="AAD429" s="5"/>
      <c r="AAE429" s="5"/>
      <c r="AAF429" s="5"/>
      <c r="AAG429" s="5"/>
      <c r="AAH429" s="5"/>
      <c r="AAI429" s="5"/>
      <c r="AAJ429" s="5"/>
      <c r="AAK429" s="5"/>
      <c r="AAL429" s="5"/>
      <c r="AAM429" s="5"/>
      <c r="AAN429" s="5"/>
      <c r="AAO429" s="5"/>
      <c r="AAP429" s="5"/>
      <c r="AAQ429" s="5"/>
      <c r="AAR429" s="5"/>
      <c r="AAS429" s="5"/>
      <c r="AAT429" s="5"/>
      <c r="AAU429" s="5"/>
      <c r="AAV429" s="5"/>
      <c r="AAW429" s="5"/>
      <c r="AAX429" s="5"/>
      <c r="AAY429" s="5"/>
      <c r="AAZ429" s="5"/>
      <c r="ABA429" s="5"/>
      <c r="ABB429" s="5"/>
      <c r="ABC429" s="5"/>
      <c r="ABD429" s="5"/>
      <c r="ABE429" s="5"/>
      <c r="ABF429" s="5"/>
      <c r="ABG429" s="5"/>
      <c r="ABH429" s="5"/>
      <c r="ABI429" s="5"/>
      <c r="ABJ429" s="5"/>
      <c r="ABK429" s="5"/>
      <c r="ABL429" s="5"/>
      <c r="ABM429" s="5"/>
      <c r="ABN429" s="5"/>
      <c r="ABO429" s="5"/>
      <c r="ABP429" s="5"/>
      <c r="ABQ429" s="5"/>
      <c r="ABR429" s="5"/>
      <c r="ABS429" s="5"/>
      <c r="ABT429" s="5"/>
      <c r="ABU429" s="5"/>
      <c r="ABV429" s="5"/>
      <c r="ABW429" s="5"/>
      <c r="ABX429" s="5"/>
      <c r="ABY429" s="5"/>
      <c r="ABZ429" s="5"/>
      <c r="ACA429" s="5"/>
      <c r="ACB429" s="5"/>
      <c r="ACC429" s="5"/>
      <c r="ACD429" s="5"/>
      <c r="ACE429" s="5"/>
      <c r="ACF429" s="5"/>
      <c r="ACG429" s="5"/>
      <c r="ACH429" s="5"/>
      <c r="ACI429" s="5"/>
      <c r="ACJ429" s="5"/>
      <c r="ACK429" s="5"/>
      <c r="ACL429" s="5"/>
      <c r="ACM429" s="5"/>
      <c r="ACN429" s="5"/>
      <c r="ACO429" s="5"/>
      <c r="ACP429" s="5"/>
      <c r="ACQ429" s="5"/>
      <c r="ACR429" s="5"/>
      <c r="ACS429" s="5"/>
      <c r="ACT429" s="5"/>
      <c r="ACU429" s="5"/>
      <c r="ACV429" s="5"/>
      <c r="ACW429" s="5"/>
      <c r="ACX429" s="5"/>
      <c r="ACY429" s="5"/>
      <c r="ACZ429" s="5"/>
      <c r="ADA429" s="5"/>
      <c r="ADB429" s="5"/>
      <c r="ADC429" s="5"/>
      <c r="ADD429" s="5"/>
      <c r="ADE429" s="5"/>
      <c r="ADF429" s="5"/>
      <c r="ADG429" s="5"/>
      <c r="ADH429" s="5"/>
      <c r="ADI429" s="5"/>
      <c r="ADJ429" s="5"/>
      <c r="ADK429" s="5"/>
      <c r="ADL429" s="5"/>
      <c r="ADM429" s="5"/>
      <c r="ADN429" s="5"/>
      <c r="ADO429" s="5"/>
      <c r="ADP429" s="5"/>
      <c r="ADQ429" s="5"/>
      <c r="ADR429" s="5"/>
      <c r="ADS429" s="5"/>
      <c r="ADT429" s="5"/>
      <c r="ADU429" s="5"/>
      <c r="ADV429" s="5"/>
      <c r="ADW429" s="5"/>
      <c r="ADX429" s="5"/>
      <c r="ADY429" s="5"/>
      <c r="ADZ429" s="5"/>
      <c r="AEA429" s="5"/>
      <c r="AEB429" s="5"/>
      <c r="AEC429" s="5"/>
      <c r="AED429" s="5"/>
      <c r="AEE429" s="5"/>
      <c r="AEF429" s="5"/>
      <c r="AEG429" s="5"/>
      <c r="AEH429" s="5"/>
      <c r="AEI429" s="5"/>
      <c r="AEJ429" s="5"/>
      <c r="AEK429" s="5"/>
      <c r="AEL429" s="5"/>
      <c r="AEM429" s="5"/>
      <c r="AEN429" s="5"/>
      <c r="AEO429" s="5"/>
      <c r="AEP429" s="5"/>
      <c r="AEQ429" s="5"/>
      <c r="AER429" s="5"/>
      <c r="AES429" s="5"/>
      <c r="AET429" s="5"/>
      <c r="AEU429" s="5"/>
      <c r="AEV429" s="5"/>
      <c r="AEW429" s="5"/>
      <c r="AEX429" s="5"/>
      <c r="AEY429" s="5"/>
      <c r="AEZ429" s="5"/>
      <c r="AFA429" s="5"/>
      <c r="AFB429" s="5"/>
      <c r="AFC429" s="5"/>
      <c r="AFD429" s="5"/>
      <c r="AFE429" s="5"/>
      <c r="AFF429" s="5"/>
      <c r="AFG429" s="5"/>
      <c r="AFH429" s="5"/>
      <c r="AFI429" s="5"/>
      <c r="AFJ429" s="5"/>
      <c r="AFK429" s="5"/>
      <c r="AFL429" s="5"/>
      <c r="AFM429" s="5"/>
      <c r="AFN429" s="5"/>
      <c r="AFO429" s="5"/>
      <c r="AFP429" s="5"/>
      <c r="AFQ429" s="5"/>
      <c r="AFR429" s="5"/>
      <c r="AFS429" s="5"/>
      <c r="AFT429" s="5"/>
      <c r="AFU429" s="5"/>
      <c r="AFV429" s="5"/>
      <c r="AFW429" s="5"/>
      <c r="AFX429" s="5"/>
      <c r="AFY429" s="5"/>
      <c r="AFZ429" s="5"/>
      <c r="AGA429" s="5"/>
      <c r="AGB429" s="5"/>
      <c r="AGC429" s="5"/>
      <c r="AGD429" s="5"/>
      <c r="AGE429" s="5"/>
      <c r="AGF429" s="5"/>
      <c r="AGG429" s="5"/>
      <c r="AGH429" s="5"/>
      <c r="AGI429" s="5"/>
      <c r="AGJ429" s="5"/>
      <c r="AGK429" s="5"/>
      <c r="AGL429" s="5"/>
      <c r="AGM429" s="5"/>
      <c r="AGN429" s="5"/>
      <c r="AGO429" s="5"/>
      <c r="AGP429" s="5"/>
      <c r="AGQ429" s="5"/>
      <c r="AGR429" s="5"/>
      <c r="AGS429" s="5"/>
      <c r="AGT429" s="5"/>
      <c r="AGU429" s="5"/>
      <c r="AGV429" s="5"/>
      <c r="AGW429" s="5"/>
      <c r="AGX429" s="5"/>
      <c r="AGY429" s="5"/>
      <c r="AGZ429" s="5"/>
      <c r="AHA429" s="5"/>
      <c r="AHB429" s="5"/>
      <c r="AHC429" s="5"/>
      <c r="AHD429" s="5"/>
      <c r="AHE429" s="5"/>
      <c r="AHF429" s="5"/>
      <c r="AHG429" s="5"/>
      <c r="AHH429" s="5"/>
      <c r="AHI429" s="5"/>
      <c r="AHJ429" s="5"/>
      <c r="AHK429" s="5"/>
      <c r="AHL429" s="5"/>
      <c r="AHM429" s="5"/>
      <c r="AHN429" s="5"/>
      <c r="AHO429" s="5"/>
      <c r="AHP429" s="5"/>
      <c r="AHQ429" s="5"/>
      <c r="AHR429" s="5"/>
      <c r="AHS429" s="5"/>
      <c r="AHT429" s="5"/>
      <c r="AHU429" s="5"/>
      <c r="AHV429" s="5"/>
      <c r="AHW429" s="5"/>
      <c r="AHX429" s="5"/>
      <c r="AHY429" s="5"/>
      <c r="AHZ429" s="5"/>
      <c r="AIA429" s="5"/>
      <c r="AIB429" s="5"/>
      <c r="AIC429" s="5"/>
      <c r="AID429" s="5"/>
      <c r="AIE429" s="5"/>
      <c r="AIF429" s="5"/>
      <c r="AIG429" s="5"/>
      <c r="AIH429" s="5"/>
      <c r="AII429" s="5"/>
      <c r="AIJ429" s="5"/>
      <c r="AIK429" s="5"/>
      <c r="AIL429" s="5"/>
      <c r="AIM429" s="5"/>
      <c r="AIN429" s="5"/>
      <c r="AIO429" s="5"/>
      <c r="AIP429" s="5"/>
      <c r="AIQ429" s="5"/>
      <c r="AIR429" s="5"/>
      <c r="AIS429" s="5"/>
      <c r="AIT429" s="5"/>
      <c r="AIU429" s="5"/>
      <c r="AIV429" s="5"/>
      <c r="AIW429" s="5"/>
      <c r="AIX429" s="5"/>
      <c r="AIY429" s="5"/>
      <c r="AIZ429" s="5"/>
      <c r="AJA429" s="5"/>
      <c r="AJB429" s="5"/>
      <c r="AJC429" s="5"/>
      <c r="AJD429" s="5"/>
      <c r="AJE429" s="5"/>
      <c r="AJF429" s="5"/>
      <c r="AJG429" s="5"/>
      <c r="AJH429" s="5"/>
      <c r="AJI429" s="5"/>
      <c r="AJJ429" s="5"/>
      <c r="AJK429" s="5"/>
      <c r="AJL429" s="5"/>
      <c r="AJM429" s="5"/>
      <c r="AJN429" s="5"/>
      <c r="AJO429" s="5"/>
      <c r="AJP429" s="5"/>
      <c r="AJQ429" s="5"/>
      <c r="AJR429" s="5"/>
      <c r="AJS429" s="5"/>
      <c r="AJT429" s="5"/>
      <c r="AJU429" s="5"/>
      <c r="AJV429" s="5"/>
      <c r="AJW429" s="5"/>
      <c r="AJX429" s="5"/>
      <c r="AJY429" s="5"/>
      <c r="AJZ429" s="5"/>
      <c r="AKA429" s="5"/>
      <c r="AKB429" s="5"/>
      <c r="AKC429" s="5"/>
      <c r="AKD429" s="5"/>
      <c r="AKE429" s="5"/>
      <c r="AKF429" s="5"/>
      <c r="AKG429" s="5"/>
      <c r="AKH429" s="5"/>
      <c r="AKI429" s="5"/>
      <c r="AKJ429" s="5"/>
      <c r="AKK429" s="5"/>
      <c r="AKL429" s="5"/>
      <c r="AKM429" s="5"/>
      <c r="AKN429" s="5"/>
      <c r="AKO429" s="5"/>
      <c r="AKP429" s="5"/>
      <c r="AKQ429" s="5"/>
      <c r="AKR429" s="5"/>
      <c r="AKS429" s="5"/>
      <c r="AKT429" s="5"/>
      <c r="AKU429" s="5"/>
      <c r="AKV429" s="5"/>
      <c r="AKW429" s="5"/>
      <c r="AKX429" s="5"/>
      <c r="AKY429" s="5"/>
      <c r="AKZ429" s="5"/>
      <c r="ALA429" s="5"/>
      <c r="ALB429" s="5"/>
      <c r="ALC429" s="5"/>
      <c r="ALD429" s="5"/>
      <c r="ALE429" s="5"/>
      <c r="ALF429" s="5"/>
      <c r="ALG429" s="5"/>
      <c r="ALH429" s="5"/>
      <c r="ALI429" s="5"/>
      <c r="ALJ429" s="5"/>
      <c r="ALK429" s="5"/>
      <c r="ALL429" s="5"/>
      <c r="ALM429" s="5"/>
      <c r="ALN429" s="5"/>
      <c r="ALO429" s="5"/>
      <c r="ALP429" s="5"/>
      <c r="ALQ429" s="5"/>
      <c r="ALR429" s="5"/>
      <c r="ALS429" s="5"/>
      <c r="ALT429" s="5"/>
      <c r="ALU429" s="5"/>
      <c r="ALV429" s="5"/>
      <c r="ALW429" s="5"/>
      <c r="ALX429" s="5"/>
      <c r="ALY429" s="5"/>
      <c r="ALZ429" s="5"/>
      <c r="AMA429" s="5"/>
      <c r="AMB429" s="5"/>
      <c r="AMC429" s="5"/>
      <c r="AMD429" s="5"/>
      <c r="AME429" s="5"/>
      <c r="AMF429" s="5"/>
      <c r="AMG429" s="5"/>
      <c r="AMH429" s="5"/>
      <c r="AMI429" s="5"/>
      <c r="AMJ429" s="5"/>
      <c r="AMK429" s="5"/>
      <c r="AML429" s="5"/>
      <c r="AMM429" s="5"/>
      <c r="AMN429" s="5"/>
      <c r="AMO429" s="5"/>
      <c r="AMP429" s="5"/>
      <c r="AMQ429" s="5"/>
      <c r="AMR429" s="5"/>
      <c r="AMS429" s="5"/>
      <c r="AMT429" s="5"/>
      <c r="AMU429" s="5"/>
      <c r="AMV429" s="5"/>
      <c r="AMW429" s="5"/>
      <c r="AMX429" s="5"/>
      <c r="AMY429" s="5"/>
      <c r="AMZ429" s="5"/>
      <c r="ANA429" s="5"/>
      <c r="ANB429" s="5"/>
      <c r="ANC429" s="5"/>
      <c r="AND429" s="5"/>
      <c r="ANE429" s="5"/>
      <c r="ANF429" s="5"/>
      <c r="ANG429" s="5"/>
      <c r="ANH429" s="5"/>
      <c r="ANI429" s="5"/>
      <c r="ANJ429" s="5"/>
      <c r="ANK429" s="5"/>
      <c r="ANL429" s="5"/>
      <c r="ANM429" s="5"/>
      <c r="ANN429" s="5"/>
      <c r="ANO429" s="5"/>
      <c r="ANP429" s="5"/>
      <c r="ANQ429" s="5"/>
      <c r="ANR429" s="5"/>
      <c r="ANS429" s="5"/>
      <c r="ANT429" s="5"/>
      <c r="ANU429" s="5"/>
      <c r="ANV429" s="5"/>
      <c r="ANW429" s="5"/>
      <c r="ANX429" s="5"/>
      <c r="ANY429" s="5"/>
      <c r="ANZ429" s="5"/>
      <c r="AOA429" s="5"/>
      <c r="AOB429" s="5"/>
      <c r="AOC429" s="5"/>
      <c r="AOD429" s="5"/>
      <c r="AOE429" s="5"/>
      <c r="AOF429" s="5"/>
      <c r="AOG429" s="5"/>
      <c r="AOH429" s="5"/>
      <c r="AOI429" s="5"/>
      <c r="AOJ429" s="5"/>
      <c r="AOK429" s="5"/>
      <c r="AOL429" s="5"/>
      <c r="AOM429" s="5"/>
      <c r="AON429" s="5"/>
      <c r="AOO429" s="5"/>
      <c r="AOP429" s="5"/>
      <c r="AOQ429" s="5"/>
      <c r="AOR429" s="5"/>
      <c r="AOS429" s="5"/>
      <c r="AOT429" s="5"/>
      <c r="AOU429" s="5"/>
      <c r="AOV429" s="5"/>
      <c r="AOW429" s="5"/>
      <c r="AOX429" s="5"/>
      <c r="AOY429" s="5"/>
      <c r="AOZ429" s="5"/>
      <c r="APA429" s="5"/>
      <c r="APB429" s="5"/>
      <c r="APC429" s="5"/>
      <c r="APD429" s="5"/>
      <c r="APE429" s="5"/>
      <c r="APF429" s="5"/>
      <c r="APG429" s="5"/>
      <c r="APH429" s="5"/>
      <c r="API429" s="5"/>
      <c r="APJ429" s="5"/>
      <c r="APK429" s="5"/>
      <c r="APL429" s="5"/>
      <c r="APM429" s="5"/>
      <c r="APN429" s="5"/>
      <c r="APO429" s="5"/>
      <c r="APP429" s="5"/>
      <c r="APQ429" s="5"/>
      <c r="APR429" s="5"/>
      <c r="APS429" s="5"/>
      <c r="APT429" s="5"/>
      <c r="APU429" s="5"/>
      <c r="APV429" s="5"/>
      <c r="APW429" s="5"/>
      <c r="APX429" s="5"/>
      <c r="APY429" s="5"/>
      <c r="APZ429" s="5"/>
      <c r="AQA429" s="5"/>
      <c r="AQB429" s="5"/>
      <c r="AQC429" s="5"/>
      <c r="AQD429" s="5"/>
      <c r="AQE429" s="5"/>
      <c r="AQF429" s="5"/>
      <c r="AQG429" s="5"/>
      <c r="AQH429" s="5"/>
      <c r="AQI429" s="5"/>
      <c r="AQJ429" s="5"/>
      <c r="AQK429" s="5"/>
      <c r="AQL429" s="5"/>
      <c r="AQM429" s="5"/>
      <c r="AQN429" s="5"/>
      <c r="AQO429" s="5"/>
      <c r="AQP429" s="5"/>
      <c r="AQQ429" s="5"/>
      <c r="AQR429" s="5"/>
      <c r="AQS429" s="5"/>
      <c r="AQT429" s="5"/>
      <c r="AQU429" s="5"/>
      <c r="AQV429" s="5"/>
      <c r="AQW429" s="5"/>
      <c r="AQX429" s="5"/>
      <c r="AQY429" s="5"/>
      <c r="AQZ429" s="5"/>
      <c r="ARA429" s="5"/>
      <c r="ARB429" s="5"/>
      <c r="ARC429" s="5"/>
      <c r="ARD429" s="5"/>
      <c r="ARE429" s="5"/>
      <c r="ARF429" s="5"/>
      <c r="ARG429" s="5"/>
      <c r="ARH429" s="5"/>
      <c r="ARI429" s="5"/>
      <c r="ARJ429" s="5"/>
      <c r="ARK429" s="5"/>
      <c r="ARL429" s="5"/>
      <c r="ARM429" s="5"/>
      <c r="ARN429" s="5"/>
      <c r="ARO429" s="5"/>
      <c r="ARP429" s="5"/>
      <c r="ARQ429" s="5"/>
      <c r="ARR429" s="5"/>
      <c r="ARS429" s="5"/>
      <c r="ART429" s="5"/>
      <c r="ARU429" s="5"/>
      <c r="ARV429" s="5"/>
      <c r="ARW429" s="5"/>
      <c r="ARX429" s="5"/>
      <c r="ARY429" s="5"/>
      <c r="ARZ429" s="5"/>
      <c r="ASA429" s="5"/>
      <c r="ASB429" s="5"/>
      <c r="ASC429" s="5"/>
      <c r="ASD429" s="5"/>
      <c r="ASE429" s="5"/>
      <c r="ASF429" s="5"/>
      <c r="ASG429" s="5"/>
      <c r="ASH429" s="5"/>
      <c r="ASI429" s="5"/>
      <c r="ASJ429" s="5"/>
      <c r="ASK429" s="5"/>
      <c r="ASL429" s="5"/>
      <c r="ASM429" s="5"/>
      <c r="ASN429" s="5"/>
      <c r="ASO429" s="5"/>
      <c r="ASP429" s="5"/>
      <c r="ASQ429" s="5"/>
      <c r="ASR429" s="5"/>
      <c r="ASS429" s="5"/>
      <c r="AST429" s="5"/>
      <c r="ASU429" s="5"/>
      <c r="ASV429" s="5"/>
      <c r="ASW429" s="5"/>
      <c r="ASX429" s="5"/>
      <c r="ASY429" s="5"/>
      <c r="ASZ429" s="5"/>
      <c r="ATA429" s="5"/>
      <c r="ATB429" s="5"/>
      <c r="ATC429" s="5"/>
      <c r="ATD429" s="5"/>
      <c r="ATE429" s="5"/>
      <c r="ATF429" s="5"/>
      <c r="ATG429" s="5"/>
      <c r="ATH429" s="5"/>
      <c r="ATI429" s="5"/>
      <c r="ATJ429" s="5"/>
      <c r="ATK429" s="5"/>
      <c r="ATL429" s="5"/>
      <c r="ATM429" s="5"/>
      <c r="ATN429" s="5"/>
      <c r="ATO429" s="5"/>
      <c r="ATP429" s="5"/>
      <c r="ATQ429" s="5"/>
      <c r="ATR429" s="5"/>
      <c r="ATS429" s="5"/>
      <c r="ATT429" s="5"/>
      <c r="ATU429" s="5"/>
      <c r="ATV429" s="5"/>
      <c r="ATW429" s="5"/>
      <c r="ATX429" s="5"/>
      <c r="ATY429" s="5"/>
      <c r="ATZ429" s="5"/>
      <c r="AUA429" s="5"/>
      <c r="AUB429" s="5"/>
      <c r="AUC429" s="5"/>
      <c r="AUD429" s="5"/>
      <c r="AUE429" s="5"/>
      <c r="AUF429" s="5"/>
      <c r="AUG429" s="5"/>
      <c r="AUH429" s="5"/>
      <c r="AUI429" s="5"/>
      <c r="AUJ429" s="5"/>
      <c r="AUK429" s="5"/>
      <c r="AUL429" s="5"/>
      <c r="AUM429" s="5"/>
      <c r="AUN429" s="5"/>
      <c r="AUO429" s="5"/>
      <c r="AUP429" s="5"/>
      <c r="AUQ429" s="5"/>
      <c r="AUR429" s="5"/>
      <c r="AUS429" s="5"/>
      <c r="AUT429" s="5"/>
      <c r="AUU429" s="5"/>
      <c r="AUV429" s="5"/>
      <c r="AUW429" s="5"/>
      <c r="AUX429" s="5"/>
      <c r="AUY429" s="5"/>
      <c r="AUZ429" s="5"/>
      <c r="AVA429" s="5"/>
      <c r="AVB429" s="5"/>
      <c r="AVC429" s="5"/>
      <c r="AVD429" s="5"/>
      <c r="AVE429" s="5"/>
      <c r="AVF429" s="5"/>
      <c r="AVG429" s="5"/>
      <c r="AVH429" s="5"/>
      <c r="AVI429" s="5"/>
      <c r="AVJ429" s="5"/>
      <c r="AVK429" s="5"/>
      <c r="AVL429" s="5"/>
      <c r="AVM429" s="5"/>
      <c r="AVN429" s="5"/>
      <c r="AVO429" s="5"/>
      <c r="AVP429" s="5"/>
      <c r="AVQ429" s="5"/>
      <c r="AVR429" s="5"/>
      <c r="AVS429" s="5"/>
      <c r="AVT429" s="5"/>
      <c r="AVU429" s="5"/>
      <c r="AVV429" s="5"/>
      <c r="AVW429" s="5"/>
      <c r="AVX429" s="5"/>
      <c r="AVY429" s="5"/>
      <c r="AVZ429" s="5"/>
      <c r="AWA429" s="5"/>
      <c r="AWB429" s="5"/>
      <c r="AWC429" s="5"/>
      <c r="AWD429" s="5"/>
      <c r="AWE429" s="5"/>
      <c r="AWF429" s="5"/>
      <c r="AWG429" s="5"/>
      <c r="AWH429" s="5"/>
      <c r="AWI429" s="5"/>
      <c r="AWJ429" s="5"/>
      <c r="AWK429" s="5"/>
      <c r="AWL429" s="5"/>
      <c r="AWM429" s="5"/>
      <c r="AWN429" s="5"/>
      <c r="AWO429" s="5"/>
      <c r="AWP429" s="5"/>
      <c r="AWQ429" s="5"/>
      <c r="AWR429" s="5"/>
      <c r="AWS429" s="5"/>
      <c r="AWT429" s="5"/>
      <c r="AWU429" s="5"/>
      <c r="AWV429" s="5"/>
      <c r="AWW429" s="5"/>
      <c r="AWX429" s="5"/>
      <c r="AWY429" s="5"/>
      <c r="AWZ429" s="5"/>
      <c r="AXA429" s="5"/>
      <c r="AXB429" s="5"/>
      <c r="AXC429" s="5"/>
      <c r="AXD429" s="5"/>
      <c r="AXE429" s="5"/>
      <c r="AXF429" s="5"/>
      <c r="AXG429" s="5"/>
      <c r="AXH429" s="5"/>
      <c r="AXI429" s="5"/>
      <c r="AXJ429" s="5"/>
      <c r="AXK429" s="5"/>
      <c r="AXL429" s="5"/>
      <c r="AXM429" s="5"/>
      <c r="AXN429" s="5"/>
      <c r="AXO429" s="5"/>
      <c r="AXP429" s="5"/>
      <c r="AXQ429" s="5"/>
      <c r="AXR429" s="5"/>
      <c r="AXS429" s="5"/>
      <c r="AXT429" s="5"/>
      <c r="AXU429" s="5"/>
      <c r="AXV429" s="5"/>
      <c r="AXW429" s="5"/>
      <c r="AXX429" s="5"/>
      <c r="AXY429" s="5"/>
      <c r="AXZ429" s="5"/>
      <c r="AYA429" s="5"/>
      <c r="AYB429" s="5"/>
      <c r="AYC429" s="5"/>
      <c r="AYD429" s="5"/>
      <c r="AYE429" s="5"/>
      <c r="AYF429" s="5"/>
      <c r="AYG429" s="5"/>
      <c r="AYH429" s="5"/>
      <c r="AYI429" s="5"/>
      <c r="AYJ429" s="5"/>
      <c r="AYK429" s="5"/>
      <c r="AYL429" s="5"/>
      <c r="AYM429" s="5"/>
      <c r="AYN429" s="5"/>
      <c r="AYO429" s="5"/>
      <c r="AYP429" s="5"/>
      <c r="AYQ429" s="5"/>
      <c r="AYR429" s="5"/>
      <c r="AYS429" s="5"/>
      <c r="AYT429" s="5"/>
      <c r="AYU429" s="5"/>
      <c r="AYV429" s="5"/>
      <c r="AYW429" s="5"/>
      <c r="AYX429" s="5"/>
      <c r="AYY429" s="5"/>
      <c r="AYZ429" s="5"/>
      <c r="AZA429" s="5"/>
      <c r="AZB429" s="5"/>
      <c r="AZC429" s="5"/>
      <c r="AZD429" s="5"/>
      <c r="AZE429" s="5"/>
      <c r="AZF429" s="5"/>
      <c r="AZG429" s="5"/>
      <c r="AZH429" s="5"/>
      <c r="AZI429" s="5"/>
      <c r="AZJ429" s="5"/>
      <c r="AZK429" s="5"/>
      <c r="AZL429" s="5"/>
      <c r="AZM429" s="5"/>
      <c r="AZN429" s="5"/>
      <c r="AZO429" s="5"/>
      <c r="AZP429" s="5"/>
      <c r="AZQ429" s="5"/>
      <c r="AZR429" s="5"/>
      <c r="AZS429" s="5"/>
      <c r="AZT429" s="5"/>
      <c r="AZU429" s="5"/>
      <c r="AZV429" s="5"/>
      <c r="AZW429" s="5"/>
      <c r="AZX429" s="5"/>
      <c r="AZY429" s="5"/>
      <c r="AZZ429" s="5"/>
      <c r="BAA429" s="5"/>
      <c r="BAB429" s="5"/>
      <c r="BAC429" s="5"/>
      <c r="BAD429" s="5"/>
      <c r="BAE429" s="5"/>
      <c r="BAF429" s="5"/>
      <c r="BAG429" s="5"/>
      <c r="BAH429" s="5"/>
      <c r="BAI429" s="5"/>
      <c r="BAJ429" s="5"/>
      <c r="BAK429" s="5"/>
      <c r="BAL429" s="5"/>
      <c r="BAM429" s="5"/>
      <c r="BAN429" s="5"/>
      <c r="BAO429" s="5"/>
      <c r="BAP429" s="5"/>
      <c r="BAQ429" s="5"/>
      <c r="BAR429" s="5"/>
      <c r="BAS429" s="5"/>
      <c r="BAT429" s="5"/>
      <c r="BAU429" s="5"/>
      <c r="BAV429" s="5"/>
      <c r="BAW429" s="5"/>
      <c r="BAX429" s="5"/>
      <c r="BAY429" s="5"/>
      <c r="BAZ429" s="5"/>
      <c r="BBA429" s="5"/>
      <c r="BBB429" s="5"/>
      <c r="BBC429" s="5"/>
      <c r="BBD429" s="5"/>
      <c r="BBE429" s="5"/>
      <c r="BBF429" s="5"/>
      <c r="BBG429" s="5"/>
      <c r="BBH429" s="5"/>
      <c r="BBI429" s="5"/>
      <c r="BBJ429" s="5"/>
      <c r="BBK429" s="5"/>
      <c r="BBL429" s="5"/>
      <c r="BBM429" s="5"/>
      <c r="BBN429" s="5"/>
      <c r="BBO429" s="5"/>
      <c r="BBP429" s="5"/>
      <c r="BBQ429" s="5"/>
      <c r="BBR429" s="5"/>
      <c r="BBS429" s="5"/>
      <c r="BBT429" s="5"/>
      <c r="BBU429" s="5"/>
      <c r="BBV429" s="5"/>
      <c r="BBW429" s="5"/>
      <c r="BBX429" s="5"/>
      <c r="BBY429" s="5"/>
      <c r="BBZ429" s="5"/>
      <c r="BCA429" s="5"/>
      <c r="BCB429" s="5"/>
      <c r="BCC429" s="5"/>
      <c r="BCD429" s="5"/>
      <c r="BCE429" s="5"/>
      <c r="BCF429" s="5"/>
      <c r="BCG429" s="5"/>
      <c r="BCH429" s="5"/>
      <c r="BCI429" s="5"/>
      <c r="BCJ429" s="5"/>
      <c r="BCK429" s="5"/>
      <c r="BCL429" s="5"/>
      <c r="BCM429" s="5"/>
      <c r="BCN429" s="5"/>
      <c r="BCO429" s="5"/>
      <c r="BCP429" s="5"/>
      <c r="BCQ429" s="5"/>
      <c r="BCR429" s="5"/>
      <c r="BCS429" s="5"/>
      <c r="BCT429" s="5"/>
      <c r="BCU429" s="5"/>
      <c r="BCV429" s="5"/>
      <c r="BCW429" s="5"/>
      <c r="BCX429" s="5"/>
      <c r="BCY429" s="5"/>
      <c r="BCZ429" s="5"/>
      <c r="BDA429" s="5"/>
      <c r="BDB429" s="5"/>
      <c r="BDC429" s="5"/>
      <c r="BDD429" s="5"/>
      <c r="BDE429" s="5"/>
      <c r="BDF429" s="5"/>
      <c r="BDG429" s="5"/>
      <c r="BDH429" s="5"/>
      <c r="BDI429" s="5"/>
      <c r="BDJ429" s="5"/>
      <c r="BDK429" s="5"/>
      <c r="BDL429" s="5"/>
      <c r="BDM429" s="5"/>
      <c r="BDN429" s="5"/>
      <c r="BDO429" s="5"/>
      <c r="BDP429" s="5"/>
      <c r="BDQ429" s="5"/>
      <c r="BDR429" s="5"/>
      <c r="BDS429" s="5"/>
      <c r="BDT429" s="5"/>
      <c r="BDU429" s="5"/>
      <c r="BDV429" s="5"/>
      <c r="BDW429" s="5"/>
      <c r="BDX429" s="5"/>
      <c r="BDY429" s="5"/>
      <c r="BDZ429" s="5"/>
      <c r="BEA429" s="5"/>
      <c r="BEB429" s="5"/>
      <c r="BEC429" s="5"/>
      <c r="BED429" s="5"/>
      <c r="BEE429" s="5"/>
      <c r="BEF429" s="5"/>
      <c r="BEG429" s="5"/>
      <c r="BEH429" s="5"/>
      <c r="BEI429" s="5"/>
      <c r="BEJ429" s="5"/>
      <c r="BEK429" s="5"/>
      <c r="BEL429" s="5"/>
      <c r="BEM429" s="5"/>
      <c r="BEN429" s="5"/>
      <c r="BEO429" s="5"/>
      <c r="BEP429" s="5"/>
      <c r="BEQ429" s="5"/>
      <c r="BER429" s="5"/>
      <c r="BES429" s="5"/>
      <c r="BET429" s="5"/>
      <c r="BEU429" s="5"/>
      <c r="BEV429" s="5"/>
      <c r="BEW429" s="5"/>
      <c r="BEX429" s="5"/>
      <c r="BEY429" s="5"/>
      <c r="BEZ429" s="5"/>
      <c r="BFA429" s="5"/>
      <c r="BFB429" s="5"/>
      <c r="BFC429" s="5"/>
      <c r="BFD429" s="5"/>
      <c r="BFE429" s="5"/>
      <c r="BFF429" s="5"/>
      <c r="BFG429" s="5"/>
      <c r="BFH429" s="5"/>
      <c r="BFI429" s="5"/>
      <c r="BFJ429" s="5"/>
      <c r="BFK429" s="5"/>
      <c r="BFL429" s="5"/>
      <c r="BFM429" s="5"/>
      <c r="BFN429" s="5"/>
      <c r="BFO429" s="5"/>
      <c r="BFP429" s="5"/>
      <c r="BFQ429" s="5"/>
      <c r="BFR429" s="5"/>
      <c r="BFS429" s="5"/>
      <c r="BFT429" s="5"/>
      <c r="BFU429" s="5"/>
      <c r="BFV429" s="5"/>
      <c r="BFW429" s="5"/>
      <c r="BFX429" s="5"/>
      <c r="BFY429" s="5"/>
      <c r="BFZ429" s="5"/>
      <c r="BGA429" s="5"/>
      <c r="BGB429" s="5"/>
      <c r="BGC429" s="5"/>
      <c r="BGD429" s="5"/>
      <c r="BGE429" s="5"/>
      <c r="BGF429" s="5"/>
      <c r="BGG429" s="5"/>
      <c r="BGH429" s="5"/>
      <c r="BGI429" s="5"/>
      <c r="BGJ429" s="5"/>
      <c r="BGK429" s="5"/>
      <c r="BGL429" s="5"/>
      <c r="BGM429" s="5"/>
      <c r="BGN429" s="5"/>
      <c r="BGO429" s="5"/>
      <c r="BGP429" s="5"/>
      <c r="BGQ429" s="5"/>
      <c r="BGR429" s="5"/>
      <c r="BGS429" s="5"/>
      <c r="BGT429" s="5"/>
      <c r="BGU429" s="5"/>
      <c r="BGV429" s="5"/>
      <c r="BGW429" s="5"/>
      <c r="BGX429" s="5"/>
      <c r="BGY429" s="5"/>
      <c r="BGZ429" s="5"/>
      <c r="BHA429" s="5"/>
      <c r="BHB429" s="5"/>
      <c r="BHC429" s="5"/>
      <c r="BHD429" s="5"/>
      <c r="BHE429" s="5"/>
      <c r="BHF429" s="5"/>
      <c r="BHG429" s="5"/>
      <c r="BHH429" s="5"/>
      <c r="BHI429" s="5"/>
      <c r="BHJ429" s="5"/>
      <c r="BHK429" s="5"/>
      <c r="BHL429" s="5"/>
      <c r="BHM429" s="5"/>
      <c r="BHN429" s="5"/>
      <c r="BHO429" s="5"/>
      <c r="BHP429" s="5"/>
      <c r="BHQ429" s="5"/>
      <c r="BHR429" s="5"/>
      <c r="BHS429" s="5"/>
      <c r="BHT429" s="5"/>
      <c r="BHU429" s="5"/>
      <c r="BHV429" s="5"/>
      <c r="BHW429" s="5"/>
      <c r="BHX429" s="5"/>
      <c r="BHY429" s="5"/>
      <c r="BHZ429" s="5"/>
      <c r="BIA429" s="5"/>
      <c r="BIB429" s="5"/>
      <c r="BIC429" s="5"/>
      <c r="BID429" s="5"/>
      <c r="BIE429" s="5"/>
      <c r="BIF429" s="5"/>
      <c r="BIG429" s="5"/>
      <c r="BIH429" s="5"/>
      <c r="BII429" s="5"/>
      <c r="BIJ429" s="5"/>
      <c r="BIK429" s="5"/>
      <c r="BIL429" s="5"/>
      <c r="BIM429" s="5"/>
      <c r="BIN429" s="5"/>
      <c r="BIO429" s="5"/>
      <c r="BIP429" s="5"/>
      <c r="BIQ429" s="5"/>
      <c r="BIR429" s="5"/>
      <c r="BIS429" s="5"/>
      <c r="BIT429" s="5"/>
      <c r="BIU429" s="5"/>
      <c r="BIV429" s="5"/>
      <c r="BIW429" s="5"/>
      <c r="BIX429" s="5"/>
      <c r="BIY429" s="5"/>
      <c r="BIZ429" s="5"/>
      <c r="BJA429" s="5"/>
      <c r="BJB429" s="5"/>
      <c r="BJC429" s="5"/>
      <c r="BJD429" s="5"/>
      <c r="BJE429" s="5"/>
      <c r="BJF429" s="5"/>
      <c r="BJG429" s="5"/>
      <c r="BJH429" s="5"/>
      <c r="BJI429" s="5"/>
      <c r="BJJ429" s="5"/>
      <c r="BJK429" s="5"/>
      <c r="BJL429" s="5"/>
      <c r="BJM429" s="5"/>
      <c r="BJN429" s="5"/>
      <c r="BJO429" s="5"/>
      <c r="BJP429" s="5"/>
      <c r="BJQ429" s="5"/>
      <c r="BJR429" s="5"/>
      <c r="BJS429" s="5"/>
      <c r="BJT429" s="5"/>
      <c r="BJU429" s="5"/>
      <c r="BJV429" s="5"/>
      <c r="BJW429" s="5"/>
      <c r="BJX429" s="5"/>
      <c r="BJY429" s="5"/>
      <c r="BJZ429" s="5"/>
      <c r="BKA429" s="5"/>
      <c r="BKB429" s="5"/>
      <c r="BKC429" s="5"/>
      <c r="BKD429" s="5"/>
      <c r="BKE429" s="5"/>
      <c r="BKF429" s="5"/>
      <c r="BKG429" s="5"/>
      <c r="BKH429" s="5"/>
      <c r="BKI429" s="5"/>
      <c r="BKJ429" s="5"/>
      <c r="BKK429" s="5"/>
      <c r="BKL429" s="5"/>
      <c r="BKM429" s="5"/>
      <c r="BKN429" s="5"/>
      <c r="BKO429" s="5"/>
      <c r="BKP429" s="5"/>
      <c r="BKQ429" s="5"/>
      <c r="BKR429" s="5"/>
      <c r="BKS429" s="5"/>
      <c r="BKT429" s="5"/>
      <c r="BKU429" s="5"/>
      <c r="BKV429" s="5"/>
      <c r="BKW429" s="5"/>
      <c r="BKX429" s="5"/>
      <c r="BKY429" s="5"/>
      <c r="BKZ429" s="5"/>
      <c r="BLA429" s="5"/>
      <c r="BLB429" s="5"/>
      <c r="BLC429" s="5"/>
      <c r="BLD429" s="5"/>
      <c r="BLE429" s="5"/>
      <c r="BLF429" s="5"/>
      <c r="BLG429" s="5"/>
      <c r="BLH429" s="5"/>
      <c r="BLI429" s="5"/>
      <c r="BLJ429" s="5"/>
      <c r="BLK429" s="5"/>
      <c r="BLL429" s="5"/>
      <c r="BLM429" s="5"/>
      <c r="BLN429" s="5"/>
      <c r="BLO429" s="5"/>
      <c r="BLP429" s="5"/>
      <c r="BLQ429" s="5"/>
      <c r="BLR429" s="5"/>
      <c r="BLS429" s="5"/>
      <c r="BLT429" s="5"/>
      <c r="BLU429" s="5"/>
      <c r="BLV429" s="5"/>
      <c r="BLW429" s="5"/>
      <c r="BLX429" s="5"/>
      <c r="BLY429" s="5"/>
      <c r="BLZ429" s="5"/>
      <c r="BMA429" s="5"/>
      <c r="BMB429" s="5"/>
      <c r="BMC429" s="5"/>
      <c r="BMD429" s="5"/>
      <c r="BME429" s="5"/>
      <c r="BMF429" s="5"/>
      <c r="BMG429" s="5"/>
      <c r="BMH429" s="5"/>
      <c r="BMI429" s="5"/>
      <c r="BMJ429" s="5"/>
      <c r="BMK429" s="5"/>
      <c r="BML429" s="5"/>
      <c r="BMM429" s="5"/>
      <c r="BMN429" s="5"/>
      <c r="BMO429" s="5"/>
      <c r="BMP429" s="5"/>
      <c r="BMQ429" s="5"/>
      <c r="BMR429" s="5"/>
      <c r="BMS429" s="5"/>
      <c r="BMT429" s="5"/>
      <c r="BMU429" s="5"/>
      <c r="BMV429" s="5"/>
      <c r="BMW429" s="5"/>
      <c r="BMX429" s="5"/>
      <c r="BMY429" s="5"/>
      <c r="BMZ429" s="5"/>
      <c r="BNA429" s="5"/>
      <c r="BNB429" s="5"/>
      <c r="BNC429" s="5"/>
      <c r="BND429" s="5"/>
      <c r="BNE429" s="5"/>
      <c r="BNF429" s="5"/>
      <c r="BNG429" s="5"/>
      <c r="BNH429" s="5"/>
      <c r="BNI429" s="5"/>
      <c r="BNJ429" s="5"/>
      <c r="BNK429" s="5"/>
      <c r="BNL429" s="5"/>
      <c r="BNM429" s="5"/>
      <c r="BNN429" s="5"/>
      <c r="BNO429" s="5"/>
      <c r="BNP429" s="5"/>
      <c r="BNQ429" s="5"/>
      <c r="BNR429" s="5"/>
      <c r="BNS429" s="5"/>
      <c r="BNT429" s="5"/>
      <c r="BNU429" s="5"/>
      <c r="BNV429" s="5"/>
      <c r="BNW429" s="5"/>
      <c r="BNX429" s="5"/>
      <c r="BNY429" s="5"/>
      <c r="BNZ429" s="5"/>
      <c r="BOA429" s="5"/>
      <c r="BOB429" s="5"/>
      <c r="BOC429" s="5"/>
      <c r="BOD429" s="5"/>
      <c r="BOE429" s="5"/>
      <c r="BOF429" s="5"/>
      <c r="BOG429" s="5"/>
      <c r="BOH429" s="5"/>
      <c r="BOI429" s="5"/>
      <c r="BOJ429" s="5"/>
      <c r="BOK429" s="5"/>
      <c r="BOL429" s="5"/>
      <c r="BOM429" s="5"/>
      <c r="BON429" s="5"/>
      <c r="BOO429" s="5"/>
      <c r="BOP429" s="5"/>
      <c r="BOQ429" s="5"/>
      <c r="BOR429" s="5"/>
      <c r="BOS429" s="5"/>
      <c r="BOT429" s="5"/>
      <c r="BOU429" s="5"/>
      <c r="BOV429" s="5"/>
      <c r="BOW429" s="5"/>
      <c r="BOX429" s="5"/>
      <c r="BOY429" s="5"/>
      <c r="BOZ429" s="5"/>
      <c r="BPA429" s="5"/>
      <c r="BPB429" s="5"/>
      <c r="BPC429" s="5"/>
      <c r="BPD429" s="5"/>
      <c r="BPE429" s="5"/>
      <c r="BPF429" s="5"/>
      <c r="BPG429" s="5"/>
      <c r="BPH429" s="5"/>
      <c r="BPI429" s="5"/>
      <c r="BPJ429" s="5"/>
      <c r="BPK429" s="5"/>
      <c r="BPL429" s="5"/>
      <c r="BPM429" s="5"/>
      <c r="BPN429" s="5"/>
      <c r="BPO429" s="5"/>
      <c r="BPP429" s="5"/>
      <c r="BPQ429" s="5"/>
      <c r="BPR429" s="5"/>
      <c r="BPS429" s="5"/>
      <c r="BPT429" s="5"/>
      <c r="BPU429" s="5"/>
      <c r="BPV429" s="5"/>
      <c r="BPW429" s="5"/>
      <c r="BPX429" s="5"/>
      <c r="BPY429" s="5"/>
      <c r="BPZ429" s="5"/>
      <c r="BQA429" s="5"/>
      <c r="BQB429" s="5"/>
      <c r="BQC429" s="5"/>
      <c r="BQD429" s="5"/>
      <c r="BQE429" s="5"/>
      <c r="BQF429" s="5"/>
      <c r="BQG429" s="5"/>
      <c r="BQH429" s="5"/>
      <c r="BQI429" s="5"/>
      <c r="BQJ429" s="5"/>
      <c r="BQK429" s="5"/>
      <c r="BQL429" s="5"/>
      <c r="BQM429" s="5"/>
      <c r="BQN429" s="5"/>
      <c r="BQO429" s="5"/>
      <c r="BQP429" s="5"/>
      <c r="BQQ429" s="5"/>
      <c r="BQR429" s="5"/>
      <c r="BQS429" s="5"/>
      <c r="BQT429" s="5"/>
      <c r="BQU429" s="5"/>
      <c r="BQV429" s="5"/>
      <c r="BQW429" s="5"/>
      <c r="BQX429" s="5"/>
      <c r="BQY429" s="5"/>
      <c r="BQZ429" s="5"/>
      <c r="BRA429" s="5"/>
      <c r="BRB429" s="5"/>
      <c r="BRC429" s="5"/>
      <c r="BRD429" s="5"/>
      <c r="BRE429" s="5"/>
      <c r="BRF429" s="5"/>
      <c r="BRG429" s="5"/>
      <c r="BRH429" s="5"/>
      <c r="BRI429" s="5"/>
      <c r="BRJ429" s="5"/>
      <c r="BRK429" s="5"/>
      <c r="BRL429" s="5"/>
      <c r="BRM429" s="5"/>
      <c r="BRN429" s="5"/>
      <c r="BRO429" s="5"/>
      <c r="BRP429" s="5"/>
      <c r="BRQ429" s="5"/>
      <c r="BRR429" s="5"/>
      <c r="BRS429" s="5"/>
      <c r="BRT429" s="5"/>
      <c r="BRU429" s="5"/>
      <c r="BRV429" s="5"/>
      <c r="BRW429" s="5"/>
      <c r="BRX429" s="5"/>
      <c r="BRY429" s="5"/>
      <c r="BRZ429" s="5"/>
      <c r="BSA429" s="5"/>
      <c r="BSB429" s="5"/>
      <c r="BSC429" s="5"/>
      <c r="BSD429" s="5"/>
      <c r="BSE429" s="5"/>
      <c r="BSF429" s="5"/>
      <c r="BSG429" s="5"/>
      <c r="BSH429" s="5"/>
      <c r="BSI429" s="5"/>
      <c r="BSJ429" s="5"/>
      <c r="BSK429" s="5"/>
      <c r="BSL429" s="5"/>
      <c r="BSM429" s="5"/>
      <c r="BSN429" s="5"/>
      <c r="BSO429" s="5"/>
      <c r="BSP429" s="5"/>
      <c r="BSQ429" s="5"/>
      <c r="BSR429" s="5"/>
      <c r="BSS429" s="5"/>
      <c r="BST429" s="5"/>
      <c r="BSU429" s="5"/>
      <c r="BSV429" s="5"/>
      <c r="BSW429" s="5"/>
      <c r="BSX429" s="5"/>
      <c r="BSY429" s="5"/>
      <c r="BSZ429" s="5"/>
      <c r="BTA429" s="5"/>
      <c r="BTB429" s="5"/>
      <c r="BTC429" s="5"/>
      <c r="BTD429" s="5"/>
      <c r="BTE429" s="5"/>
      <c r="BTF429" s="5"/>
      <c r="BTG429" s="5"/>
      <c r="BTH429" s="5"/>
      <c r="BTI429" s="5"/>
      <c r="BTJ429" s="5"/>
      <c r="BTK429" s="5"/>
      <c r="BTL429" s="5"/>
      <c r="BTM429" s="5"/>
      <c r="BTN429" s="5"/>
      <c r="BTO429" s="5"/>
      <c r="BTP429" s="5"/>
      <c r="BTQ429" s="5"/>
      <c r="BTR429" s="5"/>
      <c r="BTS429" s="5"/>
      <c r="BTT429" s="5"/>
      <c r="BTU429" s="5"/>
      <c r="BTV429" s="5"/>
      <c r="BTW429" s="5"/>
      <c r="BTX429" s="5"/>
      <c r="BTY429" s="5"/>
      <c r="BTZ429" s="5"/>
      <c r="BUA429" s="5"/>
      <c r="BUB429" s="5"/>
      <c r="BUC429" s="5"/>
      <c r="BUD429" s="5"/>
      <c r="BUE429" s="5"/>
      <c r="BUF429" s="5"/>
      <c r="BUG429" s="5"/>
      <c r="BUH429" s="5"/>
      <c r="BUI429" s="5"/>
      <c r="BUJ429" s="5"/>
      <c r="BUK429" s="5"/>
      <c r="BUL429" s="5"/>
      <c r="BUM429" s="5"/>
      <c r="BUN429" s="5"/>
      <c r="BUO429" s="5"/>
      <c r="BUP429" s="5"/>
      <c r="BUQ429" s="5"/>
      <c r="BUR429" s="5"/>
      <c r="BUS429" s="5"/>
      <c r="BUT429" s="5"/>
      <c r="BUU429" s="5"/>
      <c r="BUV429" s="5"/>
      <c r="BUW429" s="5"/>
      <c r="BUX429" s="5"/>
      <c r="BUY429" s="5"/>
      <c r="BUZ429" s="5"/>
      <c r="BVA429" s="5"/>
      <c r="BVB429" s="5"/>
      <c r="BVC429" s="5"/>
      <c r="BVD429" s="5"/>
      <c r="BVE429" s="5"/>
      <c r="BVF429" s="5"/>
      <c r="BVG429" s="5"/>
      <c r="BVH429" s="5"/>
      <c r="BVI429" s="5"/>
      <c r="BVJ429" s="5"/>
      <c r="BVK429" s="5"/>
      <c r="BVL429" s="5"/>
      <c r="BVM429" s="5"/>
      <c r="BVN429" s="5"/>
      <c r="BVO429" s="5"/>
      <c r="BVP429" s="5"/>
      <c r="BVQ429" s="5"/>
      <c r="BVR429" s="5"/>
      <c r="BVS429" s="5"/>
      <c r="BVT429" s="5"/>
      <c r="BVU429" s="5"/>
      <c r="BVV429" s="5"/>
      <c r="BVW429" s="5"/>
      <c r="BVX429" s="5"/>
      <c r="BVY429" s="5"/>
      <c r="BVZ429" s="5"/>
      <c r="BWA429" s="5"/>
      <c r="BWB429" s="5"/>
      <c r="BWC429" s="5"/>
      <c r="BWD429" s="5"/>
      <c r="BWE429" s="5"/>
      <c r="BWF429" s="5"/>
      <c r="BWG429" s="5"/>
      <c r="BWH429" s="5"/>
      <c r="BWI429" s="5"/>
      <c r="BWJ429" s="5"/>
      <c r="BWK429" s="5"/>
      <c r="BWL429" s="5"/>
      <c r="BWM429" s="5"/>
      <c r="BWN429" s="5"/>
      <c r="BWO429" s="5"/>
      <c r="BWP429" s="5"/>
      <c r="BWQ429" s="5"/>
      <c r="BWR429" s="5"/>
      <c r="BWS429" s="5"/>
      <c r="BWT429" s="5"/>
      <c r="BWU429" s="5"/>
      <c r="BWV429" s="5"/>
      <c r="BWW429" s="5"/>
      <c r="BWX429" s="5"/>
      <c r="BWY429" s="5"/>
      <c r="BWZ429" s="5"/>
      <c r="BXA429" s="5"/>
      <c r="BXB429" s="5"/>
      <c r="BXC429" s="5"/>
      <c r="BXD429" s="5"/>
      <c r="BXE429" s="5"/>
      <c r="BXF429" s="5"/>
      <c r="BXG429" s="5"/>
      <c r="BXH429" s="5"/>
      <c r="BXI429" s="5"/>
      <c r="BXJ429" s="5"/>
      <c r="BXK429" s="5"/>
      <c r="BXL429" s="5"/>
      <c r="BXM429" s="5"/>
      <c r="BXN429" s="5"/>
      <c r="BXO429" s="5"/>
      <c r="BXP429" s="5"/>
      <c r="BXQ429" s="5"/>
      <c r="BXR429" s="5"/>
      <c r="BXS429" s="5"/>
      <c r="BXT429" s="5"/>
      <c r="BXU429" s="5"/>
      <c r="BXV429" s="5"/>
      <c r="BXW429" s="5"/>
      <c r="BXX429" s="5"/>
      <c r="BXY429" s="5"/>
      <c r="BXZ429" s="5"/>
      <c r="BYA429" s="5"/>
      <c r="BYB429" s="5"/>
      <c r="BYC429" s="5"/>
      <c r="BYD429" s="5"/>
      <c r="BYE429" s="5"/>
      <c r="BYF429" s="5"/>
      <c r="BYG429" s="5"/>
      <c r="BYH429" s="5"/>
      <c r="BYI429" s="5"/>
      <c r="BYJ429" s="5"/>
      <c r="BYK429" s="5"/>
      <c r="BYL429" s="5"/>
      <c r="BYM429" s="5"/>
      <c r="BYN429" s="5"/>
      <c r="BYO429" s="5"/>
      <c r="BYP429" s="5"/>
      <c r="BYQ429" s="5"/>
      <c r="BYR429" s="5"/>
      <c r="BYS429" s="5"/>
      <c r="BYT429" s="5"/>
      <c r="BYU429" s="5"/>
      <c r="BYV429" s="5"/>
      <c r="BYW429" s="5"/>
      <c r="BYX429" s="5"/>
      <c r="BYY429" s="5"/>
      <c r="BYZ429" s="5"/>
      <c r="BZA429" s="5"/>
      <c r="BZB429" s="5"/>
      <c r="BZC429" s="5"/>
      <c r="BZD429" s="5"/>
      <c r="BZE429" s="5"/>
      <c r="BZF429" s="5"/>
      <c r="BZG429" s="5"/>
      <c r="BZH429" s="5"/>
      <c r="BZI429" s="5"/>
      <c r="BZJ429" s="5"/>
      <c r="BZK429" s="5"/>
      <c r="BZL429" s="5"/>
      <c r="BZM429" s="5"/>
      <c r="BZN429" s="5"/>
      <c r="BZO429" s="5"/>
      <c r="BZP429" s="5"/>
      <c r="BZQ429" s="5"/>
      <c r="BZR429" s="5"/>
      <c r="BZS429" s="5"/>
      <c r="BZT429" s="5"/>
      <c r="BZU429" s="5"/>
      <c r="BZV429" s="5"/>
      <c r="BZW429" s="5"/>
      <c r="BZX429" s="5"/>
      <c r="BZY429" s="5"/>
      <c r="BZZ429" s="5"/>
      <c r="CAA429" s="5"/>
      <c r="CAB429" s="5"/>
      <c r="CAC429" s="5"/>
      <c r="CAD429" s="5"/>
      <c r="CAE429" s="5"/>
      <c r="CAF429" s="5"/>
      <c r="CAG429" s="5"/>
      <c r="CAH429" s="5"/>
      <c r="CAI429" s="5"/>
      <c r="CAJ429" s="5"/>
      <c r="CAK429" s="5"/>
      <c r="CAL429" s="5"/>
      <c r="CAM429" s="5"/>
      <c r="CAN429" s="5"/>
      <c r="CAO429" s="5"/>
      <c r="CAP429" s="5"/>
      <c r="CAQ429" s="5"/>
      <c r="CAR429" s="5"/>
      <c r="CAS429" s="5"/>
      <c r="CAT429" s="5"/>
      <c r="CAU429" s="5"/>
      <c r="CAV429" s="5"/>
      <c r="CAW429" s="5"/>
      <c r="CAX429" s="5"/>
      <c r="CAY429" s="5"/>
      <c r="CAZ429" s="5"/>
      <c r="CBA429" s="5"/>
      <c r="CBB429" s="5"/>
      <c r="CBC429" s="5"/>
      <c r="CBD429" s="5"/>
      <c r="CBE429" s="5"/>
      <c r="CBF429" s="5"/>
      <c r="CBG429" s="5"/>
      <c r="CBH429" s="5"/>
      <c r="CBI429" s="5"/>
      <c r="CBJ429" s="5"/>
      <c r="CBK429" s="5"/>
      <c r="CBL429" s="5"/>
      <c r="CBM429" s="5"/>
      <c r="CBN429" s="5"/>
      <c r="CBO429" s="5"/>
      <c r="CBP429" s="5"/>
      <c r="CBQ429" s="5"/>
      <c r="CBR429" s="5"/>
      <c r="CBS429" s="5"/>
      <c r="CBT429" s="5"/>
      <c r="CBU429" s="5"/>
      <c r="CBV429" s="5"/>
      <c r="CBW429" s="5"/>
      <c r="CBX429" s="5"/>
      <c r="CBY429" s="5"/>
      <c r="CBZ429" s="5"/>
      <c r="CCA429" s="5"/>
      <c r="CCB429" s="5"/>
      <c r="CCC429" s="5"/>
      <c r="CCD429" s="5"/>
      <c r="CCE429" s="5"/>
      <c r="CCF429" s="5"/>
      <c r="CCG429" s="5"/>
      <c r="CCH429" s="5"/>
      <c r="CCI429" s="5"/>
      <c r="CCJ429" s="5"/>
      <c r="CCK429" s="5"/>
      <c r="CCL429" s="5"/>
      <c r="CCM429" s="5"/>
      <c r="CCN429" s="5"/>
      <c r="CCO429" s="5"/>
      <c r="CCP429" s="5"/>
      <c r="CCQ429" s="5"/>
      <c r="CCR429" s="5"/>
      <c r="CCS429" s="5"/>
      <c r="CCT429" s="5"/>
      <c r="CCU429" s="5"/>
      <c r="CCV429" s="5"/>
      <c r="CCW429" s="5"/>
      <c r="CCX429" s="5"/>
      <c r="CCY429" s="5"/>
      <c r="CCZ429" s="5"/>
      <c r="CDA429" s="5"/>
      <c r="CDB429" s="5"/>
      <c r="CDC429" s="5"/>
      <c r="CDD429" s="5"/>
      <c r="CDE429" s="5"/>
      <c r="CDF429" s="5"/>
      <c r="CDG429" s="5"/>
      <c r="CDH429" s="5"/>
      <c r="CDI429" s="5"/>
      <c r="CDJ429" s="5"/>
      <c r="CDK429" s="5"/>
      <c r="CDL429" s="5"/>
      <c r="CDM429" s="5"/>
      <c r="CDN429" s="5"/>
      <c r="CDO429" s="5"/>
      <c r="CDP429" s="5"/>
      <c r="CDQ429" s="5"/>
      <c r="CDR429" s="5"/>
      <c r="CDS429" s="5"/>
      <c r="CDT429" s="5"/>
      <c r="CDU429" s="5"/>
      <c r="CDV429" s="5"/>
      <c r="CDW429" s="5"/>
      <c r="CDX429" s="5"/>
      <c r="CDY429" s="5"/>
      <c r="CDZ429" s="5"/>
      <c r="CEA429" s="5"/>
      <c r="CEB429" s="5"/>
      <c r="CEC429" s="5"/>
      <c r="CED429" s="5"/>
      <c r="CEE429" s="5"/>
      <c r="CEF429" s="5"/>
      <c r="CEG429" s="5"/>
      <c r="CEH429" s="5"/>
      <c r="CEI429" s="5"/>
      <c r="CEJ429" s="5"/>
      <c r="CEK429" s="5"/>
      <c r="CEL429" s="5"/>
      <c r="CEM429" s="5"/>
      <c r="CEN429" s="5"/>
      <c r="CEO429" s="5"/>
      <c r="CEP429" s="5"/>
      <c r="CEQ429" s="5"/>
      <c r="CER429" s="5"/>
      <c r="CES429" s="5"/>
      <c r="CET429" s="5"/>
      <c r="CEU429" s="5"/>
      <c r="CEV429" s="5"/>
      <c r="CEW429" s="5"/>
      <c r="CEX429" s="5"/>
      <c r="CEY429" s="5"/>
      <c r="CEZ429" s="5"/>
      <c r="CFA429" s="5"/>
      <c r="CFB429" s="5"/>
      <c r="CFC429" s="5"/>
      <c r="CFD429" s="5"/>
      <c r="CFE429" s="5"/>
      <c r="CFF429" s="5"/>
      <c r="CFG429" s="5"/>
      <c r="CFH429" s="5"/>
      <c r="CFI429" s="5"/>
      <c r="CFJ429" s="5"/>
      <c r="CFK429" s="5"/>
      <c r="CFL429" s="5"/>
      <c r="CFM429" s="5"/>
      <c r="CFN429" s="5"/>
      <c r="CFO429" s="5"/>
      <c r="CFP429" s="5"/>
      <c r="CFQ429" s="5"/>
      <c r="CFR429" s="5"/>
      <c r="CFS429" s="5"/>
      <c r="CFT429" s="5"/>
      <c r="CFU429" s="5"/>
      <c r="CFV429" s="5"/>
      <c r="CFW429" s="5"/>
      <c r="CFX429" s="5"/>
      <c r="CFY429" s="5"/>
      <c r="CFZ429" s="5"/>
      <c r="CGA429" s="5"/>
      <c r="CGB429" s="5"/>
      <c r="CGC429" s="5"/>
      <c r="CGD429" s="5"/>
      <c r="CGE429" s="5"/>
      <c r="CGF429" s="5"/>
      <c r="CGG429" s="5"/>
      <c r="CGH429" s="5"/>
      <c r="CGI429" s="5"/>
      <c r="CGJ429" s="5"/>
      <c r="CGK429" s="5"/>
      <c r="CGL429" s="5"/>
      <c r="CGM429" s="5"/>
      <c r="CGN429" s="5"/>
      <c r="CGO429" s="5"/>
      <c r="CGP429" s="5"/>
      <c r="CGQ429" s="5"/>
      <c r="CGR429" s="5"/>
      <c r="CGS429" s="5"/>
      <c r="CGT429" s="5"/>
      <c r="CGU429" s="5"/>
      <c r="CGV429" s="5"/>
      <c r="CGW429" s="5"/>
      <c r="CGX429" s="5"/>
      <c r="CGY429" s="5"/>
      <c r="CGZ429" s="5"/>
      <c r="CHA429" s="5"/>
      <c r="CHB429" s="5"/>
      <c r="CHC429" s="5"/>
      <c r="CHD429" s="5"/>
      <c r="CHE429" s="5"/>
      <c r="CHF429" s="5"/>
      <c r="CHG429" s="5"/>
      <c r="CHH429" s="5"/>
      <c r="CHI429" s="5"/>
      <c r="CHJ429" s="5"/>
      <c r="CHK429" s="5"/>
      <c r="CHL429" s="5"/>
      <c r="CHM429" s="5"/>
      <c r="CHN429" s="5"/>
      <c r="CHO429" s="5"/>
      <c r="CHP429" s="5"/>
      <c r="CHQ429" s="5"/>
      <c r="CHR429" s="5"/>
      <c r="CHS429" s="5"/>
      <c r="CHT429" s="5"/>
      <c r="CHU429" s="5"/>
      <c r="CHV429" s="5"/>
      <c r="CHW429" s="5"/>
      <c r="CHX429" s="5"/>
      <c r="CHY429" s="5"/>
      <c r="CHZ429" s="5"/>
      <c r="CIA429" s="5"/>
      <c r="CIB429" s="5"/>
      <c r="CIC429" s="5"/>
      <c r="CID429" s="5"/>
      <c r="CIE429" s="5"/>
      <c r="CIF429" s="5"/>
      <c r="CIG429" s="5"/>
      <c r="CIH429" s="5"/>
      <c r="CII429" s="5"/>
      <c r="CIJ429" s="5"/>
      <c r="CIK429" s="5"/>
      <c r="CIL429" s="5"/>
      <c r="CIM429" s="5"/>
      <c r="CIN429" s="5"/>
      <c r="CIO429" s="5"/>
      <c r="CIP429" s="5"/>
      <c r="CIQ429" s="5"/>
      <c r="CIR429" s="5"/>
      <c r="CIS429" s="5"/>
      <c r="CIT429" s="5"/>
      <c r="CIU429" s="5"/>
      <c r="CIV429" s="5"/>
      <c r="CIW429" s="5"/>
      <c r="CIX429" s="5"/>
      <c r="CIY429" s="5"/>
      <c r="CIZ429" s="5"/>
      <c r="CJA429" s="5"/>
      <c r="CJB429" s="5"/>
      <c r="CJC429" s="5"/>
      <c r="CJD429" s="5"/>
      <c r="CJE429" s="5"/>
      <c r="CJF429" s="5"/>
      <c r="CJG429" s="5"/>
      <c r="CJH429" s="5"/>
      <c r="CJI429" s="5"/>
      <c r="CJJ429" s="5"/>
      <c r="CJK429" s="5"/>
      <c r="CJL429" s="5"/>
      <c r="CJM429" s="5"/>
      <c r="CJN429" s="5"/>
      <c r="CJO429" s="5"/>
      <c r="CJP429" s="5"/>
      <c r="CJQ429" s="5"/>
      <c r="CJR429" s="5"/>
      <c r="CJS429" s="5"/>
      <c r="CJT429" s="5"/>
      <c r="CJU429" s="5"/>
      <c r="CJV429" s="5"/>
      <c r="CJW429" s="5"/>
      <c r="CJX429" s="5"/>
      <c r="CJY429" s="5"/>
      <c r="CJZ429" s="5"/>
      <c r="CKA429" s="5"/>
      <c r="CKB429" s="5"/>
      <c r="CKC429" s="5"/>
      <c r="CKD429" s="5"/>
      <c r="CKE429" s="5"/>
      <c r="CKF429" s="5"/>
      <c r="CKG429" s="5"/>
      <c r="CKH429" s="5"/>
      <c r="CKI429" s="5"/>
      <c r="CKJ429" s="5"/>
      <c r="CKK429" s="5"/>
      <c r="CKL429" s="5"/>
      <c r="CKM429" s="5"/>
      <c r="CKN429" s="5"/>
      <c r="CKO429" s="5"/>
      <c r="CKP429" s="5"/>
      <c r="CKQ429" s="5"/>
      <c r="CKR429" s="5"/>
      <c r="CKS429" s="5"/>
      <c r="CKT429" s="5"/>
      <c r="CKU429" s="5"/>
      <c r="CKV429" s="5"/>
      <c r="CKW429" s="5"/>
      <c r="CKX429" s="5"/>
      <c r="CKY429" s="5"/>
      <c r="CKZ429" s="5"/>
      <c r="CLA429" s="5"/>
      <c r="CLB429" s="5"/>
      <c r="CLC429" s="5"/>
      <c r="CLD429" s="5"/>
      <c r="CLE429" s="5"/>
      <c r="CLF429" s="5"/>
      <c r="CLG429" s="5"/>
      <c r="CLH429" s="5"/>
      <c r="CLI429" s="5"/>
      <c r="CLJ429" s="5"/>
      <c r="CLK429" s="5"/>
      <c r="CLL429" s="5"/>
      <c r="CLM429" s="5"/>
      <c r="CLN429" s="5"/>
      <c r="CLO429" s="5"/>
      <c r="CLP429" s="5"/>
      <c r="CLQ429" s="5"/>
      <c r="CLR429" s="5"/>
      <c r="CLS429" s="5"/>
      <c r="CLT429" s="5"/>
      <c r="CLU429" s="5"/>
      <c r="CLV429" s="5"/>
      <c r="CLW429" s="5"/>
      <c r="CLX429" s="5"/>
      <c r="CLY429" s="5"/>
      <c r="CLZ429" s="5"/>
      <c r="CMA429" s="5"/>
      <c r="CMB429" s="5"/>
      <c r="CMC429" s="5"/>
      <c r="CMD429" s="5"/>
      <c r="CME429" s="5"/>
      <c r="CMF429" s="5"/>
      <c r="CMG429" s="5"/>
      <c r="CMH429" s="5"/>
      <c r="CMI429" s="5"/>
      <c r="CMJ429" s="5"/>
      <c r="CMK429" s="5"/>
      <c r="CML429" s="5"/>
      <c r="CMM429" s="5"/>
      <c r="CMN429" s="5"/>
      <c r="CMO429" s="5"/>
      <c r="CMP429" s="5"/>
      <c r="CMQ429" s="5"/>
      <c r="CMR429" s="5"/>
      <c r="CMS429" s="5"/>
      <c r="CMT429" s="5"/>
      <c r="CMU429" s="5"/>
      <c r="CMV429" s="5"/>
      <c r="CMW429" s="5"/>
      <c r="CMX429" s="5"/>
      <c r="CMY429" s="5"/>
      <c r="CMZ429" s="5"/>
      <c r="CNA429" s="5"/>
      <c r="CNB429" s="5"/>
      <c r="CNC429" s="5"/>
      <c r="CND429" s="5"/>
      <c r="CNE429" s="5"/>
      <c r="CNF429" s="5"/>
      <c r="CNG429" s="5"/>
      <c r="CNH429" s="5"/>
      <c r="CNI429" s="5"/>
      <c r="CNJ429" s="5"/>
      <c r="CNK429" s="5"/>
      <c r="CNL429" s="5"/>
      <c r="CNM429" s="5"/>
      <c r="CNN429" s="5"/>
      <c r="CNO429" s="5"/>
      <c r="CNP429" s="5"/>
      <c r="CNQ429" s="5"/>
      <c r="CNR429" s="5"/>
      <c r="CNS429" s="5"/>
      <c r="CNT429" s="5"/>
      <c r="CNU429" s="5"/>
      <c r="CNV429" s="5"/>
      <c r="CNW429" s="5"/>
      <c r="CNX429" s="5"/>
      <c r="CNY429" s="5"/>
      <c r="CNZ429" s="5"/>
      <c r="COA429" s="5"/>
      <c r="COB429" s="5"/>
      <c r="COC429" s="5"/>
      <c r="COD429" s="5"/>
      <c r="COE429" s="5"/>
      <c r="COF429" s="5"/>
      <c r="COG429" s="5"/>
      <c r="COH429" s="5"/>
      <c r="COI429" s="5"/>
      <c r="COJ429" s="5"/>
      <c r="COK429" s="5"/>
      <c r="COL429" s="5"/>
      <c r="COM429" s="5"/>
      <c r="CON429" s="5"/>
      <c r="COO429" s="5"/>
      <c r="COP429" s="5"/>
      <c r="COQ429" s="5"/>
      <c r="COR429" s="5"/>
      <c r="COS429" s="5"/>
      <c r="COT429" s="5"/>
      <c r="COU429" s="5"/>
      <c r="COV429" s="5"/>
      <c r="COW429" s="5"/>
      <c r="COX429" s="5"/>
      <c r="COY429" s="5"/>
      <c r="COZ429" s="5"/>
      <c r="CPA429" s="5"/>
      <c r="CPB429" s="5"/>
      <c r="CPC429" s="5"/>
      <c r="CPD429" s="5"/>
      <c r="CPE429" s="5"/>
      <c r="CPF429" s="5"/>
      <c r="CPG429" s="5"/>
      <c r="CPH429" s="5"/>
      <c r="CPI429" s="5"/>
      <c r="CPJ429" s="5"/>
      <c r="CPK429" s="5"/>
      <c r="CPL429" s="5"/>
      <c r="CPM429" s="5"/>
      <c r="CPN429" s="5"/>
      <c r="CPO429" s="5"/>
      <c r="CPP429" s="5"/>
      <c r="CPQ429" s="5"/>
      <c r="CPR429" s="5"/>
      <c r="CPS429" s="5"/>
      <c r="CPT429" s="5"/>
      <c r="CPU429" s="5"/>
      <c r="CPV429" s="5"/>
      <c r="CPW429" s="5"/>
      <c r="CPX429" s="5"/>
      <c r="CPY429" s="5"/>
      <c r="CPZ429" s="5"/>
      <c r="CQA429" s="5"/>
      <c r="CQB429" s="5"/>
      <c r="CQC429" s="5"/>
      <c r="CQD429" s="5"/>
      <c r="CQE429" s="5"/>
      <c r="CQF429" s="5"/>
      <c r="CQG429" s="5"/>
      <c r="CQH429" s="5"/>
      <c r="CQI429" s="5"/>
      <c r="CQJ429" s="5"/>
      <c r="CQK429" s="5"/>
      <c r="CQL429" s="5"/>
      <c r="CQM429" s="5"/>
      <c r="CQN429" s="5"/>
      <c r="CQO429" s="5"/>
      <c r="CQP429" s="5"/>
      <c r="CQQ429" s="5"/>
      <c r="CQR429" s="5"/>
      <c r="CQS429" s="5"/>
      <c r="CQT429" s="5"/>
      <c r="CQU429" s="5"/>
      <c r="CQV429" s="5"/>
      <c r="CQW429" s="5"/>
      <c r="CQX429" s="5"/>
      <c r="CQY429" s="5"/>
      <c r="CQZ429" s="5"/>
      <c r="CRA429" s="5"/>
      <c r="CRB429" s="5"/>
      <c r="CRC429" s="5"/>
      <c r="CRD429" s="5"/>
      <c r="CRE429" s="5"/>
      <c r="CRF429" s="5"/>
      <c r="CRG429" s="5"/>
      <c r="CRH429" s="5"/>
      <c r="CRI429" s="5"/>
      <c r="CRJ429" s="5"/>
      <c r="CRK429" s="5"/>
      <c r="CRL429" s="5"/>
      <c r="CRM429" s="5"/>
      <c r="CRN429" s="5"/>
      <c r="CRO429" s="5"/>
      <c r="CRP429" s="5"/>
      <c r="CRQ429" s="5"/>
      <c r="CRR429" s="5"/>
      <c r="CRS429" s="5"/>
      <c r="CRT429" s="5"/>
      <c r="CRU429" s="5"/>
      <c r="CRV429" s="5"/>
      <c r="CRW429" s="5"/>
      <c r="CRX429" s="5"/>
      <c r="CRY429" s="5"/>
      <c r="CRZ429" s="5"/>
      <c r="CSA429" s="5"/>
      <c r="CSB429" s="5"/>
      <c r="CSC429" s="5"/>
      <c r="CSD429" s="5"/>
      <c r="CSE429" s="5"/>
      <c r="CSF429" s="5"/>
      <c r="CSG429" s="5"/>
      <c r="CSH429" s="5"/>
      <c r="CSI429" s="5"/>
      <c r="CSJ429" s="5"/>
      <c r="CSK429" s="5"/>
      <c r="CSL429" s="5"/>
      <c r="CSM429" s="5"/>
      <c r="CSN429" s="5"/>
      <c r="CSO429" s="5"/>
      <c r="CSP429" s="5"/>
      <c r="CSQ429" s="5"/>
      <c r="CSR429" s="5"/>
      <c r="CSS429" s="5"/>
      <c r="CST429" s="5"/>
      <c r="CSU429" s="5"/>
      <c r="CSV429" s="5"/>
      <c r="CSW429" s="5"/>
      <c r="CSX429" s="5"/>
      <c r="CSY429" s="5"/>
      <c r="CSZ429" s="5"/>
      <c r="CTA429" s="5"/>
      <c r="CTB429" s="5"/>
      <c r="CTC429" s="5"/>
      <c r="CTD429" s="5"/>
      <c r="CTE429" s="5"/>
      <c r="CTF429" s="5"/>
      <c r="CTG429" s="5"/>
      <c r="CTH429" s="5"/>
      <c r="CTI429" s="5"/>
      <c r="CTJ429" s="5"/>
      <c r="CTK429" s="5"/>
      <c r="CTL429" s="5"/>
      <c r="CTM429" s="5"/>
      <c r="CTN429" s="5"/>
      <c r="CTO429" s="5"/>
      <c r="CTP429" s="5"/>
      <c r="CTQ429" s="5"/>
      <c r="CTR429" s="5"/>
      <c r="CTS429" s="5"/>
      <c r="CTT429" s="5"/>
      <c r="CTU429" s="5"/>
      <c r="CTV429" s="5"/>
      <c r="CTW429" s="5"/>
      <c r="CTX429" s="5"/>
      <c r="CTY429" s="5"/>
      <c r="CTZ429" s="5"/>
      <c r="CUA429" s="5"/>
      <c r="CUB429" s="5"/>
      <c r="CUC429" s="5"/>
      <c r="CUD429" s="5"/>
      <c r="CUE429" s="5"/>
      <c r="CUF429" s="5"/>
      <c r="CUG429" s="5"/>
      <c r="CUH429" s="5"/>
      <c r="CUI429" s="5"/>
      <c r="CUJ429" s="5"/>
      <c r="CUK429" s="5"/>
      <c r="CUL429" s="5"/>
      <c r="CUM429" s="5"/>
      <c r="CUN429" s="5"/>
      <c r="CUO429" s="5"/>
      <c r="CUP429" s="5"/>
      <c r="CUQ429" s="5"/>
      <c r="CUR429" s="5"/>
      <c r="CUS429" s="5"/>
      <c r="CUT429" s="5"/>
      <c r="CUU429" s="5"/>
      <c r="CUV429" s="5"/>
      <c r="CUW429" s="5"/>
      <c r="CUX429" s="5"/>
      <c r="CUY429" s="5"/>
      <c r="CUZ429" s="5"/>
      <c r="CVA429" s="5"/>
      <c r="CVB429" s="5"/>
      <c r="CVC429" s="5"/>
      <c r="CVD429" s="5"/>
      <c r="CVE429" s="5"/>
      <c r="CVF429" s="5"/>
      <c r="CVG429" s="5"/>
      <c r="CVH429" s="5"/>
      <c r="CVI429" s="5"/>
      <c r="CVJ429" s="5"/>
      <c r="CVK429" s="5"/>
      <c r="CVL429" s="5"/>
      <c r="CVM429" s="5"/>
      <c r="CVN429" s="5"/>
      <c r="CVO429" s="5"/>
      <c r="CVP429" s="5"/>
      <c r="CVQ429" s="5"/>
      <c r="CVR429" s="5"/>
      <c r="CVS429" s="5"/>
      <c r="CVT429" s="5"/>
      <c r="CVU429" s="5"/>
      <c r="CVV429" s="5"/>
      <c r="CVW429" s="5"/>
      <c r="CVX429" s="5"/>
      <c r="CVY429" s="5"/>
      <c r="CVZ429" s="5"/>
      <c r="CWA429" s="5"/>
      <c r="CWB429" s="5"/>
      <c r="CWC429" s="5"/>
      <c r="CWD429" s="5"/>
      <c r="CWE429" s="5"/>
      <c r="CWF429" s="5"/>
      <c r="CWG429" s="5"/>
      <c r="CWH429" s="5"/>
      <c r="CWI429" s="5"/>
      <c r="CWJ429" s="5"/>
      <c r="CWK429" s="5"/>
      <c r="CWL429" s="5"/>
      <c r="CWM429" s="5"/>
      <c r="CWN429" s="5"/>
      <c r="CWO429" s="5"/>
      <c r="CWP429" s="5"/>
      <c r="CWQ429" s="5"/>
      <c r="CWR429" s="5"/>
      <c r="CWS429" s="5"/>
      <c r="CWT429" s="5"/>
      <c r="CWU429" s="5"/>
      <c r="CWV429" s="5"/>
      <c r="CWW429" s="5"/>
      <c r="CWX429" s="5"/>
      <c r="CWY429" s="5"/>
      <c r="CWZ429" s="5"/>
      <c r="CXA429" s="5"/>
      <c r="CXB429" s="5"/>
      <c r="CXC429" s="5"/>
      <c r="CXD429" s="5"/>
      <c r="CXE429" s="5"/>
      <c r="CXF429" s="5"/>
      <c r="CXG429" s="5"/>
      <c r="CXH429" s="5"/>
      <c r="CXI429" s="5"/>
      <c r="CXJ429" s="5"/>
      <c r="CXK429" s="5"/>
      <c r="CXL429" s="5"/>
      <c r="CXM429" s="5"/>
      <c r="CXN429" s="5"/>
      <c r="CXO429" s="5"/>
      <c r="CXP429" s="5"/>
      <c r="CXQ429" s="5"/>
      <c r="CXR429" s="5"/>
      <c r="CXS429" s="5"/>
      <c r="CXT429" s="5"/>
      <c r="CXU429" s="5"/>
      <c r="CXV429" s="5"/>
      <c r="CXW429" s="5"/>
      <c r="CXX429" s="5"/>
      <c r="CXY429" s="5"/>
      <c r="CXZ429" s="5"/>
      <c r="CYA429" s="5"/>
      <c r="CYB429" s="5"/>
      <c r="CYC429" s="5"/>
      <c r="CYD429" s="5"/>
      <c r="CYE429" s="5"/>
      <c r="CYF429" s="5"/>
      <c r="CYG429" s="5"/>
      <c r="CYH429" s="5"/>
      <c r="CYI429" s="5"/>
      <c r="CYJ429" s="5"/>
      <c r="CYK429" s="5"/>
      <c r="CYL429" s="5"/>
      <c r="CYM429" s="5"/>
      <c r="CYN429" s="5"/>
      <c r="CYO429" s="5"/>
      <c r="CYP429" s="5"/>
      <c r="CYQ429" s="5"/>
      <c r="CYR429" s="5"/>
      <c r="CYS429" s="5"/>
      <c r="CYT429" s="5"/>
      <c r="CYU429" s="5"/>
      <c r="CYV429" s="5"/>
      <c r="CYW429" s="5"/>
      <c r="CYX429" s="5"/>
      <c r="CYY429" s="5"/>
      <c r="CYZ429" s="5"/>
      <c r="CZA429" s="5"/>
      <c r="CZB429" s="5"/>
      <c r="CZC429" s="5"/>
      <c r="CZD429" s="5"/>
      <c r="CZE429" s="5"/>
      <c r="CZF429" s="5"/>
      <c r="CZG429" s="5"/>
      <c r="CZH429" s="5"/>
      <c r="CZI429" s="5"/>
      <c r="CZJ429" s="5"/>
      <c r="CZK429" s="5"/>
      <c r="CZL429" s="5"/>
      <c r="CZM429" s="5"/>
      <c r="CZN429" s="5"/>
      <c r="CZO429" s="5"/>
      <c r="CZP429" s="5"/>
      <c r="CZQ429" s="5"/>
      <c r="CZR429" s="5"/>
      <c r="CZS429" s="5"/>
      <c r="CZT429" s="5"/>
      <c r="CZU429" s="5"/>
      <c r="CZV429" s="5"/>
      <c r="CZW429" s="5"/>
      <c r="CZX429" s="5"/>
      <c r="CZY429" s="5"/>
      <c r="CZZ429" s="5"/>
      <c r="DAA429" s="5"/>
      <c r="DAB429" s="5"/>
      <c r="DAC429" s="5"/>
      <c r="DAD429" s="5"/>
      <c r="DAE429" s="5"/>
      <c r="DAF429" s="5"/>
      <c r="DAG429" s="5"/>
      <c r="DAH429" s="5"/>
      <c r="DAI429" s="5"/>
      <c r="DAJ429" s="5"/>
      <c r="DAK429" s="5"/>
      <c r="DAL429" s="5"/>
      <c r="DAM429" s="5"/>
      <c r="DAN429" s="5"/>
      <c r="DAO429" s="5"/>
      <c r="DAP429" s="5"/>
      <c r="DAQ429" s="5"/>
      <c r="DAR429" s="5"/>
      <c r="DAS429" s="5"/>
      <c r="DAT429" s="5"/>
      <c r="DAU429" s="5"/>
      <c r="DAV429" s="5"/>
      <c r="DAW429" s="5"/>
      <c r="DAX429" s="5"/>
      <c r="DAY429" s="5"/>
      <c r="DAZ429" s="5"/>
      <c r="DBA429" s="5"/>
      <c r="DBB429" s="5"/>
      <c r="DBC429" s="5"/>
      <c r="DBD429" s="5"/>
      <c r="DBE429" s="5"/>
      <c r="DBF429" s="5"/>
      <c r="DBG429" s="5"/>
      <c r="DBH429" s="5"/>
      <c r="DBI429" s="5"/>
      <c r="DBJ429" s="5"/>
      <c r="DBK429" s="5"/>
      <c r="DBL429" s="5"/>
      <c r="DBM429" s="5"/>
      <c r="DBN429" s="5"/>
      <c r="DBO429" s="5"/>
      <c r="DBP429" s="5"/>
      <c r="DBQ429" s="5"/>
      <c r="DBR429" s="5"/>
      <c r="DBS429" s="5"/>
      <c r="DBT429" s="5"/>
      <c r="DBU429" s="5"/>
      <c r="DBV429" s="5"/>
      <c r="DBW429" s="5"/>
      <c r="DBX429" s="5"/>
      <c r="DBY429" s="5"/>
      <c r="DBZ429" s="5"/>
      <c r="DCA429" s="5"/>
      <c r="DCB429" s="5"/>
      <c r="DCC429" s="5"/>
      <c r="DCD429" s="5"/>
      <c r="DCE429" s="5"/>
      <c r="DCF429" s="5"/>
      <c r="DCG429" s="5"/>
      <c r="DCH429" s="5"/>
      <c r="DCI429" s="5"/>
      <c r="DCJ429" s="5"/>
      <c r="DCK429" s="5"/>
      <c r="DCL429" s="5"/>
      <c r="DCM429" s="5"/>
      <c r="DCN429" s="5"/>
      <c r="DCO429" s="5"/>
      <c r="DCP429" s="5"/>
      <c r="DCQ429" s="5"/>
      <c r="DCR429" s="5"/>
      <c r="DCS429" s="5"/>
      <c r="DCT429" s="5"/>
      <c r="DCU429" s="5"/>
      <c r="DCV429" s="5"/>
      <c r="DCW429" s="5"/>
      <c r="DCX429" s="5"/>
      <c r="DCY429" s="5"/>
      <c r="DCZ429" s="5"/>
      <c r="DDA429" s="5"/>
      <c r="DDB429" s="5"/>
      <c r="DDC429" s="5"/>
      <c r="DDD429" s="5"/>
      <c r="DDE429" s="5"/>
      <c r="DDF429" s="5"/>
      <c r="DDG429" s="5"/>
      <c r="DDH429" s="5"/>
      <c r="DDI429" s="5"/>
      <c r="DDJ429" s="5"/>
      <c r="DDK429" s="5"/>
      <c r="DDL429" s="5"/>
      <c r="DDM429" s="5"/>
      <c r="DDN429" s="5"/>
      <c r="DDO429" s="5"/>
      <c r="DDP429" s="5"/>
      <c r="DDQ429" s="5"/>
      <c r="DDR429" s="5"/>
      <c r="DDS429" s="5"/>
      <c r="DDT429" s="5"/>
      <c r="DDU429" s="5"/>
      <c r="DDV429" s="5"/>
      <c r="DDW429" s="5"/>
      <c r="DDX429" s="5"/>
      <c r="DDY429" s="5"/>
      <c r="DDZ429" s="5"/>
      <c r="DEA429" s="5"/>
      <c r="DEB429" s="5"/>
      <c r="DEC429" s="5"/>
      <c r="DED429" s="5"/>
      <c r="DEE429" s="5"/>
      <c r="DEF429" s="5"/>
      <c r="DEG429" s="5"/>
      <c r="DEH429" s="5"/>
      <c r="DEI429" s="5"/>
      <c r="DEJ429" s="5"/>
      <c r="DEK429" s="5"/>
      <c r="DEL429" s="5"/>
      <c r="DEM429" s="5"/>
      <c r="DEN429" s="5"/>
      <c r="DEO429" s="5"/>
      <c r="DEP429" s="5"/>
      <c r="DEQ429" s="5"/>
      <c r="DER429" s="5"/>
      <c r="DES429" s="5"/>
      <c r="DET429" s="5"/>
      <c r="DEU429" s="5"/>
      <c r="DEV429" s="5"/>
      <c r="DEW429" s="5"/>
      <c r="DEX429" s="5"/>
      <c r="DEY429" s="5"/>
      <c r="DEZ429" s="5"/>
      <c r="DFA429" s="5"/>
      <c r="DFB429" s="5"/>
      <c r="DFC429" s="5"/>
      <c r="DFD429" s="5"/>
      <c r="DFE429" s="5"/>
      <c r="DFF429" s="5"/>
      <c r="DFG429" s="5"/>
      <c r="DFH429" s="5"/>
      <c r="DFI429" s="5"/>
      <c r="DFJ429" s="5"/>
      <c r="DFK429" s="5"/>
      <c r="DFL429" s="5"/>
      <c r="DFM429" s="5"/>
      <c r="DFN429" s="5"/>
      <c r="DFO429" s="5"/>
      <c r="DFP429" s="5"/>
      <c r="DFQ429" s="5"/>
      <c r="DFR429" s="5"/>
      <c r="DFS429" s="5"/>
      <c r="DFT429" s="5"/>
      <c r="DFU429" s="5"/>
      <c r="DFV429" s="5"/>
      <c r="DFW429" s="5"/>
      <c r="DFX429" s="5"/>
      <c r="DFY429" s="5"/>
      <c r="DFZ429" s="5"/>
      <c r="DGA429" s="5"/>
      <c r="DGB429" s="5"/>
      <c r="DGC429" s="5"/>
      <c r="DGD429" s="5"/>
      <c r="DGE429" s="5"/>
      <c r="DGF429" s="5"/>
      <c r="DGG429" s="5"/>
      <c r="DGH429" s="5"/>
      <c r="DGI429" s="5"/>
      <c r="DGJ429" s="5"/>
      <c r="DGK429" s="5"/>
      <c r="DGL429" s="5"/>
      <c r="DGM429" s="5"/>
      <c r="DGN429" s="5"/>
      <c r="DGO429" s="5"/>
      <c r="DGP429" s="5"/>
      <c r="DGQ429" s="5"/>
      <c r="DGR429" s="5"/>
      <c r="DGS429" s="5"/>
      <c r="DGT429" s="5"/>
      <c r="DGU429" s="5"/>
      <c r="DGV429" s="5"/>
      <c r="DGW429" s="5"/>
      <c r="DGX429" s="5"/>
      <c r="DGY429" s="5"/>
      <c r="DGZ429" s="5"/>
      <c r="DHA429" s="5"/>
      <c r="DHB429" s="5"/>
      <c r="DHC429" s="5"/>
      <c r="DHD429" s="5"/>
      <c r="DHE429" s="5"/>
      <c r="DHF429" s="5"/>
      <c r="DHG429" s="5"/>
      <c r="DHH429" s="5"/>
      <c r="DHI429" s="5"/>
      <c r="DHJ429" s="5"/>
      <c r="DHK429" s="5"/>
      <c r="DHL429" s="5"/>
      <c r="DHM429" s="5"/>
      <c r="DHN429" s="5"/>
      <c r="DHO429" s="5"/>
      <c r="DHP429" s="5"/>
      <c r="DHQ429" s="5"/>
      <c r="DHR429" s="5"/>
      <c r="DHS429" s="5"/>
      <c r="DHT429" s="5"/>
      <c r="DHU429" s="5"/>
      <c r="DHV429" s="5"/>
      <c r="DHW429" s="5"/>
      <c r="DHX429" s="5"/>
      <c r="DHY429" s="5"/>
      <c r="DHZ429" s="5"/>
      <c r="DIA429" s="5"/>
      <c r="DIB429" s="5"/>
      <c r="DIC429" s="5"/>
      <c r="DID429" s="5"/>
      <c r="DIE429" s="5"/>
      <c r="DIF429" s="5"/>
      <c r="DIG429" s="5"/>
      <c r="DIH429" s="5"/>
      <c r="DII429" s="5"/>
      <c r="DIJ429" s="5"/>
      <c r="DIK429" s="5"/>
      <c r="DIL429" s="5"/>
      <c r="DIM429" s="5"/>
      <c r="DIN429" s="5"/>
      <c r="DIO429" s="5"/>
      <c r="DIP429" s="5"/>
      <c r="DIQ429" s="5"/>
      <c r="DIR429" s="5"/>
      <c r="DIS429" s="5"/>
      <c r="DIT429" s="5"/>
      <c r="DIU429" s="5"/>
      <c r="DIV429" s="5"/>
      <c r="DIW429" s="5"/>
      <c r="DIX429" s="5"/>
      <c r="DIY429" s="5"/>
      <c r="DIZ429" s="5"/>
      <c r="DJA429" s="5"/>
      <c r="DJB429" s="5"/>
      <c r="DJC429" s="5"/>
      <c r="DJD429" s="5"/>
      <c r="DJE429" s="5"/>
      <c r="DJF429" s="5"/>
      <c r="DJG429" s="5"/>
      <c r="DJH429" s="5"/>
      <c r="DJI429" s="5"/>
      <c r="DJJ429" s="5"/>
      <c r="DJK429" s="5"/>
      <c r="DJL429" s="5"/>
      <c r="DJM429" s="5"/>
      <c r="DJN429" s="5"/>
      <c r="DJO429" s="5"/>
      <c r="DJP429" s="5"/>
      <c r="DJQ429" s="5"/>
      <c r="DJR429" s="5"/>
      <c r="DJS429" s="5"/>
      <c r="DJT429" s="5"/>
      <c r="DJU429" s="5"/>
      <c r="DJV429" s="5"/>
      <c r="DJW429" s="5"/>
      <c r="DJX429" s="5"/>
      <c r="DJY429" s="5"/>
      <c r="DJZ429" s="5"/>
      <c r="DKA429" s="5"/>
      <c r="DKB429" s="5"/>
      <c r="DKC429" s="5"/>
      <c r="DKD429" s="5"/>
      <c r="DKE429" s="5"/>
      <c r="DKF429" s="5"/>
      <c r="DKG429" s="5"/>
      <c r="DKH429" s="5"/>
      <c r="DKI429" s="5"/>
      <c r="DKJ429" s="5"/>
      <c r="DKK429" s="5"/>
      <c r="DKL429" s="5"/>
      <c r="DKM429" s="5"/>
      <c r="DKN429" s="5"/>
      <c r="DKO429" s="5"/>
      <c r="DKP429" s="5"/>
      <c r="DKQ429" s="5"/>
      <c r="DKR429" s="5"/>
      <c r="DKS429" s="5"/>
      <c r="DKT429" s="5"/>
      <c r="DKU429" s="5"/>
      <c r="DKV429" s="5"/>
      <c r="DKW429" s="5"/>
      <c r="DKX429" s="5"/>
      <c r="DKY429" s="5"/>
      <c r="DKZ429" s="5"/>
      <c r="DLA429" s="5"/>
      <c r="DLB429" s="5"/>
      <c r="DLC429" s="5"/>
      <c r="DLD429" s="5"/>
      <c r="DLE429" s="5"/>
      <c r="DLF429" s="5"/>
      <c r="DLG429" s="5"/>
      <c r="DLH429" s="5"/>
      <c r="DLI429" s="5"/>
      <c r="DLJ429" s="5"/>
      <c r="DLK429" s="5"/>
      <c r="DLL429" s="5"/>
      <c r="DLM429" s="5"/>
      <c r="DLN429" s="5"/>
      <c r="DLO429" s="5"/>
      <c r="DLP429" s="5"/>
      <c r="DLQ429" s="5"/>
      <c r="DLR429" s="5"/>
      <c r="DLS429" s="5"/>
      <c r="DLT429" s="5"/>
      <c r="DLU429" s="5"/>
      <c r="DLV429" s="5"/>
      <c r="DLW429" s="5"/>
      <c r="DLX429" s="5"/>
      <c r="DLY429" s="5"/>
      <c r="DLZ429" s="5"/>
      <c r="DMA429" s="5"/>
      <c r="DMB429" s="5"/>
      <c r="DMC429" s="5"/>
      <c r="DMD429" s="5"/>
      <c r="DME429" s="5"/>
      <c r="DMF429" s="5"/>
      <c r="DMG429" s="5"/>
      <c r="DMH429" s="5"/>
      <c r="DMI429" s="5"/>
      <c r="DMJ429" s="5"/>
      <c r="DMK429" s="5"/>
      <c r="DML429" s="5"/>
      <c r="DMM429" s="5"/>
      <c r="DMN429" s="5"/>
      <c r="DMO429" s="5"/>
      <c r="DMP429" s="5"/>
      <c r="DMQ429" s="5"/>
      <c r="DMR429" s="5"/>
      <c r="DMS429" s="5"/>
      <c r="DMT429" s="5"/>
      <c r="DMU429" s="5"/>
      <c r="DMV429" s="5"/>
      <c r="DMW429" s="5"/>
      <c r="DMX429" s="5"/>
      <c r="DMY429" s="5"/>
      <c r="DMZ429" s="5"/>
      <c r="DNA429" s="5"/>
      <c r="DNB429" s="5"/>
      <c r="DNC429" s="5"/>
      <c r="DND429" s="5"/>
      <c r="DNE429" s="5"/>
      <c r="DNF429" s="5"/>
      <c r="DNG429" s="5"/>
      <c r="DNH429" s="5"/>
      <c r="DNI429" s="5"/>
      <c r="DNJ429" s="5"/>
      <c r="DNK429" s="5"/>
      <c r="DNL429" s="5"/>
      <c r="DNM429" s="5"/>
      <c r="DNN429" s="5"/>
      <c r="DNO429" s="5"/>
      <c r="DNP429" s="5"/>
      <c r="DNQ429" s="5"/>
      <c r="DNR429" s="5"/>
      <c r="DNS429" s="5"/>
      <c r="DNT429" s="5"/>
      <c r="DNU429" s="5"/>
      <c r="DNV429" s="5"/>
      <c r="DNW429" s="5"/>
      <c r="DNX429" s="5"/>
      <c r="DNY429" s="5"/>
      <c r="DNZ429" s="5"/>
      <c r="DOA429" s="5"/>
      <c r="DOB429" s="5"/>
      <c r="DOC429" s="5"/>
      <c r="DOD429" s="5"/>
      <c r="DOE429" s="5"/>
      <c r="DOF429" s="5"/>
      <c r="DOG429" s="5"/>
      <c r="DOH429" s="5"/>
      <c r="DOI429" s="5"/>
      <c r="DOJ429" s="5"/>
      <c r="DOK429" s="5"/>
      <c r="DOL429" s="5"/>
      <c r="DOM429" s="5"/>
      <c r="DON429" s="5"/>
      <c r="DOO429" s="5"/>
      <c r="DOP429" s="5"/>
      <c r="DOQ429" s="5"/>
      <c r="DOR429" s="5"/>
      <c r="DOS429" s="5"/>
      <c r="DOT429" s="5"/>
      <c r="DOU429" s="5"/>
      <c r="DOV429" s="5"/>
      <c r="DOW429" s="5"/>
      <c r="DOX429" s="5"/>
      <c r="DOY429" s="5"/>
      <c r="DOZ429" s="5"/>
      <c r="DPA429" s="5"/>
      <c r="DPB429" s="5"/>
      <c r="DPC429" s="5"/>
      <c r="DPD429" s="5"/>
      <c r="DPE429" s="5"/>
      <c r="DPF429" s="5"/>
      <c r="DPG429" s="5"/>
      <c r="DPH429" s="5"/>
      <c r="DPI429" s="5"/>
      <c r="DPJ429" s="5"/>
      <c r="DPK429" s="5"/>
      <c r="DPL429" s="5"/>
      <c r="DPM429" s="5"/>
      <c r="DPN429" s="5"/>
      <c r="DPO429" s="5"/>
      <c r="DPP429" s="5"/>
      <c r="DPQ429" s="5"/>
      <c r="DPR429" s="5"/>
      <c r="DPS429" s="5"/>
      <c r="DPT429" s="5"/>
      <c r="DPU429" s="5"/>
      <c r="DPV429" s="5"/>
      <c r="DPW429" s="5"/>
      <c r="DPX429" s="5"/>
      <c r="DPY429" s="5"/>
      <c r="DPZ429" s="5"/>
      <c r="DQA429" s="5"/>
      <c r="DQB429" s="5"/>
      <c r="DQC429" s="5"/>
      <c r="DQD429" s="5"/>
      <c r="DQE429" s="5"/>
      <c r="DQF429" s="5"/>
      <c r="DQG429" s="5"/>
      <c r="DQH429" s="5"/>
      <c r="DQI429" s="5"/>
      <c r="DQJ429" s="5"/>
      <c r="DQK429" s="5"/>
      <c r="DQL429" s="5"/>
      <c r="DQM429" s="5"/>
      <c r="DQN429" s="5"/>
      <c r="DQO429" s="5"/>
      <c r="DQP429" s="5"/>
      <c r="DQQ429" s="5"/>
      <c r="DQR429" s="5"/>
      <c r="DQS429" s="5"/>
      <c r="DQT429" s="5"/>
      <c r="DQU429" s="5"/>
      <c r="DQV429" s="5"/>
      <c r="DQW429" s="5"/>
      <c r="DQX429" s="5"/>
      <c r="DQY429" s="5"/>
      <c r="DQZ429" s="5"/>
      <c r="DRA429" s="5"/>
      <c r="DRB429" s="5"/>
      <c r="DRC429" s="5"/>
      <c r="DRD429" s="5"/>
      <c r="DRE429" s="5"/>
      <c r="DRF429" s="5"/>
      <c r="DRG429" s="5"/>
      <c r="DRH429" s="5"/>
      <c r="DRI429" s="5"/>
      <c r="DRJ429" s="5"/>
      <c r="DRK429" s="5"/>
      <c r="DRL429" s="5"/>
      <c r="DRM429" s="5"/>
      <c r="DRN429" s="5"/>
      <c r="DRO429" s="5"/>
      <c r="DRP429" s="5"/>
      <c r="DRQ429" s="5"/>
      <c r="DRR429" s="5"/>
      <c r="DRS429" s="5"/>
      <c r="DRT429" s="5"/>
      <c r="DRU429" s="5"/>
      <c r="DRV429" s="5"/>
      <c r="DRW429" s="5"/>
      <c r="DRX429" s="5"/>
      <c r="DRY429" s="5"/>
      <c r="DRZ429" s="5"/>
      <c r="DSA429" s="5"/>
      <c r="DSB429" s="5"/>
      <c r="DSC429" s="5"/>
      <c r="DSD429" s="5"/>
      <c r="DSE429" s="5"/>
      <c r="DSF429" s="5"/>
      <c r="DSG429" s="5"/>
      <c r="DSH429" s="5"/>
      <c r="DSI429" s="5"/>
      <c r="DSJ429" s="5"/>
      <c r="DSK429" s="5"/>
      <c r="DSL429" s="5"/>
      <c r="DSM429" s="5"/>
      <c r="DSN429" s="5"/>
      <c r="DSO429" s="5"/>
      <c r="DSP429" s="5"/>
      <c r="DSQ429" s="5"/>
      <c r="DSR429" s="5"/>
      <c r="DSS429" s="5"/>
      <c r="DST429" s="5"/>
      <c r="DSU429" s="5"/>
      <c r="DSV429" s="5"/>
      <c r="DSW429" s="5"/>
      <c r="DSX429" s="5"/>
      <c r="DSY429" s="5"/>
      <c r="DSZ429" s="5"/>
      <c r="DTA429" s="5"/>
      <c r="DTB429" s="5"/>
      <c r="DTC429" s="5"/>
      <c r="DTD429" s="5"/>
      <c r="DTE429" s="5"/>
      <c r="DTF429" s="5"/>
      <c r="DTG429" s="5"/>
      <c r="DTH429" s="5"/>
      <c r="DTI429" s="5"/>
      <c r="DTJ429" s="5"/>
      <c r="DTK429" s="5"/>
      <c r="DTL429" s="5"/>
      <c r="DTM429" s="5"/>
      <c r="DTN429" s="5"/>
      <c r="DTO429" s="5"/>
      <c r="DTP429" s="5"/>
      <c r="DTQ429" s="5"/>
      <c r="DTR429" s="5"/>
      <c r="DTS429" s="5"/>
      <c r="DTT429" s="5"/>
      <c r="DTU429" s="5"/>
      <c r="DTV429" s="5"/>
      <c r="DTW429" s="5"/>
      <c r="DTX429" s="5"/>
      <c r="DTY429" s="5"/>
      <c r="DTZ429" s="5"/>
      <c r="DUA429" s="5"/>
      <c r="DUB429" s="5"/>
      <c r="DUC429" s="5"/>
      <c r="DUD429" s="5"/>
      <c r="DUE429" s="5"/>
      <c r="DUF429" s="5"/>
      <c r="DUG429" s="5"/>
      <c r="DUH429" s="5"/>
      <c r="DUI429" s="5"/>
      <c r="DUJ429" s="5"/>
      <c r="DUK429" s="5"/>
      <c r="DUL429" s="5"/>
      <c r="DUM429" s="5"/>
      <c r="DUN429" s="5"/>
      <c r="DUO429" s="5"/>
      <c r="DUP429" s="5"/>
      <c r="DUQ429" s="5"/>
      <c r="DUR429" s="5"/>
      <c r="DUS429" s="5"/>
      <c r="DUT429" s="5"/>
      <c r="DUU429" s="5"/>
      <c r="DUV429" s="5"/>
      <c r="DUW429" s="5"/>
      <c r="DUX429" s="5"/>
      <c r="DUY429" s="5"/>
      <c r="DUZ429" s="5"/>
      <c r="DVA429" s="5"/>
      <c r="DVB429" s="5"/>
      <c r="DVC429" s="5"/>
      <c r="DVD429" s="5"/>
      <c r="DVE429" s="5"/>
      <c r="DVF429" s="5"/>
      <c r="DVG429" s="5"/>
      <c r="DVH429" s="5"/>
      <c r="DVI429" s="5"/>
      <c r="DVJ429" s="5"/>
      <c r="DVK429" s="5"/>
      <c r="DVL429" s="5"/>
      <c r="DVM429" s="5"/>
      <c r="DVN429" s="5"/>
      <c r="DVO429" s="5"/>
      <c r="DVP429" s="5"/>
      <c r="DVQ429" s="5"/>
      <c r="DVR429" s="5"/>
      <c r="DVS429" s="5"/>
      <c r="DVT429" s="5"/>
      <c r="DVU429" s="5"/>
      <c r="DVV429" s="5"/>
      <c r="DVW429" s="5"/>
      <c r="DVX429" s="5"/>
      <c r="DVY429" s="5"/>
      <c r="DVZ429" s="5"/>
      <c r="DWA429" s="5"/>
      <c r="DWB429" s="5"/>
      <c r="DWC429" s="5"/>
      <c r="DWD429" s="5"/>
      <c r="DWE429" s="5"/>
      <c r="DWF429" s="5"/>
      <c r="DWG429" s="5"/>
      <c r="DWH429" s="5"/>
      <c r="DWI429" s="5"/>
      <c r="DWJ429" s="5"/>
      <c r="DWK429" s="5"/>
      <c r="DWL429" s="5"/>
      <c r="DWM429" s="5"/>
      <c r="DWN429" s="5"/>
      <c r="DWO429" s="5"/>
      <c r="DWP429" s="5"/>
      <c r="DWQ429" s="5"/>
      <c r="DWR429" s="5"/>
      <c r="DWS429" s="5"/>
      <c r="DWT429" s="5"/>
      <c r="DWU429" s="5"/>
      <c r="DWV429" s="5"/>
      <c r="DWW429" s="5"/>
      <c r="DWX429" s="5"/>
      <c r="DWY429" s="5"/>
      <c r="DWZ429" s="5"/>
      <c r="DXA429" s="5"/>
      <c r="DXB429" s="5"/>
      <c r="DXC429" s="5"/>
      <c r="DXD429" s="5"/>
      <c r="DXE429" s="5"/>
      <c r="DXF429" s="5"/>
      <c r="DXG429" s="5"/>
      <c r="DXH429" s="5"/>
      <c r="DXI429" s="5"/>
      <c r="DXJ429" s="5"/>
      <c r="DXK429" s="5"/>
      <c r="DXL429" s="5"/>
      <c r="DXM429" s="5"/>
      <c r="DXN429" s="5"/>
      <c r="DXO429" s="5"/>
      <c r="DXP429" s="5"/>
      <c r="DXQ429" s="5"/>
      <c r="DXR429" s="5"/>
      <c r="DXS429" s="5"/>
      <c r="DXT429" s="5"/>
      <c r="DXU429" s="5"/>
      <c r="DXV429" s="5"/>
      <c r="DXW429" s="5"/>
      <c r="DXX429" s="5"/>
      <c r="DXY429" s="5"/>
      <c r="DXZ429" s="5"/>
      <c r="DYA429" s="5"/>
      <c r="DYB429" s="5"/>
      <c r="DYC429" s="5"/>
      <c r="DYD429" s="5"/>
      <c r="DYE429" s="5"/>
      <c r="DYF429" s="5"/>
      <c r="DYG429" s="5"/>
      <c r="DYH429" s="5"/>
      <c r="DYI429" s="5"/>
      <c r="DYJ429" s="5"/>
      <c r="DYK429" s="5"/>
      <c r="DYL429" s="5"/>
      <c r="DYM429" s="5"/>
      <c r="DYN429" s="5"/>
      <c r="DYO429" s="5"/>
      <c r="DYP429" s="5"/>
      <c r="DYQ429" s="5"/>
      <c r="DYR429" s="5"/>
      <c r="DYS429" s="5"/>
      <c r="DYT429" s="5"/>
      <c r="DYU429" s="5"/>
      <c r="DYV429" s="5"/>
      <c r="DYW429" s="5"/>
      <c r="DYX429" s="5"/>
      <c r="DYY429" s="5"/>
      <c r="DYZ429" s="5"/>
      <c r="DZA429" s="5"/>
      <c r="DZB429" s="5"/>
      <c r="DZC429" s="5"/>
      <c r="DZD429" s="5"/>
      <c r="DZE429" s="5"/>
      <c r="DZF429" s="5"/>
      <c r="DZG429" s="5"/>
      <c r="DZH429" s="5"/>
      <c r="DZI429" s="5"/>
      <c r="DZJ429" s="5"/>
      <c r="DZK429" s="5"/>
      <c r="DZL429" s="5"/>
      <c r="DZM429" s="5"/>
      <c r="DZN429" s="5"/>
      <c r="DZO429" s="5"/>
      <c r="DZP429" s="5"/>
      <c r="DZQ429" s="5"/>
      <c r="DZR429" s="5"/>
      <c r="DZS429" s="5"/>
      <c r="DZT429" s="5"/>
      <c r="DZU429" s="5"/>
      <c r="DZV429" s="5"/>
      <c r="DZW429" s="5"/>
      <c r="DZX429" s="5"/>
      <c r="DZY429" s="5"/>
      <c r="DZZ429" s="5"/>
      <c r="EAA429" s="5"/>
      <c r="EAB429" s="5"/>
      <c r="EAC429" s="5"/>
      <c r="EAD429" s="5"/>
      <c r="EAE429" s="5"/>
      <c r="EAF429" s="5"/>
      <c r="EAG429" s="5"/>
      <c r="EAH429" s="5"/>
      <c r="EAI429" s="5"/>
      <c r="EAJ429" s="5"/>
      <c r="EAK429" s="5"/>
      <c r="EAL429" s="5"/>
      <c r="EAM429" s="5"/>
      <c r="EAN429" s="5"/>
      <c r="EAO429" s="5"/>
      <c r="EAP429" s="5"/>
      <c r="EAQ429" s="5"/>
      <c r="EAR429" s="5"/>
      <c r="EAS429" s="5"/>
      <c r="EAT429" s="5"/>
      <c r="EAU429" s="5"/>
      <c r="EAV429" s="5"/>
      <c r="EAW429" s="5"/>
      <c r="EAX429" s="5"/>
      <c r="EAY429" s="5"/>
      <c r="EAZ429" s="5"/>
      <c r="EBA429" s="5"/>
      <c r="EBB429" s="5"/>
      <c r="EBC429" s="5"/>
      <c r="EBD429" s="5"/>
      <c r="EBE429" s="5"/>
      <c r="EBF429" s="5"/>
      <c r="EBG429" s="5"/>
      <c r="EBH429" s="5"/>
      <c r="EBI429" s="5"/>
      <c r="EBJ429" s="5"/>
      <c r="EBK429" s="5"/>
      <c r="EBL429" s="5"/>
      <c r="EBM429" s="5"/>
      <c r="EBN429" s="5"/>
      <c r="EBO429" s="5"/>
      <c r="EBP429" s="5"/>
      <c r="EBQ429" s="5"/>
      <c r="EBR429" s="5"/>
      <c r="EBS429" s="5"/>
      <c r="EBT429" s="5"/>
      <c r="EBU429" s="5"/>
      <c r="EBV429" s="5"/>
      <c r="EBW429" s="5"/>
      <c r="EBX429" s="5"/>
      <c r="EBY429" s="5"/>
      <c r="EBZ429" s="5"/>
      <c r="ECA429" s="5"/>
      <c r="ECB429" s="5"/>
      <c r="ECC429" s="5"/>
      <c r="ECD429" s="5"/>
      <c r="ECE429" s="5"/>
      <c r="ECF429" s="5"/>
      <c r="ECG429" s="5"/>
      <c r="ECH429" s="5"/>
      <c r="ECI429" s="5"/>
      <c r="ECJ429" s="5"/>
      <c r="ECK429" s="5"/>
      <c r="ECL429" s="5"/>
      <c r="ECM429" s="5"/>
      <c r="ECN429" s="5"/>
      <c r="ECO429" s="5"/>
      <c r="ECP429" s="5"/>
      <c r="ECQ429" s="5"/>
      <c r="ECR429" s="5"/>
      <c r="ECS429" s="5"/>
      <c r="ECT429" s="5"/>
      <c r="ECU429" s="5"/>
      <c r="ECV429" s="5"/>
      <c r="ECW429" s="5"/>
      <c r="ECX429" s="5"/>
      <c r="ECY429" s="5"/>
      <c r="ECZ429" s="5"/>
      <c r="EDA429" s="5"/>
      <c r="EDB429" s="5"/>
      <c r="EDC429" s="5"/>
      <c r="EDD429" s="5"/>
      <c r="EDE429" s="5"/>
      <c r="EDF429" s="5"/>
      <c r="EDG429" s="5"/>
      <c r="EDH429" s="5"/>
      <c r="EDI429" s="5"/>
      <c r="EDJ429" s="5"/>
      <c r="EDK429" s="5"/>
      <c r="EDL429" s="5"/>
      <c r="EDM429" s="5"/>
      <c r="EDN429" s="5"/>
      <c r="EDO429" s="5"/>
      <c r="EDP429" s="5"/>
      <c r="EDQ429" s="5"/>
      <c r="EDR429" s="5"/>
      <c r="EDS429" s="5"/>
      <c r="EDT429" s="5"/>
      <c r="EDU429" s="5"/>
      <c r="EDV429" s="5"/>
      <c r="EDW429" s="5"/>
      <c r="EDX429" s="5"/>
      <c r="EDY429" s="5"/>
      <c r="EDZ429" s="5"/>
      <c r="EEA429" s="5"/>
      <c r="EEB429" s="5"/>
      <c r="EEC429" s="5"/>
      <c r="EED429" s="5"/>
      <c r="EEE429" s="5"/>
      <c r="EEF429" s="5"/>
      <c r="EEG429" s="5"/>
      <c r="EEH429" s="5"/>
      <c r="EEI429" s="5"/>
      <c r="EEJ429" s="5"/>
      <c r="EEK429" s="5"/>
      <c r="EEL429" s="5"/>
      <c r="EEM429" s="5"/>
      <c r="EEN429" s="5"/>
      <c r="EEO429" s="5"/>
      <c r="EEP429" s="5"/>
      <c r="EEQ429" s="5"/>
      <c r="EER429" s="5"/>
      <c r="EES429" s="5"/>
      <c r="EET429" s="5"/>
      <c r="EEU429" s="5"/>
      <c r="EEV429" s="5"/>
      <c r="EEW429" s="5"/>
      <c r="EEX429" s="5"/>
      <c r="EEY429" s="5"/>
      <c r="EEZ429" s="5"/>
      <c r="EFA429" s="5"/>
      <c r="EFB429" s="5"/>
      <c r="EFC429" s="5"/>
      <c r="EFD429" s="5"/>
      <c r="EFE429" s="5"/>
      <c r="EFF429" s="5"/>
      <c r="EFG429" s="5"/>
      <c r="EFH429" s="5"/>
      <c r="EFI429" s="5"/>
      <c r="EFJ429" s="5"/>
      <c r="EFK429" s="5"/>
      <c r="EFL429" s="5"/>
      <c r="EFM429" s="5"/>
      <c r="EFN429" s="5"/>
      <c r="EFO429" s="5"/>
      <c r="EFP429" s="5"/>
      <c r="EFQ429" s="5"/>
      <c r="EFR429" s="5"/>
      <c r="EFS429" s="5"/>
      <c r="EFT429" s="5"/>
      <c r="EFU429" s="5"/>
      <c r="EFV429" s="5"/>
      <c r="EFW429" s="5"/>
      <c r="EFX429" s="5"/>
      <c r="EFY429" s="5"/>
      <c r="EFZ429" s="5"/>
      <c r="EGA429" s="5"/>
      <c r="EGB429" s="5"/>
      <c r="EGC429" s="5"/>
      <c r="EGD429" s="5"/>
      <c r="EGE429" s="5"/>
      <c r="EGF429" s="5"/>
      <c r="EGG429" s="5"/>
      <c r="EGH429" s="5"/>
      <c r="EGI429" s="5"/>
      <c r="EGJ429" s="5"/>
      <c r="EGK429" s="5"/>
      <c r="EGL429" s="5"/>
      <c r="EGM429" s="5"/>
      <c r="EGN429" s="5"/>
      <c r="EGO429" s="5"/>
      <c r="EGP429" s="5"/>
      <c r="EGQ429" s="5"/>
      <c r="EGR429" s="5"/>
      <c r="EGS429" s="5"/>
      <c r="EGT429" s="5"/>
      <c r="EGU429" s="5"/>
      <c r="EGV429" s="5"/>
      <c r="EGW429" s="5"/>
      <c r="EGX429" s="5"/>
      <c r="EGY429" s="5"/>
      <c r="EGZ429" s="5"/>
      <c r="EHA429" s="5"/>
      <c r="EHB429" s="5"/>
      <c r="EHC429" s="5"/>
      <c r="EHD429" s="5"/>
      <c r="EHE429" s="5"/>
      <c r="EHF429" s="5"/>
      <c r="EHG429" s="5"/>
      <c r="EHH429" s="5"/>
      <c r="EHI429" s="5"/>
      <c r="EHJ429" s="5"/>
      <c r="EHK429" s="5"/>
      <c r="EHL429" s="5"/>
      <c r="EHM429" s="5"/>
      <c r="EHN429" s="5"/>
      <c r="EHO429" s="5"/>
      <c r="EHP429" s="5"/>
      <c r="EHQ429" s="5"/>
      <c r="EHR429" s="5"/>
      <c r="EHS429" s="5"/>
      <c r="EHT429" s="5"/>
      <c r="EHU429" s="5"/>
      <c r="EHV429" s="5"/>
      <c r="EHW429" s="5"/>
      <c r="EHX429" s="5"/>
      <c r="EHY429" s="5"/>
      <c r="EHZ429" s="5"/>
      <c r="EIA429" s="5"/>
      <c r="EIB429" s="5"/>
      <c r="EIC429" s="5"/>
      <c r="EID429" s="5"/>
      <c r="EIE429" s="5"/>
      <c r="EIF429" s="5"/>
      <c r="EIG429" s="5"/>
      <c r="EIH429" s="5"/>
      <c r="EII429" s="5"/>
      <c r="EIJ429" s="5"/>
      <c r="EIK429" s="5"/>
      <c r="EIL429" s="5"/>
      <c r="EIM429" s="5"/>
      <c r="EIN429" s="5"/>
      <c r="EIO429" s="5"/>
      <c r="EIP429" s="5"/>
      <c r="EIQ429" s="5"/>
      <c r="EIR429" s="5"/>
      <c r="EIS429" s="5"/>
      <c r="EIT429" s="5"/>
      <c r="EIU429" s="5"/>
      <c r="EIV429" s="5"/>
      <c r="EIW429" s="5"/>
      <c r="EIX429" s="5"/>
      <c r="EIY429" s="5"/>
      <c r="EIZ429" s="5"/>
      <c r="EJA429" s="5"/>
      <c r="EJB429" s="5"/>
      <c r="EJC429" s="5"/>
      <c r="EJD429" s="5"/>
      <c r="EJE429" s="5"/>
      <c r="EJF429" s="5"/>
      <c r="EJG429" s="5"/>
      <c r="EJH429" s="5"/>
      <c r="EJI429" s="5"/>
      <c r="EJJ429" s="5"/>
      <c r="EJK429" s="5"/>
      <c r="EJL429" s="5"/>
      <c r="EJM429" s="5"/>
      <c r="EJN429" s="5"/>
      <c r="EJO429" s="5"/>
      <c r="EJP429" s="5"/>
      <c r="EJQ429" s="5"/>
      <c r="EJR429" s="5"/>
      <c r="EJS429" s="5"/>
      <c r="EJT429" s="5"/>
      <c r="EJU429" s="5"/>
      <c r="EJV429" s="5"/>
      <c r="EJW429" s="5"/>
      <c r="EJX429" s="5"/>
      <c r="EJY429" s="5"/>
      <c r="EJZ429" s="5"/>
      <c r="EKA429" s="5"/>
      <c r="EKB429" s="5"/>
      <c r="EKC429" s="5"/>
      <c r="EKD429" s="5"/>
      <c r="EKE429" s="5"/>
      <c r="EKF429" s="5"/>
      <c r="EKG429" s="5"/>
      <c r="EKH429" s="5"/>
      <c r="EKI429" s="5"/>
      <c r="EKJ429" s="5"/>
      <c r="EKK429" s="5"/>
      <c r="EKL429" s="5"/>
      <c r="EKM429" s="5"/>
      <c r="EKN429" s="5"/>
      <c r="EKO429" s="5"/>
      <c r="EKP429" s="5"/>
      <c r="EKQ429" s="5"/>
      <c r="EKR429" s="5"/>
      <c r="EKS429" s="5"/>
      <c r="EKT429" s="5"/>
      <c r="EKU429" s="5"/>
      <c r="EKV429" s="5"/>
      <c r="EKW429" s="5"/>
      <c r="EKX429" s="5"/>
      <c r="EKY429" s="5"/>
      <c r="EKZ429" s="5"/>
      <c r="ELA429" s="5"/>
      <c r="ELB429" s="5"/>
      <c r="ELC429" s="5"/>
      <c r="ELD429" s="5"/>
      <c r="ELE429" s="5"/>
      <c r="ELF429" s="5"/>
      <c r="ELG429" s="5"/>
      <c r="ELH429" s="5"/>
      <c r="ELI429" s="5"/>
      <c r="ELJ429" s="5"/>
      <c r="ELK429" s="5"/>
      <c r="ELL429" s="5"/>
      <c r="ELM429" s="5"/>
      <c r="ELN429" s="5"/>
      <c r="ELO429" s="5"/>
      <c r="ELP429" s="5"/>
      <c r="ELQ429" s="5"/>
      <c r="ELR429" s="5"/>
      <c r="ELS429" s="5"/>
      <c r="ELT429" s="5"/>
      <c r="ELU429" s="5"/>
      <c r="ELV429" s="5"/>
      <c r="ELW429" s="5"/>
      <c r="ELX429" s="5"/>
      <c r="ELY429" s="5"/>
      <c r="ELZ429" s="5"/>
      <c r="EMA429" s="5"/>
      <c r="EMB429" s="5"/>
      <c r="EMC429" s="5"/>
      <c r="EMD429" s="5"/>
      <c r="EME429" s="5"/>
      <c r="EMF429" s="5"/>
      <c r="EMG429" s="5"/>
      <c r="EMH429" s="5"/>
      <c r="EMI429" s="5"/>
      <c r="EMJ429" s="5"/>
      <c r="EMK429" s="5"/>
      <c r="EML429" s="5"/>
      <c r="EMM429" s="5"/>
      <c r="EMN429" s="5"/>
      <c r="EMO429" s="5"/>
      <c r="EMP429" s="5"/>
      <c r="EMQ429" s="5"/>
      <c r="EMR429" s="5"/>
      <c r="EMS429" s="5"/>
      <c r="EMT429" s="5"/>
      <c r="EMU429" s="5"/>
      <c r="EMV429" s="5"/>
      <c r="EMW429" s="5"/>
      <c r="EMX429" s="5"/>
      <c r="EMY429" s="5"/>
      <c r="EMZ429" s="5"/>
      <c r="ENA429" s="5"/>
      <c r="ENB429" s="5"/>
      <c r="ENC429" s="5"/>
      <c r="END429" s="5"/>
      <c r="ENE429" s="5"/>
      <c r="ENF429" s="5"/>
      <c r="ENG429" s="5"/>
      <c r="ENH429" s="5"/>
      <c r="ENI429" s="5"/>
      <c r="ENJ429" s="5"/>
      <c r="ENK429" s="5"/>
      <c r="ENL429" s="5"/>
      <c r="ENM429" s="5"/>
      <c r="ENN429" s="5"/>
      <c r="ENO429" s="5"/>
      <c r="ENP429" s="5"/>
      <c r="ENQ429" s="5"/>
      <c r="ENR429" s="5"/>
      <c r="ENS429" s="5"/>
      <c r="ENT429" s="5"/>
      <c r="ENU429" s="5"/>
      <c r="ENV429" s="5"/>
      <c r="ENW429" s="5"/>
      <c r="ENX429" s="5"/>
      <c r="ENY429" s="5"/>
      <c r="ENZ429" s="5"/>
      <c r="EOA429" s="5"/>
      <c r="EOB429" s="5"/>
      <c r="EOC429" s="5"/>
      <c r="EOD429" s="5"/>
      <c r="EOE429" s="5"/>
      <c r="EOF429" s="5"/>
      <c r="EOG429" s="5"/>
      <c r="EOH429" s="5"/>
      <c r="EOI429" s="5"/>
      <c r="EOJ429" s="5"/>
      <c r="EOK429" s="5"/>
      <c r="EOL429" s="5"/>
      <c r="EOM429" s="5"/>
      <c r="EON429" s="5"/>
      <c r="EOO429" s="5"/>
      <c r="EOP429" s="5"/>
      <c r="EOQ429" s="5"/>
      <c r="EOR429" s="5"/>
      <c r="EOS429" s="5"/>
      <c r="EOT429" s="5"/>
      <c r="EOU429" s="5"/>
      <c r="EOV429" s="5"/>
      <c r="EOW429" s="5"/>
      <c r="EOX429" s="5"/>
      <c r="EOY429" s="5"/>
      <c r="EOZ429" s="5"/>
      <c r="EPA429" s="5"/>
      <c r="EPB429" s="5"/>
      <c r="EPC429" s="5"/>
      <c r="EPD429" s="5"/>
      <c r="EPE429" s="5"/>
      <c r="EPF429" s="5"/>
      <c r="EPG429" s="5"/>
      <c r="EPH429" s="5"/>
      <c r="EPI429" s="5"/>
      <c r="EPJ429" s="5"/>
      <c r="EPK429" s="5"/>
      <c r="EPL429" s="5"/>
      <c r="EPM429" s="5"/>
      <c r="EPN429" s="5"/>
      <c r="EPO429" s="5"/>
      <c r="EPP429" s="5"/>
      <c r="EPQ429" s="5"/>
      <c r="EPR429" s="5"/>
      <c r="EPS429" s="5"/>
      <c r="EPT429" s="5"/>
      <c r="EPU429" s="5"/>
      <c r="EPV429" s="5"/>
      <c r="EPW429" s="5"/>
      <c r="EPX429" s="5"/>
      <c r="EPY429" s="5"/>
      <c r="EPZ429" s="5"/>
      <c r="EQA429" s="5"/>
      <c r="EQB429" s="5"/>
      <c r="EQC429" s="5"/>
      <c r="EQD429" s="5"/>
      <c r="EQE429" s="5"/>
      <c r="EQF429" s="5"/>
      <c r="EQG429" s="5"/>
      <c r="EQH429" s="5"/>
      <c r="EQI429" s="5"/>
      <c r="EQJ429" s="5"/>
      <c r="EQK429" s="5"/>
      <c r="EQL429" s="5"/>
      <c r="EQM429" s="5"/>
      <c r="EQN429" s="5"/>
      <c r="EQO429" s="5"/>
      <c r="EQP429" s="5"/>
      <c r="EQQ429" s="5"/>
      <c r="EQR429" s="5"/>
      <c r="EQS429" s="5"/>
      <c r="EQT429" s="5"/>
      <c r="EQU429" s="5"/>
      <c r="EQV429" s="5"/>
      <c r="EQW429" s="5"/>
      <c r="EQX429" s="5"/>
      <c r="EQY429" s="5"/>
      <c r="EQZ429" s="5"/>
      <c r="ERA429" s="5"/>
      <c r="ERB429" s="5"/>
      <c r="ERC429" s="5"/>
      <c r="ERD429" s="5"/>
      <c r="ERE429" s="5"/>
      <c r="ERF429" s="5"/>
      <c r="ERG429" s="5"/>
      <c r="ERH429" s="5"/>
      <c r="ERI429" s="5"/>
      <c r="ERJ429" s="5"/>
      <c r="ERK429" s="5"/>
      <c r="ERL429" s="5"/>
      <c r="ERM429" s="5"/>
      <c r="ERN429" s="5"/>
      <c r="ERO429" s="5"/>
      <c r="ERP429" s="5"/>
      <c r="ERQ429" s="5"/>
      <c r="ERR429" s="5"/>
      <c r="ERS429" s="5"/>
      <c r="ERT429" s="5"/>
      <c r="ERU429" s="5"/>
      <c r="ERV429" s="5"/>
      <c r="ERW429" s="5"/>
      <c r="ERX429" s="5"/>
      <c r="ERY429" s="5"/>
      <c r="ERZ429" s="5"/>
      <c r="ESA429" s="5"/>
      <c r="ESB429" s="5"/>
      <c r="ESC429" s="5"/>
      <c r="ESD429" s="5"/>
      <c r="ESE429" s="5"/>
      <c r="ESF429" s="5"/>
      <c r="ESG429" s="5"/>
      <c r="ESH429" s="5"/>
      <c r="ESI429" s="5"/>
      <c r="ESJ429" s="5"/>
      <c r="ESK429" s="5"/>
      <c r="ESL429" s="5"/>
      <c r="ESM429" s="5"/>
      <c r="ESN429" s="5"/>
      <c r="ESO429" s="5"/>
      <c r="ESP429" s="5"/>
      <c r="ESQ429" s="5"/>
      <c r="ESR429" s="5"/>
      <c r="ESS429" s="5"/>
      <c r="EST429" s="5"/>
      <c r="ESU429" s="5"/>
      <c r="ESV429" s="5"/>
      <c r="ESW429" s="5"/>
      <c r="ESX429" s="5"/>
      <c r="ESY429" s="5"/>
      <c r="ESZ429" s="5"/>
      <c r="ETA429" s="5"/>
      <c r="ETB429" s="5"/>
      <c r="ETC429" s="5"/>
      <c r="ETD429" s="5"/>
      <c r="ETE429" s="5"/>
      <c r="ETF429" s="5"/>
      <c r="ETG429" s="5"/>
      <c r="ETH429" s="5"/>
      <c r="ETI429" s="5"/>
      <c r="ETJ429" s="5"/>
      <c r="ETK429" s="5"/>
      <c r="ETL429" s="5"/>
      <c r="ETM429" s="5"/>
      <c r="ETN429" s="5"/>
      <c r="ETO429" s="5"/>
      <c r="ETP429" s="5"/>
      <c r="ETQ429" s="5"/>
      <c r="ETR429" s="5"/>
      <c r="ETS429" s="5"/>
      <c r="ETT429" s="5"/>
      <c r="ETU429" s="5"/>
      <c r="ETV429" s="5"/>
      <c r="ETW429" s="5"/>
      <c r="ETX429" s="5"/>
      <c r="ETY429" s="5"/>
      <c r="ETZ429" s="5"/>
      <c r="EUA429" s="5"/>
      <c r="EUB429" s="5"/>
      <c r="EUC429" s="5"/>
      <c r="EUD429" s="5"/>
      <c r="EUE429" s="5"/>
      <c r="EUF429" s="5"/>
      <c r="EUG429" s="5"/>
      <c r="EUH429" s="5"/>
      <c r="EUI429" s="5"/>
      <c r="EUJ429" s="5"/>
      <c r="EUK429" s="5"/>
      <c r="EUL429" s="5"/>
      <c r="EUM429" s="5"/>
      <c r="EUN429" s="5"/>
      <c r="EUO429" s="5"/>
      <c r="EUP429" s="5"/>
      <c r="EUQ429" s="5"/>
      <c r="EUR429" s="5"/>
      <c r="EUS429" s="5"/>
      <c r="EUT429" s="5"/>
      <c r="EUU429" s="5"/>
      <c r="EUV429" s="5"/>
      <c r="EUW429" s="5"/>
      <c r="EUX429" s="5"/>
      <c r="EUY429" s="5"/>
      <c r="EUZ429" s="5"/>
      <c r="EVA429" s="5"/>
      <c r="EVB429" s="5"/>
      <c r="EVC429" s="5"/>
      <c r="EVD429" s="5"/>
      <c r="EVE429" s="5"/>
      <c r="EVF429" s="5"/>
      <c r="EVG429" s="5"/>
      <c r="EVH429" s="5"/>
      <c r="EVI429" s="5"/>
      <c r="EVJ429" s="5"/>
      <c r="EVK429" s="5"/>
      <c r="EVL429" s="5"/>
      <c r="EVM429" s="5"/>
      <c r="EVN429" s="5"/>
      <c r="EVO429" s="5"/>
      <c r="EVP429" s="5"/>
      <c r="EVQ429" s="5"/>
      <c r="EVR429" s="5"/>
      <c r="EVS429" s="5"/>
      <c r="EVT429" s="5"/>
      <c r="EVU429" s="5"/>
      <c r="EVV429" s="5"/>
      <c r="EVW429" s="5"/>
      <c r="EVX429" s="5"/>
      <c r="EVY429" s="5"/>
      <c r="EVZ429" s="5"/>
      <c r="EWA429" s="5"/>
      <c r="EWB429" s="5"/>
      <c r="EWC429" s="5"/>
      <c r="EWD429" s="5"/>
      <c r="EWE429" s="5"/>
      <c r="EWF429" s="5"/>
      <c r="EWG429" s="5"/>
      <c r="EWH429" s="5"/>
      <c r="EWI429" s="5"/>
      <c r="EWJ429" s="5"/>
      <c r="EWK429" s="5"/>
      <c r="EWL429" s="5"/>
      <c r="EWM429" s="5"/>
      <c r="EWN429" s="5"/>
      <c r="EWO429" s="5"/>
      <c r="EWP429" s="5"/>
      <c r="EWQ429" s="5"/>
      <c r="EWR429" s="5"/>
      <c r="EWS429" s="5"/>
      <c r="EWT429" s="5"/>
      <c r="EWU429" s="5"/>
      <c r="EWV429" s="5"/>
      <c r="EWW429" s="5"/>
      <c r="EWX429" s="5"/>
      <c r="EWY429" s="5"/>
      <c r="EWZ429" s="5"/>
      <c r="EXA429" s="5"/>
      <c r="EXB429" s="5"/>
      <c r="EXC429" s="5"/>
      <c r="EXD429" s="5"/>
      <c r="EXE429" s="5"/>
      <c r="EXF429" s="5"/>
      <c r="EXG429" s="5"/>
      <c r="EXH429" s="5"/>
      <c r="EXI429" s="5"/>
      <c r="EXJ429" s="5"/>
      <c r="EXK429" s="5"/>
      <c r="EXL429" s="5"/>
      <c r="EXM429" s="5"/>
      <c r="EXN429" s="5"/>
      <c r="EXO429" s="5"/>
      <c r="EXP429" s="5"/>
      <c r="EXQ429" s="5"/>
      <c r="EXR429" s="5"/>
      <c r="EXS429" s="5"/>
      <c r="EXT429" s="5"/>
      <c r="EXU429" s="5"/>
      <c r="EXV429" s="5"/>
      <c r="EXW429" s="5"/>
      <c r="EXX429" s="5"/>
      <c r="EXY429" s="5"/>
      <c r="EXZ429" s="5"/>
      <c r="EYA429" s="5"/>
      <c r="EYB429" s="5"/>
      <c r="EYC429" s="5"/>
      <c r="EYD429" s="5"/>
      <c r="EYE429" s="5"/>
      <c r="EYF429" s="5"/>
      <c r="EYG429" s="5"/>
      <c r="EYH429" s="5"/>
      <c r="EYI429" s="5"/>
      <c r="EYJ429" s="5"/>
      <c r="EYK429" s="5"/>
      <c r="EYL429" s="5"/>
      <c r="EYM429" s="5"/>
      <c r="EYN429" s="5"/>
      <c r="EYO429" s="5"/>
      <c r="EYP429" s="5"/>
      <c r="EYQ429" s="5"/>
      <c r="EYR429" s="5"/>
      <c r="EYS429" s="5"/>
      <c r="EYT429" s="5"/>
      <c r="EYU429" s="5"/>
      <c r="EYV429" s="5"/>
      <c r="EYW429" s="5"/>
      <c r="EYX429" s="5"/>
      <c r="EYY429" s="5"/>
      <c r="EYZ429" s="5"/>
      <c r="EZA429" s="5"/>
      <c r="EZB429" s="5"/>
      <c r="EZC429" s="5"/>
      <c r="EZD429" s="5"/>
      <c r="EZE429" s="5"/>
      <c r="EZF429" s="5"/>
      <c r="EZG429" s="5"/>
      <c r="EZH429" s="5"/>
      <c r="EZI429" s="5"/>
      <c r="EZJ429" s="5"/>
      <c r="EZK429" s="5"/>
      <c r="EZL429" s="5"/>
      <c r="EZM429" s="5"/>
      <c r="EZN429" s="5"/>
      <c r="EZO429" s="5"/>
      <c r="EZP429" s="5"/>
      <c r="EZQ429" s="5"/>
      <c r="EZR429" s="5"/>
      <c r="EZS429" s="5"/>
      <c r="EZT429" s="5"/>
      <c r="EZU429" s="5"/>
      <c r="EZV429" s="5"/>
      <c r="EZW429" s="5"/>
      <c r="EZX429" s="5"/>
      <c r="EZY429" s="5"/>
      <c r="EZZ429" s="5"/>
      <c r="FAA429" s="5"/>
      <c r="FAB429" s="5"/>
      <c r="FAC429" s="5"/>
      <c r="FAD429" s="5"/>
      <c r="FAE429" s="5"/>
      <c r="FAF429" s="5"/>
      <c r="FAG429" s="5"/>
      <c r="FAH429" s="5"/>
      <c r="FAI429" s="5"/>
      <c r="FAJ429" s="5"/>
      <c r="FAK429" s="5"/>
      <c r="FAL429" s="5"/>
      <c r="FAM429" s="5"/>
      <c r="FAN429" s="5"/>
      <c r="FAO429" s="5"/>
      <c r="FAP429" s="5"/>
      <c r="FAQ429" s="5"/>
      <c r="FAR429" s="5"/>
      <c r="FAS429" s="5"/>
      <c r="FAT429" s="5"/>
      <c r="FAU429" s="5"/>
      <c r="FAV429" s="5"/>
      <c r="FAW429" s="5"/>
      <c r="FAX429" s="5"/>
      <c r="FAY429" s="5"/>
      <c r="FAZ429" s="5"/>
      <c r="FBA429" s="5"/>
      <c r="FBB429" s="5"/>
      <c r="FBC429" s="5"/>
      <c r="FBD429" s="5"/>
      <c r="FBE429" s="5"/>
      <c r="FBF429" s="5"/>
      <c r="FBG429" s="5"/>
      <c r="FBH429" s="5"/>
      <c r="FBI429" s="5"/>
      <c r="FBJ429" s="5"/>
      <c r="FBK429" s="5"/>
      <c r="FBL429" s="5"/>
      <c r="FBM429" s="5"/>
      <c r="FBN429" s="5"/>
      <c r="FBO429" s="5"/>
      <c r="FBP429" s="5"/>
      <c r="FBQ429" s="5"/>
      <c r="FBR429" s="5"/>
      <c r="FBS429" s="5"/>
      <c r="FBT429" s="5"/>
      <c r="FBU429" s="5"/>
      <c r="FBV429" s="5"/>
      <c r="FBW429" s="5"/>
      <c r="FBX429" s="5"/>
      <c r="FBY429" s="5"/>
      <c r="FBZ429" s="5"/>
      <c r="FCA429" s="5"/>
      <c r="FCB429" s="5"/>
      <c r="FCC429" s="5"/>
      <c r="FCD429" s="5"/>
      <c r="FCE429" s="5"/>
      <c r="FCF429" s="5"/>
      <c r="FCG429" s="5"/>
      <c r="FCH429" s="5"/>
      <c r="FCI429" s="5"/>
      <c r="FCJ429" s="5"/>
      <c r="FCK429" s="5"/>
      <c r="FCL429" s="5"/>
      <c r="FCM429" s="5"/>
      <c r="FCN429" s="5"/>
      <c r="FCO429" s="5"/>
      <c r="FCP429" s="5"/>
      <c r="FCQ429" s="5"/>
      <c r="FCR429" s="5"/>
      <c r="FCS429" s="5"/>
      <c r="FCT429" s="5"/>
      <c r="FCU429" s="5"/>
      <c r="FCV429" s="5"/>
      <c r="FCW429" s="5"/>
      <c r="FCX429" s="5"/>
      <c r="FCY429" s="5"/>
      <c r="FCZ429" s="5"/>
      <c r="FDA429" s="5"/>
      <c r="FDB429" s="5"/>
      <c r="FDC429" s="5"/>
      <c r="FDD429" s="5"/>
      <c r="FDE429" s="5"/>
      <c r="FDF429" s="5"/>
      <c r="FDG429" s="5"/>
      <c r="FDH429" s="5"/>
      <c r="FDI429" s="5"/>
      <c r="FDJ429" s="5"/>
      <c r="FDK429" s="5"/>
      <c r="FDL429" s="5"/>
      <c r="FDM429" s="5"/>
      <c r="FDN429" s="5"/>
      <c r="FDO429" s="5"/>
      <c r="FDP429" s="5"/>
      <c r="FDQ429" s="5"/>
      <c r="FDR429" s="5"/>
      <c r="FDS429" s="5"/>
      <c r="FDT429" s="5"/>
      <c r="FDU429" s="5"/>
      <c r="FDV429" s="5"/>
      <c r="FDW429" s="5"/>
      <c r="FDX429" s="5"/>
      <c r="FDY429" s="5"/>
      <c r="FDZ429" s="5"/>
      <c r="FEA429" s="5"/>
      <c r="FEB429" s="5"/>
      <c r="FEC429" s="5"/>
      <c r="FED429" s="5"/>
      <c r="FEE429" s="5"/>
      <c r="FEF429" s="5"/>
      <c r="FEG429" s="5"/>
      <c r="FEH429" s="5"/>
      <c r="FEI429" s="5"/>
      <c r="FEJ429" s="5"/>
      <c r="FEK429" s="5"/>
      <c r="FEL429" s="5"/>
      <c r="FEM429" s="5"/>
      <c r="FEN429" s="5"/>
      <c r="FEO429" s="5"/>
      <c r="FEP429" s="5"/>
      <c r="FEQ429" s="5"/>
      <c r="FER429" s="5"/>
      <c r="FES429" s="5"/>
      <c r="FET429" s="5"/>
      <c r="FEU429" s="5"/>
      <c r="FEV429" s="5"/>
      <c r="FEW429" s="5"/>
      <c r="FEX429" s="5"/>
      <c r="FEY429" s="5"/>
      <c r="FEZ429" s="5"/>
      <c r="FFA429" s="5"/>
      <c r="FFB429" s="5"/>
      <c r="FFC429" s="5"/>
      <c r="FFD429" s="5"/>
      <c r="FFE429" s="5"/>
      <c r="FFF429" s="5"/>
      <c r="FFG429" s="5"/>
      <c r="FFH429" s="5"/>
      <c r="FFI429" s="5"/>
      <c r="FFJ429" s="5"/>
      <c r="FFK429" s="5"/>
      <c r="FFL429" s="5"/>
      <c r="FFM429" s="5"/>
      <c r="FFN429" s="5"/>
      <c r="FFO429" s="5"/>
      <c r="FFP429" s="5"/>
      <c r="FFQ429" s="5"/>
      <c r="FFR429" s="5"/>
      <c r="FFS429" s="5"/>
      <c r="FFT429" s="5"/>
      <c r="FFU429" s="5"/>
      <c r="FFV429" s="5"/>
      <c r="FFW429" s="5"/>
      <c r="FFX429" s="5"/>
      <c r="FFY429" s="5"/>
      <c r="FFZ429" s="5"/>
      <c r="FGA429" s="5"/>
      <c r="FGB429" s="5"/>
      <c r="FGC429" s="5"/>
      <c r="FGD429" s="5"/>
      <c r="FGE429" s="5"/>
      <c r="FGF429" s="5"/>
      <c r="FGG429" s="5"/>
      <c r="FGH429" s="5"/>
      <c r="FGI429" s="5"/>
      <c r="FGJ429" s="5"/>
      <c r="FGK429" s="5"/>
      <c r="FGL429" s="5"/>
      <c r="FGM429" s="5"/>
      <c r="FGN429" s="5"/>
      <c r="FGO429" s="5"/>
      <c r="FGP429" s="5"/>
      <c r="FGQ429" s="5"/>
      <c r="FGR429" s="5"/>
      <c r="FGS429" s="5"/>
      <c r="FGT429" s="5"/>
      <c r="FGU429" s="5"/>
      <c r="FGV429" s="5"/>
      <c r="FGW429" s="5"/>
      <c r="FGX429" s="5"/>
      <c r="FGY429" s="5"/>
      <c r="FGZ429" s="5"/>
      <c r="FHA429" s="5"/>
      <c r="FHB429" s="5"/>
      <c r="FHC429" s="5"/>
      <c r="FHD429" s="5"/>
      <c r="FHE429" s="5"/>
      <c r="FHF429" s="5"/>
      <c r="FHG429" s="5"/>
      <c r="FHH429" s="5"/>
      <c r="FHI429" s="5"/>
      <c r="FHJ429" s="5"/>
      <c r="FHK429" s="5"/>
      <c r="FHL429" s="5"/>
      <c r="FHM429" s="5"/>
      <c r="FHN429" s="5"/>
      <c r="FHO429" s="5"/>
      <c r="FHP429" s="5"/>
      <c r="FHQ429" s="5"/>
      <c r="FHR429" s="5"/>
      <c r="FHS429" s="5"/>
      <c r="FHT429" s="5"/>
      <c r="FHU429" s="5"/>
      <c r="FHV429" s="5"/>
      <c r="FHW429" s="5"/>
      <c r="FHX429" s="5"/>
      <c r="FHY429" s="5"/>
      <c r="FHZ429" s="5"/>
      <c r="FIA429" s="5"/>
      <c r="FIB429" s="5"/>
      <c r="FIC429" s="5"/>
      <c r="FID429" s="5"/>
      <c r="FIE429" s="5"/>
      <c r="FIF429" s="5"/>
      <c r="FIG429" s="5"/>
      <c r="FIH429" s="5"/>
      <c r="FII429" s="5"/>
      <c r="FIJ429" s="5"/>
      <c r="FIK429" s="5"/>
      <c r="FIL429" s="5"/>
      <c r="FIM429" s="5"/>
      <c r="FIN429" s="5"/>
      <c r="FIO429" s="5"/>
      <c r="FIP429" s="5"/>
      <c r="FIQ429" s="5"/>
      <c r="FIR429" s="5"/>
      <c r="FIS429" s="5"/>
      <c r="FIT429" s="5"/>
      <c r="FIU429" s="5"/>
      <c r="FIV429" s="5"/>
      <c r="FIW429" s="5"/>
      <c r="FIX429" s="5"/>
      <c r="FIY429" s="5"/>
      <c r="FIZ429" s="5"/>
      <c r="FJA429" s="5"/>
      <c r="FJB429" s="5"/>
      <c r="FJC429" s="5"/>
      <c r="FJD429" s="5"/>
      <c r="FJE429" s="5"/>
      <c r="FJF429" s="5"/>
      <c r="FJG429" s="5"/>
      <c r="FJH429" s="5"/>
      <c r="FJI429" s="5"/>
      <c r="FJJ429" s="5"/>
      <c r="FJK429" s="5"/>
      <c r="FJL429" s="5"/>
      <c r="FJM429" s="5"/>
      <c r="FJN429" s="5"/>
      <c r="FJO429" s="5"/>
      <c r="FJP429" s="5"/>
      <c r="FJQ429" s="5"/>
      <c r="FJR429" s="5"/>
      <c r="FJS429" s="5"/>
      <c r="FJT429" s="5"/>
      <c r="FJU429" s="5"/>
      <c r="FJV429" s="5"/>
      <c r="FJW429" s="5"/>
      <c r="FJX429" s="5"/>
      <c r="FJY429" s="5"/>
      <c r="FJZ429" s="5"/>
      <c r="FKA429" s="5"/>
      <c r="FKB429" s="5"/>
      <c r="FKC429" s="5"/>
      <c r="FKD429" s="5"/>
      <c r="FKE429" s="5"/>
      <c r="FKF429" s="5"/>
      <c r="FKG429" s="5"/>
      <c r="FKH429" s="5"/>
      <c r="FKI429" s="5"/>
      <c r="FKJ429" s="5"/>
      <c r="FKK429" s="5"/>
      <c r="FKL429" s="5"/>
      <c r="FKM429" s="5"/>
      <c r="FKN429" s="5"/>
      <c r="FKO429" s="5"/>
      <c r="FKP429" s="5"/>
      <c r="FKQ429" s="5"/>
      <c r="FKR429" s="5"/>
      <c r="FKS429" s="5"/>
      <c r="FKT429" s="5"/>
      <c r="FKU429" s="5"/>
      <c r="FKV429" s="5"/>
      <c r="FKW429" s="5"/>
      <c r="FKX429" s="5"/>
      <c r="FKY429" s="5"/>
      <c r="FKZ429" s="5"/>
      <c r="FLA429" s="5"/>
      <c r="FLB429" s="5"/>
      <c r="FLC429" s="5"/>
      <c r="FLD429" s="5"/>
      <c r="FLE429" s="5"/>
      <c r="FLF429" s="5"/>
      <c r="FLG429" s="5"/>
      <c r="FLH429" s="5"/>
      <c r="FLI429" s="5"/>
      <c r="FLJ429" s="5"/>
      <c r="FLK429" s="5"/>
      <c r="FLL429" s="5"/>
      <c r="FLM429" s="5"/>
      <c r="FLN429" s="5"/>
      <c r="FLO429" s="5"/>
      <c r="FLP429" s="5"/>
      <c r="FLQ429" s="5"/>
      <c r="FLR429" s="5"/>
      <c r="FLS429" s="5"/>
      <c r="FLT429" s="5"/>
      <c r="FLU429" s="5"/>
      <c r="FLV429" s="5"/>
      <c r="FLW429" s="5"/>
      <c r="FLX429" s="5"/>
      <c r="FLY429" s="5"/>
      <c r="FLZ429" s="5"/>
      <c r="FMA429" s="5"/>
      <c r="FMB429" s="5"/>
      <c r="FMC429" s="5"/>
      <c r="FMD429" s="5"/>
      <c r="FME429" s="5"/>
      <c r="FMF429" s="5"/>
      <c r="FMG429" s="5"/>
      <c r="FMH429" s="5"/>
      <c r="FMI429" s="5"/>
      <c r="FMJ429" s="5"/>
      <c r="FMK429" s="5"/>
      <c r="FML429" s="5"/>
      <c r="FMM429" s="5"/>
      <c r="FMN429" s="5"/>
      <c r="FMO429" s="5"/>
      <c r="FMP429" s="5"/>
      <c r="FMQ429" s="5"/>
      <c r="FMR429" s="5"/>
      <c r="FMS429" s="5"/>
      <c r="FMT429" s="5"/>
      <c r="FMU429" s="5"/>
      <c r="FMV429" s="5"/>
      <c r="FMW429" s="5"/>
      <c r="FMX429" s="5"/>
      <c r="FMY429" s="5"/>
      <c r="FMZ429" s="5"/>
      <c r="FNA429" s="5"/>
      <c r="FNB429" s="5"/>
      <c r="FNC429" s="5"/>
      <c r="FND429" s="5"/>
      <c r="FNE429" s="5"/>
      <c r="FNF429" s="5"/>
      <c r="FNG429" s="5"/>
      <c r="FNH429" s="5"/>
      <c r="FNI429" s="5"/>
      <c r="FNJ429" s="5"/>
      <c r="FNK429" s="5"/>
      <c r="FNL429" s="5"/>
      <c r="FNM429" s="5"/>
      <c r="FNN429" s="5"/>
      <c r="FNO429" s="5"/>
      <c r="FNP429" s="5"/>
      <c r="FNQ429" s="5"/>
      <c r="FNR429" s="5"/>
      <c r="FNS429" s="5"/>
      <c r="FNT429" s="5"/>
      <c r="FNU429" s="5"/>
      <c r="FNV429" s="5"/>
      <c r="FNW429" s="5"/>
      <c r="FNX429" s="5"/>
      <c r="FNY429" s="5"/>
      <c r="FNZ429" s="5"/>
      <c r="FOA429" s="5"/>
      <c r="FOB429" s="5"/>
      <c r="FOC429" s="5"/>
      <c r="FOD429" s="5"/>
      <c r="FOE429" s="5"/>
      <c r="FOF429" s="5"/>
      <c r="FOG429" s="5"/>
      <c r="FOH429" s="5"/>
      <c r="FOI429" s="5"/>
      <c r="FOJ429" s="5"/>
      <c r="FOK429" s="5"/>
      <c r="FOL429" s="5"/>
      <c r="FOM429" s="5"/>
      <c r="FON429" s="5"/>
      <c r="FOO429" s="5"/>
      <c r="FOP429" s="5"/>
      <c r="FOQ429" s="5"/>
      <c r="FOR429" s="5"/>
      <c r="FOS429" s="5"/>
      <c r="FOT429" s="5"/>
      <c r="FOU429" s="5"/>
      <c r="FOV429" s="5"/>
      <c r="FOW429" s="5"/>
      <c r="FOX429" s="5"/>
      <c r="FOY429" s="5"/>
      <c r="FOZ429" s="5"/>
      <c r="FPA429" s="5"/>
      <c r="FPB429" s="5"/>
      <c r="FPC429" s="5"/>
      <c r="FPD429" s="5"/>
      <c r="FPE429" s="5"/>
      <c r="FPF429" s="5"/>
      <c r="FPG429" s="5"/>
      <c r="FPH429" s="5"/>
      <c r="FPI429" s="5"/>
      <c r="FPJ429" s="5"/>
      <c r="FPK429" s="5"/>
      <c r="FPL429" s="5"/>
      <c r="FPM429" s="5"/>
      <c r="FPN429" s="5"/>
      <c r="FPO429" s="5"/>
      <c r="FPP429" s="5"/>
      <c r="FPQ429" s="5"/>
      <c r="FPR429" s="5"/>
      <c r="FPS429" s="5"/>
      <c r="FPT429" s="5"/>
      <c r="FPU429" s="5"/>
      <c r="FPV429" s="5"/>
      <c r="FPW429" s="5"/>
      <c r="FPX429" s="5"/>
      <c r="FPY429" s="5"/>
      <c r="FPZ429" s="5"/>
      <c r="FQA429" s="5"/>
      <c r="FQB429" s="5"/>
      <c r="FQC429" s="5"/>
      <c r="FQD429" s="5"/>
      <c r="FQE429" s="5"/>
      <c r="FQF429" s="5"/>
      <c r="FQG429" s="5"/>
      <c r="FQH429" s="5"/>
      <c r="FQI429" s="5"/>
      <c r="FQJ429" s="5"/>
      <c r="FQK429" s="5"/>
      <c r="FQL429" s="5"/>
      <c r="FQM429" s="5"/>
      <c r="FQN429" s="5"/>
      <c r="FQO429" s="5"/>
      <c r="FQP429" s="5"/>
      <c r="FQQ429" s="5"/>
      <c r="FQR429" s="5"/>
      <c r="FQS429" s="5"/>
      <c r="FQT429" s="5"/>
      <c r="FQU429" s="5"/>
      <c r="FQV429" s="5"/>
      <c r="FQW429" s="5"/>
      <c r="FQX429" s="5"/>
      <c r="FQY429" s="5"/>
      <c r="FQZ429" s="5"/>
      <c r="FRA429" s="5"/>
      <c r="FRB429" s="5"/>
      <c r="FRC429" s="5"/>
      <c r="FRD429" s="5"/>
      <c r="FRE429" s="5"/>
      <c r="FRF429" s="5"/>
      <c r="FRG429" s="5"/>
      <c r="FRH429" s="5"/>
      <c r="FRI429" s="5"/>
      <c r="FRJ429" s="5"/>
      <c r="FRK429" s="5"/>
      <c r="FRL429" s="5"/>
      <c r="FRM429" s="5"/>
      <c r="FRN429" s="5"/>
      <c r="FRO429" s="5"/>
      <c r="FRP429" s="5"/>
      <c r="FRQ429" s="5"/>
      <c r="FRR429" s="5"/>
      <c r="FRS429" s="5"/>
      <c r="FRT429" s="5"/>
      <c r="FRU429" s="5"/>
      <c r="FRV429" s="5"/>
      <c r="FRW429" s="5"/>
      <c r="FRX429" s="5"/>
      <c r="FRY429" s="5"/>
      <c r="FRZ429" s="5"/>
      <c r="FSA429" s="5"/>
      <c r="FSB429" s="5"/>
      <c r="FSC429" s="5"/>
      <c r="FSD429" s="5"/>
      <c r="FSE429" s="5"/>
      <c r="FSF429" s="5"/>
      <c r="FSG429" s="5"/>
      <c r="FSH429" s="5"/>
      <c r="FSI429" s="5"/>
      <c r="FSJ429" s="5"/>
      <c r="FSK429" s="5"/>
      <c r="FSL429" s="5"/>
      <c r="FSM429" s="5"/>
      <c r="FSN429" s="5"/>
      <c r="FSO429" s="5"/>
      <c r="FSP429" s="5"/>
      <c r="FSQ429" s="5"/>
      <c r="FSR429" s="5"/>
      <c r="FSS429" s="5"/>
      <c r="FST429" s="5"/>
      <c r="FSU429" s="5"/>
      <c r="FSV429" s="5"/>
      <c r="FSW429" s="5"/>
      <c r="FSX429" s="5"/>
      <c r="FSY429" s="5"/>
      <c r="FSZ429" s="5"/>
      <c r="FTA429" s="5"/>
      <c r="FTB429" s="5"/>
      <c r="FTC429" s="5"/>
      <c r="FTD429" s="5"/>
      <c r="FTE429" s="5"/>
      <c r="FTF429" s="5"/>
      <c r="FTG429" s="5"/>
      <c r="FTH429" s="5"/>
      <c r="FTI429" s="5"/>
      <c r="FTJ429" s="5"/>
      <c r="FTK429" s="5"/>
      <c r="FTL429" s="5"/>
      <c r="FTM429" s="5"/>
      <c r="FTN429" s="5"/>
      <c r="FTO429" s="5"/>
      <c r="FTP429" s="5"/>
      <c r="FTQ429" s="5"/>
      <c r="FTR429" s="5"/>
      <c r="FTS429" s="5"/>
      <c r="FTT429" s="5"/>
      <c r="FTU429" s="5"/>
      <c r="FTV429" s="5"/>
      <c r="FTW429" s="5"/>
      <c r="FTX429" s="5"/>
      <c r="FTY429" s="5"/>
      <c r="FTZ429" s="5"/>
      <c r="FUA429" s="5"/>
      <c r="FUB429" s="5"/>
      <c r="FUC429" s="5"/>
      <c r="FUD429" s="5"/>
      <c r="FUE429" s="5"/>
      <c r="FUF429" s="5"/>
      <c r="FUG429" s="5"/>
      <c r="FUH429" s="5"/>
      <c r="FUI429" s="5"/>
      <c r="FUJ429" s="5"/>
      <c r="FUK429" s="5"/>
      <c r="FUL429" s="5"/>
      <c r="FUM429" s="5"/>
      <c r="FUN429" s="5"/>
      <c r="FUO429" s="5"/>
      <c r="FUP429" s="5"/>
      <c r="FUQ429" s="5"/>
      <c r="FUR429" s="5"/>
      <c r="FUS429" s="5"/>
      <c r="FUT429" s="5"/>
      <c r="FUU429" s="5"/>
      <c r="FUV429" s="5"/>
      <c r="FUW429" s="5"/>
      <c r="FUX429" s="5"/>
      <c r="FUY429" s="5"/>
      <c r="FUZ429" s="5"/>
      <c r="FVA429" s="5"/>
      <c r="FVB429" s="5"/>
      <c r="FVC429" s="5"/>
      <c r="FVD429" s="5"/>
      <c r="FVE429" s="5"/>
      <c r="FVF429" s="5"/>
      <c r="FVG429" s="5"/>
      <c r="FVH429" s="5"/>
      <c r="FVI429" s="5"/>
      <c r="FVJ429" s="5"/>
      <c r="FVK429" s="5"/>
      <c r="FVL429" s="5"/>
      <c r="FVM429" s="5"/>
      <c r="FVN429" s="5"/>
      <c r="FVO429" s="5"/>
      <c r="FVP429" s="5"/>
      <c r="FVQ429" s="5"/>
      <c r="FVR429" s="5"/>
      <c r="FVS429" s="5"/>
      <c r="FVT429" s="5"/>
      <c r="FVU429" s="5"/>
      <c r="FVV429" s="5"/>
      <c r="FVW429" s="5"/>
      <c r="FVX429" s="5"/>
      <c r="FVY429" s="5"/>
      <c r="FVZ429" s="5"/>
      <c r="FWA429" s="5"/>
      <c r="FWB429" s="5"/>
      <c r="FWC429" s="5"/>
      <c r="FWD429" s="5"/>
      <c r="FWE429" s="5"/>
      <c r="FWF429" s="5"/>
      <c r="FWG429" s="5"/>
      <c r="FWH429" s="5"/>
      <c r="FWI429" s="5"/>
      <c r="FWJ429" s="5"/>
      <c r="FWK429" s="5"/>
      <c r="FWL429" s="5"/>
      <c r="FWM429" s="5"/>
      <c r="FWN429" s="5"/>
      <c r="FWO429" s="5"/>
      <c r="FWP429" s="5"/>
      <c r="FWQ429" s="5"/>
      <c r="FWR429" s="5"/>
      <c r="FWS429" s="5"/>
      <c r="FWT429" s="5"/>
      <c r="FWU429" s="5"/>
      <c r="FWV429" s="5"/>
      <c r="FWW429" s="5"/>
      <c r="FWX429" s="5"/>
      <c r="FWY429" s="5"/>
      <c r="FWZ429" s="5"/>
      <c r="FXA429" s="5"/>
      <c r="FXB429" s="5"/>
      <c r="FXC429" s="5"/>
      <c r="FXD429" s="5"/>
      <c r="FXE429" s="5"/>
      <c r="FXF429" s="5"/>
      <c r="FXG429" s="5"/>
      <c r="FXH429" s="5"/>
      <c r="FXI429" s="5"/>
      <c r="FXJ429" s="5"/>
      <c r="FXK429" s="5"/>
      <c r="FXL429" s="5"/>
      <c r="FXM429" s="5"/>
      <c r="FXN429" s="5"/>
      <c r="FXO429" s="5"/>
      <c r="FXP429" s="5"/>
      <c r="FXQ429" s="5"/>
      <c r="FXR429" s="5"/>
      <c r="FXS429" s="5"/>
      <c r="FXT429" s="5"/>
      <c r="FXU429" s="5"/>
      <c r="FXV429" s="5"/>
      <c r="FXW429" s="5"/>
      <c r="FXX429" s="5"/>
      <c r="FXY429" s="5"/>
      <c r="FXZ429" s="5"/>
      <c r="FYA429" s="5"/>
      <c r="FYB429" s="5"/>
      <c r="FYC429" s="5"/>
      <c r="FYD429" s="5"/>
      <c r="FYE429" s="5"/>
      <c r="FYF429" s="5"/>
      <c r="FYG429" s="5"/>
      <c r="FYH429" s="5"/>
      <c r="FYI429" s="5"/>
      <c r="FYJ429" s="5"/>
      <c r="FYK429" s="5"/>
      <c r="FYL429" s="5"/>
      <c r="FYM429" s="5"/>
      <c r="FYN429" s="5"/>
      <c r="FYO429" s="5"/>
      <c r="FYP429" s="5"/>
      <c r="FYQ429" s="5"/>
      <c r="FYR429" s="5"/>
      <c r="FYS429" s="5"/>
      <c r="FYT429" s="5"/>
      <c r="FYU429" s="5"/>
      <c r="FYV429" s="5"/>
      <c r="FYW429" s="5"/>
      <c r="FYX429" s="5"/>
      <c r="FYY429" s="5"/>
      <c r="FYZ429" s="5"/>
      <c r="FZA429" s="5"/>
      <c r="FZB429" s="5"/>
      <c r="FZC429" s="5"/>
      <c r="FZD429" s="5"/>
      <c r="FZE429" s="5"/>
      <c r="FZF429" s="5"/>
      <c r="FZG429" s="5"/>
      <c r="FZH429" s="5"/>
      <c r="FZI429" s="5"/>
      <c r="FZJ429" s="5"/>
      <c r="FZK429" s="5"/>
      <c r="FZL429" s="5"/>
      <c r="FZM429" s="5"/>
      <c r="FZN429" s="5"/>
      <c r="FZO429" s="5"/>
      <c r="FZP429" s="5"/>
      <c r="FZQ429" s="5"/>
      <c r="FZR429" s="5"/>
      <c r="FZS429" s="5"/>
      <c r="FZT429" s="5"/>
      <c r="FZU429" s="5"/>
      <c r="FZV429" s="5"/>
      <c r="FZW429" s="5"/>
      <c r="FZX429" s="5"/>
      <c r="FZY429" s="5"/>
      <c r="FZZ429" s="5"/>
      <c r="GAA429" s="5"/>
      <c r="GAB429" s="5"/>
      <c r="GAC429" s="5"/>
      <c r="GAD429" s="5"/>
      <c r="GAE429" s="5"/>
      <c r="GAF429" s="5"/>
      <c r="GAG429" s="5"/>
      <c r="GAH429" s="5"/>
      <c r="GAI429" s="5"/>
      <c r="GAJ429" s="5"/>
      <c r="GAK429" s="5"/>
      <c r="GAL429" s="5"/>
      <c r="GAM429" s="5"/>
      <c r="GAN429" s="5"/>
      <c r="GAO429" s="5"/>
      <c r="GAP429" s="5"/>
      <c r="GAQ429" s="5"/>
      <c r="GAR429" s="5"/>
      <c r="GAS429" s="5"/>
      <c r="GAT429" s="5"/>
      <c r="GAU429" s="5"/>
      <c r="GAV429" s="5"/>
      <c r="GAW429" s="5"/>
      <c r="GAX429" s="5"/>
      <c r="GAY429" s="5"/>
      <c r="GAZ429" s="5"/>
      <c r="GBA429" s="5"/>
      <c r="GBB429" s="5"/>
      <c r="GBC429" s="5"/>
      <c r="GBD429" s="5"/>
      <c r="GBE429" s="5"/>
      <c r="GBF429" s="5"/>
      <c r="GBG429" s="5"/>
      <c r="GBH429" s="5"/>
      <c r="GBI429" s="5"/>
      <c r="GBJ429" s="5"/>
      <c r="GBK429" s="5"/>
      <c r="GBL429" s="5"/>
      <c r="GBM429" s="5"/>
      <c r="GBN429" s="5"/>
      <c r="GBO429" s="5"/>
      <c r="GBP429" s="5"/>
      <c r="GBQ429" s="5"/>
      <c r="GBR429" s="5"/>
      <c r="GBS429" s="5"/>
      <c r="GBT429" s="5"/>
      <c r="GBU429" s="5"/>
      <c r="GBV429" s="5"/>
      <c r="GBW429" s="5"/>
      <c r="GBX429" s="5"/>
      <c r="GBY429" s="5"/>
      <c r="GBZ429" s="5"/>
      <c r="GCA429" s="5"/>
      <c r="GCB429" s="5"/>
      <c r="GCC429" s="5"/>
      <c r="GCD429" s="5"/>
      <c r="GCE429" s="5"/>
      <c r="GCF429" s="5"/>
      <c r="GCG429" s="5"/>
      <c r="GCH429" s="5"/>
      <c r="GCI429" s="5"/>
      <c r="GCJ429" s="5"/>
      <c r="GCK429" s="5"/>
      <c r="GCL429" s="5"/>
      <c r="GCM429" s="5"/>
      <c r="GCN429" s="5"/>
      <c r="GCO429" s="5"/>
      <c r="GCP429" s="5"/>
      <c r="GCQ429" s="5"/>
      <c r="GCR429" s="5"/>
      <c r="GCS429" s="5"/>
      <c r="GCT429" s="5"/>
      <c r="GCU429" s="5"/>
      <c r="GCV429" s="5"/>
      <c r="GCW429" s="5"/>
      <c r="GCX429" s="5"/>
      <c r="GCY429" s="5"/>
      <c r="GCZ429" s="5"/>
      <c r="GDA429" s="5"/>
      <c r="GDB429" s="5"/>
      <c r="GDC429" s="5"/>
      <c r="GDD429" s="5"/>
      <c r="GDE429" s="5"/>
      <c r="GDF429" s="5"/>
      <c r="GDG429" s="5"/>
      <c r="GDH429" s="5"/>
      <c r="GDI429" s="5"/>
      <c r="GDJ429" s="5"/>
      <c r="GDK429" s="5"/>
      <c r="GDL429" s="5"/>
      <c r="GDM429" s="5"/>
      <c r="GDN429" s="5"/>
      <c r="GDO429" s="5"/>
      <c r="GDP429" s="5"/>
      <c r="GDQ429" s="5"/>
      <c r="GDR429" s="5"/>
      <c r="GDS429" s="5"/>
      <c r="GDT429" s="5"/>
      <c r="GDU429" s="5"/>
      <c r="GDV429" s="5"/>
      <c r="GDW429" s="5"/>
      <c r="GDX429" s="5"/>
      <c r="GDY429" s="5"/>
      <c r="GDZ429" s="5"/>
      <c r="GEA429" s="5"/>
      <c r="GEB429" s="5"/>
      <c r="GEC429" s="5"/>
      <c r="GED429" s="5"/>
      <c r="GEE429" s="5"/>
      <c r="GEF429" s="5"/>
      <c r="GEG429" s="5"/>
      <c r="GEH429" s="5"/>
      <c r="GEI429" s="5"/>
      <c r="GEJ429" s="5"/>
      <c r="GEK429" s="5"/>
      <c r="GEL429" s="5"/>
      <c r="GEM429" s="5"/>
      <c r="GEN429" s="5"/>
      <c r="GEO429" s="5"/>
      <c r="GEP429" s="5"/>
      <c r="GEQ429" s="5"/>
      <c r="GER429" s="5"/>
      <c r="GES429" s="5"/>
      <c r="GET429" s="5"/>
      <c r="GEU429" s="5"/>
      <c r="GEV429" s="5"/>
      <c r="GEW429" s="5"/>
      <c r="GEX429" s="5"/>
      <c r="GEY429" s="5"/>
      <c r="GEZ429" s="5"/>
      <c r="GFA429" s="5"/>
      <c r="GFB429" s="5"/>
      <c r="GFC429" s="5"/>
      <c r="GFD429" s="5"/>
      <c r="GFE429" s="5"/>
      <c r="GFF429" s="5"/>
      <c r="GFG429" s="5"/>
      <c r="GFH429" s="5"/>
      <c r="GFI429" s="5"/>
      <c r="GFJ429" s="5"/>
      <c r="GFK429" s="5"/>
      <c r="GFL429" s="5"/>
      <c r="GFM429" s="5"/>
      <c r="GFN429" s="5"/>
      <c r="GFO429" s="5"/>
      <c r="GFP429" s="5"/>
      <c r="GFQ429" s="5"/>
      <c r="GFR429" s="5"/>
      <c r="GFS429" s="5"/>
      <c r="GFT429" s="5"/>
      <c r="GFU429" s="5"/>
      <c r="GFV429" s="5"/>
      <c r="GFW429" s="5"/>
      <c r="GFX429" s="5"/>
      <c r="GFY429" s="5"/>
      <c r="GFZ429" s="5"/>
      <c r="GGA429" s="5"/>
      <c r="GGB429" s="5"/>
      <c r="GGC429" s="5"/>
      <c r="GGD429" s="5"/>
      <c r="GGE429" s="5"/>
      <c r="GGF429" s="5"/>
      <c r="GGG429" s="5"/>
      <c r="GGH429" s="5"/>
      <c r="GGI429" s="5"/>
      <c r="GGJ429" s="5"/>
      <c r="GGK429" s="5"/>
      <c r="GGL429" s="5"/>
      <c r="GGM429" s="5"/>
      <c r="GGN429" s="5"/>
      <c r="GGO429" s="5"/>
      <c r="GGP429" s="5"/>
      <c r="GGQ429" s="5"/>
      <c r="GGR429" s="5"/>
      <c r="GGS429" s="5"/>
      <c r="GGT429" s="5"/>
      <c r="GGU429" s="5"/>
      <c r="GGV429" s="5"/>
      <c r="GGW429" s="5"/>
      <c r="GGX429" s="5"/>
      <c r="GGY429" s="5"/>
      <c r="GGZ429" s="5"/>
      <c r="GHA429" s="5"/>
      <c r="GHB429" s="5"/>
      <c r="GHC429" s="5"/>
      <c r="GHD429" s="5"/>
      <c r="GHE429" s="5"/>
      <c r="GHF429" s="5"/>
      <c r="GHG429" s="5"/>
      <c r="GHH429" s="5"/>
      <c r="GHI429" s="5"/>
      <c r="GHJ429" s="5"/>
      <c r="GHK429" s="5"/>
      <c r="GHL429" s="5"/>
      <c r="GHM429" s="5"/>
      <c r="GHN429" s="5"/>
      <c r="GHO429" s="5"/>
      <c r="GHP429" s="5"/>
      <c r="GHQ429" s="5"/>
      <c r="GHR429" s="5"/>
      <c r="GHS429" s="5"/>
      <c r="GHT429" s="5"/>
      <c r="GHU429" s="5"/>
      <c r="GHV429" s="5"/>
      <c r="GHW429" s="5"/>
      <c r="GHX429" s="5"/>
      <c r="GHY429" s="5"/>
      <c r="GHZ429" s="5"/>
      <c r="GIA429" s="5"/>
      <c r="GIB429" s="5"/>
      <c r="GIC429" s="5"/>
      <c r="GID429" s="5"/>
      <c r="GIE429" s="5"/>
      <c r="GIF429" s="5"/>
      <c r="GIG429" s="5"/>
      <c r="GIH429" s="5"/>
      <c r="GII429" s="5"/>
      <c r="GIJ429" s="5"/>
      <c r="GIK429" s="5"/>
      <c r="GIL429" s="5"/>
      <c r="GIM429" s="5"/>
      <c r="GIN429" s="5"/>
      <c r="GIO429" s="5"/>
      <c r="GIP429" s="5"/>
      <c r="GIQ429" s="5"/>
      <c r="GIR429" s="5"/>
      <c r="GIS429" s="5"/>
      <c r="GIT429" s="5"/>
      <c r="GIU429" s="5"/>
      <c r="GIV429" s="5"/>
      <c r="GIW429" s="5"/>
      <c r="GIX429" s="5"/>
      <c r="GIY429" s="5"/>
      <c r="GIZ429" s="5"/>
      <c r="GJA429" s="5"/>
      <c r="GJB429" s="5"/>
      <c r="GJC429" s="5"/>
      <c r="GJD429" s="5"/>
      <c r="GJE429" s="5"/>
      <c r="GJF429" s="5"/>
      <c r="GJG429" s="5"/>
      <c r="GJH429" s="5"/>
      <c r="GJI429" s="5"/>
      <c r="GJJ429" s="5"/>
      <c r="GJK429" s="5"/>
      <c r="GJL429" s="5"/>
      <c r="GJM429" s="5"/>
      <c r="GJN429" s="5"/>
      <c r="GJO429" s="5"/>
      <c r="GJP429" s="5"/>
      <c r="GJQ429" s="5"/>
      <c r="GJR429" s="5"/>
      <c r="GJS429" s="5"/>
      <c r="GJT429" s="5"/>
      <c r="GJU429" s="5"/>
      <c r="GJV429" s="5"/>
      <c r="GJW429" s="5"/>
      <c r="GJX429" s="5"/>
      <c r="GJY429" s="5"/>
      <c r="GJZ429" s="5"/>
      <c r="GKA429" s="5"/>
      <c r="GKB429" s="5"/>
      <c r="GKC429" s="5"/>
      <c r="GKD429" s="5"/>
      <c r="GKE429" s="5"/>
      <c r="GKF429" s="5"/>
      <c r="GKG429" s="5"/>
      <c r="GKH429" s="5"/>
      <c r="GKI429" s="5"/>
      <c r="GKJ429" s="5"/>
      <c r="GKK429" s="5"/>
      <c r="GKL429" s="5"/>
      <c r="GKM429" s="5"/>
      <c r="GKN429" s="5"/>
      <c r="GKO429" s="5"/>
      <c r="GKP429" s="5"/>
      <c r="GKQ429" s="5"/>
      <c r="GKR429" s="5"/>
      <c r="GKS429" s="5"/>
      <c r="GKT429" s="5"/>
      <c r="GKU429" s="5"/>
      <c r="GKV429" s="5"/>
      <c r="GKW429" s="5"/>
      <c r="GKX429" s="5"/>
      <c r="GKY429" s="5"/>
      <c r="GKZ429" s="5"/>
      <c r="GLA429" s="5"/>
      <c r="GLB429" s="5"/>
      <c r="GLC429" s="5"/>
      <c r="GLD429" s="5"/>
      <c r="GLE429" s="5"/>
      <c r="GLF429" s="5"/>
      <c r="GLG429" s="5"/>
      <c r="GLH429" s="5"/>
      <c r="GLI429" s="5"/>
      <c r="GLJ429" s="5"/>
      <c r="GLK429" s="5"/>
      <c r="GLL429" s="5"/>
      <c r="GLM429" s="5"/>
      <c r="GLN429" s="5"/>
      <c r="GLO429" s="5"/>
      <c r="GLP429" s="5"/>
      <c r="GLQ429" s="5"/>
      <c r="GLR429" s="5"/>
      <c r="GLS429" s="5"/>
      <c r="GLT429" s="5"/>
      <c r="GLU429" s="5"/>
      <c r="GLV429" s="5"/>
      <c r="GLW429" s="5"/>
      <c r="GLX429" s="5"/>
      <c r="GLY429" s="5"/>
      <c r="GLZ429" s="5"/>
      <c r="GMA429" s="5"/>
      <c r="GMB429" s="5"/>
      <c r="GMC429" s="5"/>
      <c r="GMD429" s="5"/>
      <c r="GME429" s="5"/>
      <c r="GMF429" s="5"/>
      <c r="GMG429" s="5"/>
      <c r="GMH429" s="5"/>
      <c r="GMI429" s="5"/>
      <c r="GMJ429" s="5"/>
      <c r="GMK429" s="5"/>
      <c r="GML429" s="5"/>
      <c r="GMM429" s="5"/>
      <c r="GMN429" s="5"/>
      <c r="GMO429" s="5"/>
      <c r="GMP429" s="5"/>
      <c r="GMQ429" s="5"/>
      <c r="GMR429" s="5"/>
      <c r="GMS429" s="5"/>
      <c r="GMT429" s="5"/>
      <c r="GMU429" s="5"/>
      <c r="GMV429" s="5"/>
      <c r="GMW429" s="5"/>
      <c r="GMX429" s="5"/>
      <c r="GMY429" s="5"/>
      <c r="GMZ429" s="5"/>
      <c r="GNA429" s="5"/>
      <c r="GNB429" s="5"/>
      <c r="GNC429" s="5"/>
      <c r="GND429" s="5"/>
      <c r="GNE429" s="5"/>
      <c r="GNF429" s="5"/>
      <c r="GNG429" s="5"/>
      <c r="GNH429" s="5"/>
      <c r="GNI429" s="5"/>
      <c r="GNJ429" s="5"/>
      <c r="GNK429" s="5"/>
      <c r="GNL429" s="5"/>
      <c r="GNM429" s="5"/>
      <c r="GNN429" s="5"/>
      <c r="GNO429" s="5"/>
      <c r="GNP429" s="5"/>
      <c r="GNQ429" s="5"/>
      <c r="GNR429" s="5"/>
      <c r="GNS429" s="5"/>
      <c r="GNT429" s="5"/>
      <c r="GNU429" s="5"/>
      <c r="GNV429" s="5"/>
      <c r="GNW429" s="5"/>
      <c r="GNX429" s="5"/>
      <c r="GNY429" s="5"/>
      <c r="GNZ429" s="5"/>
      <c r="GOA429" s="5"/>
      <c r="GOB429" s="5"/>
      <c r="GOC429" s="5"/>
      <c r="GOD429" s="5"/>
      <c r="GOE429" s="5"/>
      <c r="GOF429" s="5"/>
      <c r="GOG429" s="5"/>
      <c r="GOH429" s="5"/>
      <c r="GOI429" s="5"/>
      <c r="GOJ429" s="5"/>
      <c r="GOK429" s="5"/>
      <c r="GOL429" s="5"/>
      <c r="GOM429" s="5"/>
      <c r="GON429" s="5"/>
      <c r="GOO429" s="5"/>
      <c r="GOP429" s="5"/>
      <c r="GOQ429" s="5"/>
      <c r="GOR429" s="5"/>
      <c r="GOS429" s="5"/>
      <c r="GOT429" s="5"/>
      <c r="GOU429" s="5"/>
      <c r="GOV429" s="5"/>
      <c r="GOW429" s="5"/>
      <c r="GOX429" s="5"/>
      <c r="GOY429" s="5"/>
      <c r="GOZ429" s="5"/>
      <c r="GPA429" s="5"/>
      <c r="GPB429" s="5"/>
      <c r="GPC429" s="5"/>
      <c r="GPD429" s="5"/>
      <c r="GPE429" s="5"/>
      <c r="GPF429" s="5"/>
      <c r="GPG429" s="5"/>
      <c r="GPH429" s="5"/>
      <c r="GPI429" s="5"/>
      <c r="GPJ429" s="5"/>
      <c r="GPK429" s="5"/>
      <c r="GPL429" s="5"/>
      <c r="GPM429" s="5"/>
      <c r="GPN429" s="5"/>
      <c r="GPO429" s="5"/>
      <c r="GPP429" s="5"/>
      <c r="GPQ429" s="5"/>
      <c r="GPR429" s="5"/>
      <c r="GPS429" s="5"/>
      <c r="GPT429" s="5"/>
      <c r="GPU429" s="5"/>
      <c r="GPV429" s="5"/>
      <c r="GPW429" s="5"/>
      <c r="GPX429" s="5"/>
      <c r="GPY429" s="5"/>
      <c r="GPZ429" s="5"/>
      <c r="GQA429" s="5"/>
      <c r="GQB429" s="5"/>
      <c r="GQC429" s="5"/>
      <c r="GQD429" s="5"/>
      <c r="GQE429" s="5"/>
      <c r="GQF429" s="5"/>
      <c r="GQG429" s="5"/>
      <c r="GQH429" s="5"/>
      <c r="GQI429" s="5"/>
      <c r="GQJ429" s="5"/>
      <c r="GQK429" s="5"/>
      <c r="GQL429" s="5"/>
      <c r="GQM429" s="5"/>
      <c r="GQN429" s="5"/>
      <c r="GQO429" s="5"/>
      <c r="GQP429" s="5"/>
      <c r="GQQ429" s="5"/>
      <c r="GQR429" s="5"/>
      <c r="GQS429" s="5"/>
      <c r="GQT429" s="5"/>
      <c r="GQU429" s="5"/>
      <c r="GQV429" s="5"/>
      <c r="GQW429" s="5"/>
      <c r="GQX429" s="5"/>
      <c r="GQY429" s="5"/>
      <c r="GQZ429" s="5"/>
      <c r="GRA429" s="5"/>
      <c r="GRB429" s="5"/>
      <c r="GRC429" s="5"/>
      <c r="GRD429" s="5"/>
      <c r="GRE429" s="5"/>
      <c r="GRF429" s="5"/>
      <c r="GRG429" s="5"/>
      <c r="GRH429" s="5"/>
      <c r="GRI429" s="5"/>
      <c r="GRJ429" s="5"/>
      <c r="GRK429" s="5"/>
      <c r="GRL429" s="5"/>
      <c r="GRM429" s="5"/>
      <c r="GRN429" s="5"/>
      <c r="GRO429" s="5"/>
      <c r="GRP429" s="5"/>
      <c r="GRQ429" s="5"/>
      <c r="GRR429" s="5"/>
      <c r="GRS429" s="5"/>
      <c r="GRT429" s="5"/>
      <c r="GRU429" s="5"/>
      <c r="GRV429" s="5"/>
      <c r="GRW429" s="5"/>
      <c r="GRX429" s="5"/>
      <c r="GRY429" s="5"/>
      <c r="GRZ429" s="5"/>
      <c r="GSA429" s="5"/>
      <c r="GSB429" s="5"/>
      <c r="GSC429" s="5"/>
      <c r="GSD429" s="5"/>
      <c r="GSE429" s="5"/>
      <c r="GSF429" s="5"/>
      <c r="GSG429" s="5"/>
      <c r="GSH429" s="5"/>
      <c r="GSI429" s="5"/>
      <c r="GSJ429" s="5"/>
      <c r="GSK429" s="5"/>
      <c r="GSL429" s="5"/>
      <c r="GSM429" s="5"/>
      <c r="GSN429" s="5"/>
      <c r="GSO429" s="5"/>
      <c r="GSP429" s="5"/>
      <c r="GSQ429" s="5"/>
      <c r="GSR429" s="5"/>
      <c r="GSS429" s="5"/>
      <c r="GST429" s="5"/>
      <c r="GSU429" s="5"/>
      <c r="GSV429" s="5"/>
      <c r="GSW429" s="5"/>
      <c r="GSX429" s="5"/>
      <c r="GSY429" s="5"/>
      <c r="GSZ429" s="5"/>
      <c r="GTA429" s="5"/>
      <c r="GTB429" s="5"/>
      <c r="GTC429" s="5"/>
      <c r="GTD429" s="5"/>
      <c r="GTE429" s="5"/>
      <c r="GTF429" s="5"/>
      <c r="GTG429" s="5"/>
      <c r="GTH429" s="5"/>
      <c r="GTI429" s="5"/>
      <c r="GTJ429" s="5"/>
      <c r="GTK429" s="5"/>
      <c r="GTL429" s="5"/>
      <c r="GTM429" s="5"/>
      <c r="GTN429" s="5"/>
      <c r="GTO429" s="5"/>
      <c r="GTP429" s="5"/>
      <c r="GTQ429" s="5"/>
      <c r="GTR429" s="5"/>
      <c r="GTS429" s="5"/>
      <c r="GTT429" s="5"/>
      <c r="GTU429" s="5"/>
      <c r="GTV429" s="5"/>
      <c r="GTW429" s="5"/>
      <c r="GTX429" s="5"/>
      <c r="GTY429" s="5"/>
      <c r="GTZ429" s="5"/>
      <c r="GUA429" s="5"/>
      <c r="GUB429" s="5"/>
      <c r="GUC429" s="5"/>
      <c r="GUD429" s="5"/>
      <c r="GUE429" s="5"/>
      <c r="GUF429" s="5"/>
      <c r="GUG429" s="5"/>
      <c r="GUH429" s="5"/>
      <c r="GUI429" s="5"/>
      <c r="GUJ429" s="5"/>
      <c r="GUK429" s="5"/>
      <c r="GUL429" s="5"/>
      <c r="GUM429" s="5"/>
      <c r="GUN429" s="5"/>
      <c r="GUO429" s="5"/>
      <c r="GUP429" s="5"/>
      <c r="GUQ429" s="5"/>
      <c r="GUR429" s="5"/>
      <c r="GUS429" s="5"/>
      <c r="GUT429" s="5"/>
      <c r="GUU429" s="5"/>
      <c r="GUV429" s="5"/>
      <c r="GUW429" s="5"/>
      <c r="GUX429" s="5"/>
      <c r="GUY429" s="5"/>
      <c r="GUZ429" s="5"/>
      <c r="GVA429" s="5"/>
      <c r="GVB429" s="5"/>
      <c r="GVC429" s="5"/>
      <c r="GVD429" s="5"/>
      <c r="GVE429" s="5"/>
      <c r="GVF429" s="5"/>
      <c r="GVG429" s="5"/>
      <c r="GVH429" s="5"/>
      <c r="GVI429" s="5"/>
      <c r="GVJ429" s="5"/>
      <c r="GVK429" s="5"/>
      <c r="GVL429" s="5"/>
      <c r="GVM429" s="5"/>
      <c r="GVN429" s="5"/>
      <c r="GVO429" s="5"/>
      <c r="GVP429" s="5"/>
      <c r="GVQ429" s="5"/>
      <c r="GVR429" s="5"/>
      <c r="GVS429" s="5"/>
      <c r="GVT429" s="5"/>
      <c r="GVU429" s="5"/>
      <c r="GVV429" s="5"/>
      <c r="GVW429" s="5"/>
      <c r="GVX429" s="5"/>
      <c r="GVY429" s="5"/>
      <c r="GVZ429" s="5"/>
      <c r="GWA429" s="5"/>
      <c r="GWB429" s="5"/>
      <c r="GWC429" s="5"/>
      <c r="GWD429" s="5"/>
      <c r="GWE429" s="5"/>
      <c r="GWF429" s="5"/>
      <c r="GWG429" s="5"/>
      <c r="GWH429" s="5"/>
      <c r="GWI429" s="5"/>
      <c r="GWJ429" s="5"/>
      <c r="GWK429" s="5"/>
      <c r="GWL429" s="5"/>
      <c r="GWM429" s="5"/>
      <c r="GWN429" s="5"/>
      <c r="GWO429" s="5"/>
      <c r="GWP429" s="5"/>
      <c r="GWQ429" s="5"/>
      <c r="GWR429" s="5"/>
      <c r="GWS429" s="5"/>
      <c r="GWT429" s="5"/>
      <c r="GWU429" s="5"/>
      <c r="GWV429" s="5"/>
      <c r="GWW429" s="5"/>
      <c r="GWX429" s="5"/>
      <c r="GWY429" s="5"/>
      <c r="GWZ429" s="5"/>
      <c r="GXA429" s="5"/>
      <c r="GXB429" s="5"/>
      <c r="GXC429" s="5"/>
      <c r="GXD429" s="5"/>
      <c r="GXE429" s="5"/>
      <c r="GXF429" s="5"/>
      <c r="GXG429" s="5"/>
      <c r="GXH429" s="5"/>
      <c r="GXI429" s="5"/>
      <c r="GXJ429" s="5"/>
      <c r="GXK429" s="5"/>
      <c r="GXL429" s="5"/>
      <c r="GXM429" s="5"/>
      <c r="GXN429" s="5"/>
      <c r="GXO429" s="5"/>
      <c r="GXP429" s="5"/>
      <c r="GXQ429" s="5"/>
      <c r="GXR429" s="5"/>
      <c r="GXS429" s="5"/>
      <c r="GXT429" s="5"/>
      <c r="GXU429" s="5"/>
      <c r="GXV429" s="5"/>
      <c r="GXW429" s="5"/>
      <c r="GXX429" s="5"/>
      <c r="GXY429" s="5"/>
      <c r="GXZ429" s="5"/>
      <c r="GYA429" s="5"/>
      <c r="GYB429" s="5"/>
      <c r="GYC429" s="5"/>
      <c r="GYD429" s="5"/>
      <c r="GYE429" s="5"/>
      <c r="GYF429" s="5"/>
      <c r="GYG429" s="5"/>
      <c r="GYH429" s="5"/>
      <c r="GYI429" s="5"/>
      <c r="GYJ429" s="5"/>
      <c r="GYK429" s="5"/>
      <c r="GYL429" s="5"/>
      <c r="GYM429" s="5"/>
      <c r="GYN429" s="5"/>
      <c r="GYO429" s="5"/>
      <c r="GYP429" s="5"/>
      <c r="GYQ429" s="5"/>
      <c r="GYR429" s="5"/>
      <c r="GYS429" s="5"/>
      <c r="GYT429" s="5"/>
      <c r="GYU429" s="5"/>
      <c r="GYV429" s="5"/>
      <c r="GYW429" s="5"/>
      <c r="GYX429" s="5"/>
      <c r="GYY429" s="5"/>
      <c r="GYZ429" s="5"/>
      <c r="GZA429" s="5"/>
      <c r="GZB429" s="5"/>
      <c r="GZC429" s="5"/>
      <c r="GZD429" s="5"/>
      <c r="GZE429" s="5"/>
      <c r="GZF429" s="5"/>
      <c r="GZG429" s="5"/>
      <c r="GZH429" s="5"/>
      <c r="GZI429" s="5"/>
      <c r="GZJ429" s="5"/>
      <c r="GZK429" s="5"/>
      <c r="GZL429" s="5"/>
      <c r="GZM429" s="5"/>
      <c r="GZN429" s="5"/>
      <c r="GZO429" s="5"/>
      <c r="GZP429" s="5"/>
      <c r="GZQ429" s="5"/>
      <c r="GZR429" s="5"/>
      <c r="GZS429" s="5"/>
      <c r="GZT429" s="5"/>
      <c r="GZU429" s="5"/>
      <c r="GZV429" s="5"/>
      <c r="GZW429" s="5"/>
      <c r="GZX429" s="5"/>
      <c r="GZY429" s="5"/>
      <c r="GZZ429" s="5"/>
      <c r="HAA429" s="5"/>
      <c r="HAB429" s="5"/>
      <c r="HAC429" s="5"/>
      <c r="HAD429" s="5"/>
      <c r="HAE429" s="5"/>
      <c r="HAF429" s="5"/>
      <c r="HAG429" s="5"/>
      <c r="HAH429" s="5"/>
      <c r="HAI429" s="5"/>
      <c r="HAJ429" s="5"/>
      <c r="HAK429" s="5"/>
      <c r="HAL429" s="5"/>
      <c r="HAM429" s="5"/>
      <c r="HAN429" s="5"/>
      <c r="HAO429" s="5"/>
      <c r="HAP429" s="5"/>
      <c r="HAQ429" s="5"/>
      <c r="HAR429" s="5"/>
      <c r="HAS429" s="5"/>
      <c r="HAT429" s="5"/>
      <c r="HAU429" s="5"/>
      <c r="HAV429" s="5"/>
      <c r="HAW429" s="5"/>
      <c r="HAX429" s="5"/>
      <c r="HAY429" s="5"/>
      <c r="HAZ429" s="5"/>
      <c r="HBA429" s="5"/>
      <c r="HBB429" s="5"/>
      <c r="HBC429" s="5"/>
      <c r="HBD429" s="5"/>
      <c r="HBE429" s="5"/>
      <c r="HBF429" s="5"/>
      <c r="HBG429" s="5"/>
      <c r="HBH429" s="5"/>
      <c r="HBI429" s="5"/>
      <c r="HBJ429" s="5"/>
      <c r="HBK429" s="5"/>
      <c r="HBL429" s="5"/>
      <c r="HBM429" s="5"/>
      <c r="HBN429" s="5"/>
      <c r="HBO429" s="5"/>
      <c r="HBP429" s="5"/>
      <c r="HBQ429" s="5"/>
      <c r="HBR429" s="5"/>
      <c r="HBS429" s="5"/>
      <c r="HBT429" s="5"/>
      <c r="HBU429" s="5"/>
      <c r="HBV429" s="5"/>
      <c r="HBW429" s="5"/>
      <c r="HBX429" s="5"/>
      <c r="HBY429" s="5"/>
      <c r="HBZ429" s="5"/>
      <c r="HCA429" s="5"/>
      <c r="HCB429" s="5"/>
      <c r="HCC429" s="5"/>
      <c r="HCD429" s="5"/>
      <c r="HCE429" s="5"/>
      <c r="HCF429" s="5"/>
      <c r="HCG429" s="5"/>
      <c r="HCH429" s="5"/>
      <c r="HCI429" s="5"/>
      <c r="HCJ429" s="5"/>
      <c r="HCK429" s="5"/>
      <c r="HCL429" s="5"/>
      <c r="HCM429" s="5"/>
      <c r="HCN429" s="5"/>
      <c r="HCO429" s="5"/>
      <c r="HCP429" s="5"/>
      <c r="HCQ429" s="5"/>
      <c r="HCR429" s="5"/>
      <c r="HCS429" s="5"/>
      <c r="HCT429" s="5"/>
      <c r="HCU429" s="5"/>
      <c r="HCV429" s="5"/>
      <c r="HCW429" s="5"/>
      <c r="HCX429" s="5"/>
      <c r="HCY429" s="5"/>
      <c r="HCZ429" s="5"/>
      <c r="HDA429" s="5"/>
      <c r="HDB429" s="5"/>
      <c r="HDC429" s="5"/>
      <c r="HDD429" s="5"/>
      <c r="HDE429" s="5"/>
      <c r="HDF429" s="5"/>
      <c r="HDG429" s="5"/>
      <c r="HDH429" s="5"/>
      <c r="HDI429" s="5"/>
      <c r="HDJ429" s="5"/>
      <c r="HDK429" s="5"/>
      <c r="HDL429" s="5"/>
      <c r="HDM429" s="5"/>
      <c r="HDN429" s="5"/>
      <c r="HDO429" s="5"/>
      <c r="HDP429" s="5"/>
      <c r="HDQ429" s="5"/>
      <c r="HDR429" s="5"/>
      <c r="HDS429" s="5"/>
      <c r="HDT429" s="5"/>
      <c r="HDU429" s="5"/>
      <c r="HDV429" s="5"/>
      <c r="HDW429" s="5"/>
      <c r="HDX429" s="5"/>
      <c r="HDY429" s="5"/>
      <c r="HDZ429" s="5"/>
      <c r="HEA429" s="5"/>
      <c r="HEB429" s="5"/>
      <c r="HEC429" s="5"/>
      <c r="HED429" s="5"/>
      <c r="HEE429" s="5"/>
      <c r="HEF429" s="5"/>
      <c r="HEG429" s="5"/>
      <c r="HEH429" s="5"/>
      <c r="HEI429" s="5"/>
      <c r="HEJ429" s="5"/>
      <c r="HEK429" s="5"/>
      <c r="HEL429" s="5"/>
      <c r="HEM429" s="5"/>
      <c r="HEN429" s="5"/>
      <c r="HEO429" s="5"/>
      <c r="HEP429" s="5"/>
      <c r="HEQ429" s="5"/>
      <c r="HER429" s="5"/>
      <c r="HES429" s="5"/>
      <c r="HET429" s="5"/>
      <c r="HEU429" s="5"/>
      <c r="HEV429" s="5"/>
      <c r="HEW429" s="5"/>
      <c r="HEX429" s="5"/>
      <c r="HEY429" s="5"/>
      <c r="HEZ429" s="5"/>
      <c r="HFA429" s="5"/>
      <c r="HFB429" s="5"/>
      <c r="HFC429" s="5"/>
      <c r="HFD429" s="5"/>
      <c r="HFE429" s="5"/>
      <c r="HFF429" s="5"/>
      <c r="HFG429" s="5"/>
      <c r="HFH429" s="5"/>
      <c r="HFI429" s="5"/>
      <c r="HFJ429" s="5"/>
      <c r="HFK429" s="5"/>
      <c r="HFL429" s="5"/>
      <c r="HFM429" s="5"/>
      <c r="HFN429" s="5"/>
      <c r="HFO429" s="5"/>
      <c r="HFP429" s="5"/>
      <c r="HFQ429" s="5"/>
      <c r="HFR429" s="5"/>
      <c r="HFS429" s="5"/>
      <c r="HFT429" s="5"/>
      <c r="HFU429" s="5"/>
      <c r="HFV429" s="5"/>
      <c r="HFW429" s="5"/>
      <c r="HFX429" s="5"/>
      <c r="HFY429" s="5"/>
      <c r="HFZ429" s="5"/>
      <c r="HGA429" s="5"/>
      <c r="HGB429" s="5"/>
      <c r="HGC429" s="5"/>
      <c r="HGD429" s="5"/>
      <c r="HGE429" s="5"/>
      <c r="HGF429" s="5"/>
      <c r="HGG429" s="5"/>
      <c r="HGH429" s="5"/>
      <c r="HGI429" s="5"/>
      <c r="HGJ429" s="5"/>
      <c r="HGK429" s="5"/>
      <c r="HGL429" s="5"/>
      <c r="HGM429" s="5"/>
      <c r="HGN429" s="5"/>
      <c r="HGO429" s="5"/>
      <c r="HGP429" s="5"/>
      <c r="HGQ429" s="5"/>
      <c r="HGR429" s="5"/>
      <c r="HGS429" s="5"/>
      <c r="HGT429" s="5"/>
      <c r="HGU429" s="5"/>
      <c r="HGV429" s="5"/>
      <c r="HGW429" s="5"/>
      <c r="HGX429" s="5"/>
      <c r="HGY429" s="5"/>
      <c r="HGZ429" s="5"/>
      <c r="HHA429" s="5"/>
      <c r="HHB429" s="5"/>
      <c r="HHC429" s="5"/>
      <c r="HHD429" s="5"/>
      <c r="HHE429" s="5"/>
      <c r="HHF429" s="5"/>
      <c r="HHG429" s="5"/>
      <c r="HHH429" s="5"/>
      <c r="HHI429" s="5"/>
      <c r="HHJ429" s="5"/>
      <c r="HHK429" s="5"/>
      <c r="HHL429" s="5"/>
      <c r="HHM429" s="5"/>
      <c r="HHN429" s="5"/>
      <c r="HHO429" s="5"/>
      <c r="HHP429" s="5"/>
      <c r="HHQ429" s="5"/>
      <c r="HHR429" s="5"/>
      <c r="HHS429" s="5"/>
      <c r="HHT429" s="5"/>
      <c r="HHU429" s="5"/>
      <c r="HHV429" s="5"/>
      <c r="HHW429" s="5"/>
      <c r="HHX429" s="5"/>
      <c r="HHY429" s="5"/>
      <c r="HHZ429" s="5"/>
      <c r="HIA429" s="5"/>
      <c r="HIB429" s="5"/>
      <c r="HIC429" s="5"/>
      <c r="HID429" s="5"/>
      <c r="HIE429" s="5"/>
      <c r="HIF429" s="5"/>
      <c r="HIG429" s="5"/>
      <c r="HIH429" s="5"/>
      <c r="HII429" s="5"/>
      <c r="HIJ429" s="5"/>
      <c r="HIK429" s="5"/>
      <c r="HIL429" s="5"/>
      <c r="HIM429" s="5"/>
      <c r="HIN429" s="5"/>
      <c r="HIO429" s="5"/>
      <c r="HIP429" s="5"/>
      <c r="HIQ429" s="5"/>
      <c r="HIR429" s="5"/>
      <c r="HIS429" s="5"/>
      <c r="HIT429" s="5"/>
      <c r="HIU429" s="5"/>
      <c r="HIV429" s="5"/>
      <c r="HIW429" s="5"/>
      <c r="HIX429" s="5"/>
      <c r="HIY429" s="5"/>
      <c r="HIZ429" s="5"/>
      <c r="HJA429" s="5"/>
      <c r="HJB429" s="5"/>
      <c r="HJC429" s="5"/>
      <c r="HJD429" s="5"/>
      <c r="HJE429" s="5"/>
      <c r="HJF429" s="5"/>
      <c r="HJG429" s="5"/>
      <c r="HJH429" s="5"/>
      <c r="HJI429" s="5"/>
      <c r="HJJ429" s="5"/>
      <c r="HJK429" s="5"/>
      <c r="HJL429" s="5"/>
      <c r="HJM429" s="5"/>
      <c r="HJN429" s="5"/>
      <c r="HJO429" s="5"/>
      <c r="HJP429" s="5"/>
      <c r="HJQ429" s="5"/>
      <c r="HJR429" s="5"/>
      <c r="HJS429" s="5"/>
      <c r="HJT429" s="5"/>
      <c r="HJU429" s="5"/>
      <c r="HJV429" s="5"/>
      <c r="HJW429" s="5"/>
      <c r="HJX429" s="5"/>
      <c r="HJY429" s="5"/>
      <c r="HJZ429" s="5"/>
      <c r="HKA429" s="5"/>
      <c r="HKB429" s="5"/>
      <c r="HKC429" s="5"/>
      <c r="HKD429" s="5"/>
      <c r="HKE429" s="5"/>
      <c r="HKF429" s="5"/>
      <c r="HKG429" s="5"/>
      <c r="HKH429" s="5"/>
      <c r="HKI429" s="5"/>
      <c r="HKJ429" s="5"/>
      <c r="HKK429" s="5"/>
      <c r="HKL429" s="5"/>
      <c r="HKM429" s="5"/>
      <c r="HKN429" s="5"/>
      <c r="HKO429" s="5"/>
      <c r="HKP429" s="5"/>
      <c r="HKQ429" s="5"/>
      <c r="HKR429" s="5"/>
      <c r="HKS429" s="5"/>
      <c r="HKT429" s="5"/>
      <c r="HKU429" s="5"/>
      <c r="HKV429" s="5"/>
      <c r="HKW429" s="5"/>
      <c r="HKX429" s="5"/>
      <c r="HKY429" s="5"/>
      <c r="HKZ429" s="5"/>
      <c r="HLA429" s="5"/>
      <c r="HLB429" s="5"/>
      <c r="HLC429" s="5"/>
      <c r="HLD429" s="5"/>
      <c r="HLE429" s="5"/>
      <c r="HLF429" s="5"/>
      <c r="HLG429" s="5"/>
      <c r="HLH429" s="5"/>
      <c r="HLI429" s="5"/>
      <c r="HLJ429" s="5"/>
      <c r="HLK429" s="5"/>
      <c r="HLL429" s="5"/>
      <c r="HLM429" s="5"/>
      <c r="HLN429" s="5"/>
      <c r="HLO429" s="5"/>
      <c r="HLP429" s="5"/>
      <c r="HLQ429" s="5"/>
      <c r="HLR429" s="5"/>
      <c r="HLS429" s="5"/>
      <c r="HLT429" s="5"/>
      <c r="HLU429" s="5"/>
      <c r="HLV429" s="5"/>
      <c r="HLW429" s="5"/>
      <c r="HLX429" s="5"/>
      <c r="HLY429" s="5"/>
      <c r="HLZ429" s="5"/>
      <c r="HMA429" s="5"/>
      <c r="HMB429" s="5"/>
      <c r="HMC429" s="5"/>
      <c r="HMD429" s="5"/>
      <c r="HME429" s="5"/>
      <c r="HMF429" s="5"/>
      <c r="HMG429" s="5"/>
      <c r="HMH429" s="5"/>
      <c r="HMI429" s="5"/>
      <c r="HMJ429" s="5"/>
      <c r="HMK429" s="5"/>
      <c r="HML429" s="5"/>
      <c r="HMM429" s="5"/>
      <c r="HMN429" s="5"/>
      <c r="HMO429" s="5"/>
      <c r="HMP429" s="5"/>
      <c r="HMQ429" s="5"/>
      <c r="HMR429" s="5"/>
      <c r="HMS429" s="5"/>
      <c r="HMT429" s="5"/>
      <c r="HMU429" s="5"/>
      <c r="HMV429" s="5"/>
      <c r="HMW429" s="5"/>
      <c r="HMX429" s="5"/>
      <c r="HMY429" s="5"/>
      <c r="HMZ429" s="5"/>
      <c r="HNA429" s="5"/>
      <c r="HNB429" s="5"/>
      <c r="HNC429" s="5"/>
      <c r="HND429" s="5"/>
      <c r="HNE429" s="5"/>
      <c r="HNF429" s="5"/>
      <c r="HNG429" s="5"/>
      <c r="HNH429" s="5"/>
      <c r="HNI429" s="5"/>
      <c r="HNJ429" s="5"/>
      <c r="HNK429" s="5"/>
      <c r="HNL429" s="5"/>
      <c r="HNM429" s="5"/>
      <c r="HNN429" s="5"/>
      <c r="HNO429" s="5"/>
      <c r="HNP429" s="5"/>
      <c r="HNQ429" s="5"/>
      <c r="HNR429" s="5"/>
      <c r="HNS429" s="5"/>
      <c r="HNT429" s="5"/>
      <c r="HNU429" s="5"/>
      <c r="HNV429" s="5"/>
      <c r="HNW429" s="5"/>
      <c r="HNX429" s="5"/>
      <c r="HNY429" s="5"/>
      <c r="HNZ429" s="5"/>
      <c r="HOA429" s="5"/>
      <c r="HOB429" s="5"/>
      <c r="HOC429" s="5"/>
      <c r="HOD429" s="5"/>
      <c r="HOE429" s="5"/>
      <c r="HOF429" s="5"/>
      <c r="HOG429" s="5"/>
      <c r="HOH429" s="5"/>
      <c r="HOI429" s="5"/>
      <c r="HOJ429" s="5"/>
      <c r="HOK429" s="5"/>
      <c r="HOL429" s="5"/>
      <c r="HOM429" s="5"/>
      <c r="HON429" s="5"/>
      <c r="HOO429" s="5"/>
      <c r="HOP429" s="5"/>
      <c r="HOQ429" s="5"/>
      <c r="HOR429" s="5"/>
      <c r="HOS429" s="5"/>
      <c r="HOT429" s="5"/>
      <c r="HOU429" s="5"/>
      <c r="HOV429" s="5"/>
      <c r="HOW429" s="5"/>
      <c r="HOX429" s="5"/>
      <c r="HOY429" s="5"/>
      <c r="HOZ429" s="5"/>
      <c r="HPA429" s="5"/>
      <c r="HPB429" s="5"/>
      <c r="HPC429" s="5"/>
      <c r="HPD429" s="5"/>
      <c r="HPE429" s="5"/>
      <c r="HPF429" s="5"/>
      <c r="HPG429" s="5"/>
      <c r="HPH429" s="5"/>
      <c r="HPI429" s="5"/>
      <c r="HPJ429" s="5"/>
      <c r="HPK429" s="5"/>
      <c r="HPL429" s="5"/>
      <c r="HPM429" s="5"/>
      <c r="HPN429" s="5"/>
      <c r="HPO429" s="5"/>
      <c r="HPP429" s="5"/>
      <c r="HPQ429" s="5"/>
      <c r="HPR429" s="5"/>
      <c r="HPS429" s="5"/>
      <c r="HPT429" s="5"/>
      <c r="HPU429" s="5"/>
      <c r="HPV429" s="5"/>
      <c r="HPW429" s="5"/>
      <c r="HPX429" s="5"/>
      <c r="HPY429" s="5"/>
      <c r="HPZ429" s="5"/>
      <c r="HQA429" s="5"/>
      <c r="HQB429" s="5"/>
      <c r="HQC429" s="5"/>
      <c r="HQD429" s="5"/>
      <c r="HQE429" s="5"/>
      <c r="HQF429" s="5"/>
      <c r="HQG429" s="5"/>
      <c r="HQH429" s="5"/>
      <c r="HQI429" s="5"/>
      <c r="HQJ429" s="5"/>
      <c r="HQK429" s="5"/>
      <c r="HQL429" s="5"/>
      <c r="HQM429" s="5"/>
      <c r="HQN429" s="5"/>
      <c r="HQO429" s="5"/>
      <c r="HQP429" s="5"/>
      <c r="HQQ429" s="5"/>
      <c r="HQR429" s="5"/>
      <c r="HQS429" s="5"/>
      <c r="HQT429" s="5"/>
      <c r="HQU429" s="5"/>
      <c r="HQV429" s="5"/>
      <c r="HQW429" s="5"/>
      <c r="HQX429" s="5"/>
      <c r="HQY429" s="5"/>
      <c r="HQZ429" s="5"/>
      <c r="HRA429" s="5"/>
      <c r="HRB429" s="5"/>
      <c r="HRC429" s="5"/>
      <c r="HRD429" s="5"/>
      <c r="HRE429" s="5"/>
      <c r="HRF429" s="5"/>
      <c r="HRG429" s="5"/>
      <c r="HRH429" s="5"/>
      <c r="HRI429" s="5"/>
      <c r="HRJ429" s="5"/>
      <c r="HRK429" s="5"/>
      <c r="HRL429" s="5"/>
      <c r="HRM429" s="5"/>
      <c r="HRN429" s="5"/>
      <c r="HRO429" s="5"/>
      <c r="HRP429" s="5"/>
      <c r="HRQ429" s="5"/>
      <c r="HRR429" s="5"/>
      <c r="HRS429" s="5"/>
      <c r="HRT429" s="5"/>
      <c r="HRU429" s="5"/>
      <c r="HRV429" s="5"/>
      <c r="HRW429" s="5"/>
      <c r="HRX429" s="5"/>
      <c r="HRY429" s="5"/>
      <c r="HRZ429" s="5"/>
      <c r="HSA429" s="5"/>
      <c r="HSB429" s="5"/>
      <c r="HSC429" s="5"/>
      <c r="HSD429" s="5"/>
      <c r="HSE429" s="5"/>
      <c r="HSF429" s="5"/>
      <c r="HSG429" s="5"/>
      <c r="HSH429" s="5"/>
      <c r="HSI429" s="5"/>
      <c r="HSJ429" s="5"/>
      <c r="HSK429" s="5"/>
      <c r="HSL429" s="5"/>
      <c r="HSM429" s="5"/>
      <c r="HSN429" s="5"/>
      <c r="HSO429" s="5"/>
      <c r="HSP429" s="5"/>
      <c r="HSQ429" s="5"/>
      <c r="HSR429" s="5"/>
      <c r="HSS429" s="5"/>
      <c r="HST429" s="5"/>
      <c r="HSU429" s="5"/>
      <c r="HSV429" s="5"/>
      <c r="HSW429" s="5"/>
      <c r="HSX429" s="5"/>
      <c r="HSY429" s="5"/>
      <c r="HSZ429" s="5"/>
      <c r="HTA429" s="5"/>
      <c r="HTB429" s="5"/>
      <c r="HTC429" s="5"/>
      <c r="HTD429" s="5"/>
      <c r="HTE429" s="5"/>
      <c r="HTF429" s="5"/>
      <c r="HTG429" s="5"/>
      <c r="HTH429" s="5"/>
      <c r="HTI429" s="5"/>
      <c r="HTJ429" s="5"/>
      <c r="HTK429" s="5"/>
      <c r="HTL429" s="5"/>
      <c r="HTM429" s="5"/>
      <c r="HTN429" s="5"/>
      <c r="HTO429" s="5"/>
      <c r="HTP429" s="5"/>
      <c r="HTQ429" s="5"/>
      <c r="HTR429" s="5"/>
      <c r="HTS429" s="5"/>
      <c r="HTT429" s="5"/>
      <c r="HTU429" s="5"/>
      <c r="HTV429" s="5"/>
      <c r="HTW429" s="5"/>
      <c r="HTX429" s="5"/>
      <c r="HTY429" s="5"/>
      <c r="HTZ429" s="5"/>
      <c r="HUA429" s="5"/>
      <c r="HUB429" s="5"/>
      <c r="HUC429" s="5"/>
      <c r="HUD429" s="5"/>
      <c r="HUE429" s="5"/>
      <c r="HUF429" s="5"/>
      <c r="HUG429" s="5"/>
      <c r="HUH429" s="5"/>
      <c r="HUI429" s="5"/>
      <c r="HUJ429" s="5"/>
      <c r="HUK429" s="5"/>
      <c r="HUL429" s="5"/>
      <c r="HUM429" s="5"/>
      <c r="HUN429" s="5"/>
      <c r="HUO429" s="5"/>
      <c r="HUP429" s="5"/>
      <c r="HUQ429" s="5"/>
      <c r="HUR429" s="5"/>
      <c r="HUS429" s="5"/>
      <c r="HUT429" s="5"/>
      <c r="HUU429" s="5"/>
      <c r="HUV429" s="5"/>
      <c r="HUW429" s="5"/>
      <c r="HUX429" s="5"/>
      <c r="HUY429" s="5"/>
      <c r="HUZ429" s="5"/>
      <c r="HVA429" s="5"/>
      <c r="HVB429" s="5"/>
      <c r="HVC429" s="5"/>
      <c r="HVD429" s="5"/>
      <c r="HVE429" s="5"/>
      <c r="HVF429" s="5"/>
      <c r="HVG429" s="5"/>
      <c r="HVH429" s="5"/>
      <c r="HVI429" s="5"/>
      <c r="HVJ429" s="5"/>
      <c r="HVK429" s="5"/>
      <c r="HVL429" s="5"/>
      <c r="HVM429" s="5"/>
      <c r="HVN429" s="5"/>
      <c r="HVO429" s="5"/>
      <c r="HVP429" s="5"/>
      <c r="HVQ429" s="5"/>
      <c r="HVR429" s="5"/>
      <c r="HVS429" s="5"/>
      <c r="HVT429" s="5"/>
      <c r="HVU429" s="5"/>
      <c r="HVV429" s="5"/>
      <c r="HVW429" s="5"/>
      <c r="HVX429" s="5"/>
      <c r="HVY429" s="5"/>
      <c r="HVZ429" s="5"/>
      <c r="HWA429" s="5"/>
      <c r="HWB429" s="5"/>
      <c r="HWC429" s="5"/>
      <c r="HWD429" s="5"/>
      <c r="HWE429" s="5"/>
      <c r="HWF429" s="5"/>
      <c r="HWG429" s="5"/>
      <c r="HWH429" s="5"/>
      <c r="HWI429" s="5"/>
      <c r="HWJ429" s="5"/>
      <c r="HWK429" s="5"/>
      <c r="HWL429" s="5"/>
      <c r="HWM429" s="5"/>
      <c r="HWN429" s="5"/>
      <c r="HWO429" s="5"/>
      <c r="HWP429" s="5"/>
      <c r="HWQ429" s="5"/>
      <c r="HWR429" s="5"/>
      <c r="HWS429" s="5"/>
      <c r="HWT429" s="5"/>
      <c r="HWU429" s="5"/>
      <c r="HWV429" s="5"/>
      <c r="HWW429" s="5"/>
      <c r="HWX429" s="5"/>
      <c r="HWY429" s="5"/>
      <c r="HWZ429" s="5"/>
      <c r="HXA429" s="5"/>
      <c r="HXB429" s="5"/>
      <c r="HXC429" s="5"/>
      <c r="HXD429" s="5"/>
      <c r="HXE429" s="5"/>
      <c r="HXF429" s="5"/>
      <c r="HXG429" s="5"/>
      <c r="HXH429" s="5"/>
      <c r="HXI429" s="5"/>
      <c r="HXJ429" s="5"/>
      <c r="HXK429" s="5"/>
      <c r="HXL429" s="5"/>
      <c r="HXM429" s="5"/>
      <c r="HXN429" s="5"/>
      <c r="HXO429" s="5"/>
      <c r="HXP429" s="5"/>
      <c r="HXQ429" s="5"/>
      <c r="HXR429" s="5"/>
      <c r="HXS429" s="5"/>
      <c r="HXT429" s="5"/>
      <c r="HXU429" s="5"/>
      <c r="HXV429" s="5"/>
      <c r="HXW429" s="5"/>
      <c r="HXX429" s="5"/>
      <c r="HXY429" s="5"/>
      <c r="HXZ429" s="5"/>
      <c r="HYA429" s="5"/>
      <c r="HYB429" s="5"/>
      <c r="HYC429" s="5"/>
      <c r="HYD429" s="5"/>
      <c r="HYE429" s="5"/>
      <c r="HYF429" s="5"/>
      <c r="HYG429" s="5"/>
      <c r="HYH429" s="5"/>
      <c r="HYI429" s="5"/>
      <c r="HYJ429" s="5"/>
      <c r="HYK429" s="5"/>
      <c r="HYL429" s="5"/>
      <c r="HYM429" s="5"/>
      <c r="HYN429" s="5"/>
      <c r="HYO429" s="5"/>
      <c r="HYP429" s="5"/>
      <c r="HYQ429" s="5"/>
      <c r="HYR429" s="5"/>
      <c r="HYS429" s="5"/>
      <c r="HYT429" s="5"/>
      <c r="HYU429" s="5"/>
      <c r="HYV429" s="5"/>
      <c r="HYW429" s="5"/>
      <c r="HYX429" s="5"/>
      <c r="HYY429" s="5"/>
      <c r="HYZ429" s="5"/>
      <c r="HZA429" s="5"/>
      <c r="HZB429" s="5"/>
      <c r="HZC429" s="5"/>
      <c r="HZD429" s="5"/>
      <c r="HZE429" s="5"/>
      <c r="HZF429" s="5"/>
      <c r="HZG429" s="5"/>
      <c r="HZH429" s="5"/>
      <c r="HZI429" s="5"/>
      <c r="HZJ429" s="5"/>
      <c r="HZK429" s="5"/>
      <c r="HZL429" s="5"/>
      <c r="HZM429" s="5"/>
      <c r="HZN429" s="5"/>
      <c r="HZO429" s="5"/>
      <c r="HZP429" s="5"/>
      <c r="HZQ429" s="5"/>
      <c r="HZR429" s="5"/>
      <c r="HZS429" s="5"/>
      <c r="HZT429" s="5"/>
      <c r="HZU429" s="5"/>
      <c r="HZV429" s="5"/>
      <c r="HZW429" s="5"/>
      <c r="HZX429" s="5"/>
      <c r="HZY429" s="5"/>
      <c r="HZZ429" s="5"/>
      <c r="IAA429" s="5"/>
      <c r="IAB429" s="5"/>
      <c r="IAC429" s="5"/>
      <c r="IAD429" s="5"/>
      <c r="IAE429" s="5"/>
      <c r="IAF429" s="5"/>
      <c r="IAG429" s="5"/>
      <c r="IAH429" s="5"/>
      <c r="IAI429" s="5"/>
      <c r="IAJ429" s="5"/>
      <c r="IAK429" s="5"/>
      <c r="IAL429" s="5"/>
      <c r="IAM429" s="5"/>
      <c r="IAN429" s="5"/>
      <c r="IAO429" s="5"/>
      <c r="IAP429" s="5"/>
      <c r="IAQ429" s="5"/>
      <c r="IAR429" s="5"/>
      <c r="IAS429" s="5"/>
      <c r="IAT429" s="5"/>
      <c r="IAU429" s="5"/>
      <c r="IAV429" s="5"/>
      <c r="IAW429" s="5"/>
      <c r="IAX429" s="5"/>
      <c r="IAY429" s="5"/>
      <c r="IAZ429" s="5"/>
      <c r="IBA429" s="5"/>
      <c r="IBB429" s="5"/>
      <c r="IBC429" s="5"/>
      <c r="IBD429" s="5"/>
      <c r="IBE429" s="5"/>
      <c r="IBF429" s="5"/>
      <c r="IBG429" s="5"/>
      <c r="IBH429" s="5"/>
      <c r="IBI429" s="5"/>
      <c r="IBJ429" s="5"/>
      <c r="IBK429" s="5"/>
      <c r="IBL429" s="5"/>
      <c r="IBM429" s="5"/>
      <c r="IBN429" s="5"/>
      <c r="IBO429" s="5"/>
      <c r="IBP429" s="5"/>
      <c r="IBQ429" s="5"/>
      <c r="IBR429" s="5"/>
      <c r="IBS429" s="5"/>
      <c r="IBT429" s="5"/>
      <c r="IBU429" s="5"/>
      <c r="IBV429" s="5"/>
      <c r="IBW429" s="5"/>
      <c r="IBX429" s="5"/>
      <c r="IBY429" s="5"/>
      <c r="IBZ429" s="5"/>
      <c r="ICA429" s="5"/>
      <c r="ICB429" s="5"/>
      <c r="ICC429" s="5"/>
      <c r="ICD429" s="5"/>
      <c r="ICE429" s="5"/>
      <c r="ICF429" s="5"/>
      <c r="ICG429" s="5"/>
      <c r="ICH429" s="5"/>
      <c r="ICI429" s="5"/>
      <c r="ICJ429" s="5"/>
      <c r="ICK429" s="5"/>
      <c r="ICL429" s="5"/>
      <c r="ICM429" s="5"/>
      <c r="ICN429" s="5"/>
      <c r="ICO429" s="5"/>
      <c r="ICP429" s="5"/>
      <c r="ICQ429" s="5"/>
      <c r="ICR429" s="5"/>
      <c r="ICS429" s="5"/>
      <c r="ICT429" s="5"/>
      <c r="ICU429" s="5"/>
      <c r="ICV429" s="5"/>
      <c r="ICW429" s="5"/>
      <c r="ICX429" s="5"/>
      <c r="ICY429" s="5"/>
      <c r="ICZ429" s="5"/>
      <c r="IDA429" s="5"/>
      <c r="IDB429" s="5"/>
      <c r="IDC429" s="5"/>
      <c r="IDD429" s="5"/>
      <c r="IDE429" s="5"/>
      <c r="IDF429" s="5"/>
      <c r="IDG429" s="5"/>
      <c r="IDH429" s="5"/>
      <c r="IDI429" s="5"/>
      <c r="IDJ429" s="5"/>
      <c r="IDK429" s="5"/>
      <c r="IDL429" s="5"/>
      <c r="IDM429" s="5"/>
      <c r="IDN429" s="5"/>
      <c r="IDO429" s="5"/>
      <c r="IDP429" s="5"/>
      <c r="IDQ429" s="5"/>
      <c r="IDR429" s="5"/>
      <c r="IDS429" s="5"/>
      <c r="IDT429" s="5"/>
      <c r="IDU429" s="5"/>
      <c r="IDV429" s="5"/>
      <c r="IDW429" s="5"/>
      <c r="IDX429" s="5"/>
      <c r="IDY429" s="5"/>
      <c r="IDZ429" s="5"/>
      <c r="IEA429" s="5"/>
      <c r="IEB429" s="5"/>
      <c r="IEC429" s="5"/>
      <c r="IED429" s="5"/>
      <c r="IEE429" s="5"/>
      <c r="IEF429" s="5"/>
      <c r="IEG429" s="5"/>
      <c r="IEH429" s="5"/>
      <c r="IEI429" s="5"/>
      <c r="IEJ429" s="5"/>
      <c r="IEK429" s="5"/>
      <c r="IEL429" s="5"/>
      <c r="IEM429" s="5"/>
      <c r="IEN429" s="5"/>
      <c r="IEO429" s="5"/>
      <c r="IEP429" s="5"/>
      <c r="IEQ429" s="5"/>
      <c r="IER429" s="5"/>
      <c r="IES429" s="5"/>
      <c r="IET429" s="5"/>
      <c r="IEU429" s="5"/>
      <c r="IEV429" s="5"/>
      <c r="IEW429" s="5"/>
      <c r="IEX429" s="5"/>
      <c r="IEY429" s="5"/>
      <c r="IEZ429" s="5"/>
      <c r="IFA429" s="5"/>
      <c r="IFB429" s="5"/>
      <c r="IFC429" s="5"/>
      <c r="IFD429" s="5"/>
      <c r="IFE429" s="5"/>
      <c r="IFF429" s="5"/>
      <c r="IFG429" s="5"/>
      <c r="IFH429" s="5"/>
      <c r="IFI429" s="5"/>
      <c r="IFJ429" s="5"/>
      <c r="IFK429" s="5"/>
      <c r="IFL429" s="5"/>
      <c r="IFM429" s="5"/>
      <c r="IFN429" s="5"/>
      <c r="IFO429" s="5"/>
      <c r="IFP429" s="5"/>
      <c r="IFQ429" s="5"/>
      <c r="IFR429" s="5"/>
      <c r="IFS429" s="5"/>
      <c r="IFT429" s="5"/>
      <c r="IFU429" s="5"/>
      <c r="IFV429" s="5"/>
      <c r="IFW429" s="5"/>
      <c r="IFX429" s="5"/>
      <c r="IFY429" s="5"/>
      <c r="IFZ429" s="5"/>
      <c r="IGA429" s="5"/>
      <c r="IGB429" s="5"/>
      <c r="IGC429" s="5"/>
      <c r="IGD429" s="5"/>
      <c r="IGE429" s="5"/>
      <c r="IGF429" s="5"/>
      <c r="IGG429" s="5"/>
      <c r="IGH429" s="5"/>
      <c r="IGI429" s="5"/>
      <c r="IGJ429" s="5"/>
      <c r="IGK429" s="5"/>
      <c r="IGL429" s="5"/>
      <c r="IGM429" s="5"/>
      <c r="IGN429" s="5"/>
      <c r="IGO429" s="5"/>
      <c r="IGP429" s="5"/>
      <c r="IGQ429" s="5"/>
      <c r="IGR429" s="5"/>
      <c r="IGS429" s="5"/>
      <c r="IGT429" s="5"/>
      <c r="IGU429" s="5"/>
      <c r="IGV429" s="5"/>
      <c r="IGW429" s="5"/>
      <c r="IGX429" s="5"/>
      <c r="IGY429" s="5"/>
      <c r="IGZ429" s="5"/>
      <c r="IHA429" s="5"/>
      <c r="IHB429" s="5"/>
      <c r="IHC429" s="5"/>
      <c r="IHD429" s="5"/>
      <c r="IHE429" s="5"/>
      <c r="IHF429" s="5"/>
      <c r="IHG429" s="5"/>
      <c r="IHH429" s="5"/>
      <c r="IHI429" s="5"/>
      <c r="IHJ429" s="5"/>
      <c r="IHK429" s="5"/>
      <c r="IHL429" s="5"/>
      <c r="IHM429" s="5"/>
      <c r="IHN429" s="5"/>
      <c r="IHO429" s="5"/>
      <c r="IHP429" s="5"/>
      <c r="IHQ429" s="5"/>
      <c r="IHR429" s="5"/>
      <c r="IHS429" s="5"/>
      <c r="IHT429" s="5"/>
      <c r="IHU429" s="5"/>
      <c r="IHV429" s="5"/>
      <c r="IHW429" s="5"/>
      <c r="IHX429" s="5"/>
      <c r="IHY429" s="5"/>
      <c r="IHZ429" s="5"/>
      <c r="IIA429" s="5"/>
      <c r="IIB429" s="5"/>
      <c r="IIC429" s="5"/>
      <c r="IID429" s="5"/>
      <c r="IIE429" s="5"/>
      <c r="IIF429" s="5"/>
      <c r="IIG429" s="5"/>
      <c r="IIH429" s="5"/>
      <c r="III429" s="5"/>
      <c r="IIJ429" s="5"/>
      <c r="IIK429" s="5"/>
      <c r="IIL429" s="5"/>
      <c r="IIM429" s="5"/>
      <c r="IIN429" s="5"/>
      <c r="IIO429" s="5"/>
      <c r="IIP429" s="5"/>
      <c r="IIQ429" s="5"/>
      <c r="IIR429" s="5"/>
      <c r="IIS429" s="5"/>
      <c r="IIT429" s="5"/>
      <c r="IIU429" s="5"/>
      <c r="IIV429" s="5"/>
      <c r="IIW429" s="5"/>
      <c r="IIX429" s="5"/>
      <c r="IIY429" s="5"/>
      <c r="IIZ429" s="5"/>
      <c r="IJA429" s="5"/>
      <c r="IJB429" s="5"/>
      <c r="IJC429" s="5"/>
      <c r="IJD429" s="5"/>
      <c r="IJE429" s="5"/>
      <c r="IJF429" s="5"/>
      <c r="IJG429" s="5"/>
      <c r="IJH429" s="5"/>
      <c r="IJI429" s="5"/>
      <c r="IJJ429" s="5"/>
      <c r="IJK429" s="5"/>
      <c r="IJL429" s="5"/>
      <c r="IJM429" s="5"/>
      <c r="IJN429" s="5"/>
      <c r="IJO429" s="5"/>
      <c r="IJP429" s="5"/>
      <c r="IJQ429" s="5"/>
      <c r="IJR429" s="5"/>
      <c r="IJS429" s="5"/>
      <c r="IJT429" s="5"/>
      <c r="IJU429" s="5"/>
      <c r="IJV429" s="5"/>
      <c r="IJW429" s="5"/>
      <c r="IJX429" s="5"/>
      <c r="IJY429" s="5"/>
      <c r="IJZ429" s="5"/>
      <c r="IKA429" s="5"/>
      <c r="IKB429" s="5"/>
      <c r="IKC429" s="5"/>
      <c r="IKD429" s="5"/>
      <c r="IKE429" s="5"/>
      <c r="IKF429" s="5"/>
      <c r="IKG429" s="5"/>
      <c r="IKH429" s="5"/>
      <c r="IKI429" s="5"/>
      <c r="IKJ429" s="5"/>
      <c r="IKK429" s="5"/>
      <c r="IKL429" s="5"/>
      <c r="IKM429" s="5"/>
      <c r="IKN429" s="5"/>
      <c r="IKO429" s="5"/>
      <c r="IKP429" s="5"/>
      <c r="IKQ429" s="5"/>
      <c r="IKR429" s="5"/>
      <c r="IKS429" s="5"/>
      <c r="IKT429" s="5"/>
      <c r="IKU429" s="5"/>
      <c r="IKV429" s="5"/>
      <c r="IKW429" s="5"/>
      <c r="IKX429" s="5"/>
      <c r="IKY429" s="5"/>
      <c r="IKZ429" s="5"/>
      <c r="ILA429" s="5"/>
      <c r="ILB429" s="5"/>
      <c r="ILC429" s="5"/>
      <c r="ILD429" s="5"/>
      <c r="ILE429" s="5"/>
      <c r="ILF429" s="5"/>
      <c r="ILG429" s="5"/>
      <c r="ILH429" s="5"/>
      <c r="ILI429" s="5"/>
      <c r="ILJ429" s="5"/>
      <c r="ILK429" s="5"/>
      <c r="ILL429" s="5"/>
      <c r="ILM429" s="5"/>
      <c r="ILN429" s="5"/>
      <c r="ILO429" s="5"/>
      <c r="ILP429" s="5"/>
      <c r="ILQ429" s="5"/>
      <c r="ILR429" s="5"/>
      <c r="ILS429" s="5"/>
      <c r="ILT429" s="5"/>
      <c r="ILU429" s="5"/>
      <c r="ILV429" s="5"/>
      <c r="ILW429" s="5"/>
      <c r="ILX429" s="5"/>
      <c r="ILY429" s="5"/>
      <c r="ILZ429" s="5"/>
      <c r="IMA429" s="5"/>
      <c r="IMB429" s="5"/>
      <c r="IMC429" s="5"/>
      <c r="IMD429" s="5"/>
      <c r="IME429" s="5"/>
      <c r="IMF429" s="5"/>
      <c r="IMG429" s="5"/>
      <c r="IMH429" s="5"/>
      <c r="IMI429" s="5"/>
      <c r="IMJ429" s="5"/>
      <c r="IMK429" s="5"/>
      <c r="IML429" s="5"/>
      <c r="IMM429" s="5"/>
      <c r="IMN429" s="5"/>
      <c r="IMO429" s="5"/>
      <c r="IMP429" s="5"/>
      <c r="IMQ429" s="5"/>
      <c r="IMR429" s="5"/>
      <c r="IMS429" s="5"/>
      <c r="IMT429" s="5"/>
      <c r="IMU429" s="5"/>
      <c r="IMV429" s="5"/>
      <c r="IMW429" s="5"/>
      <c r="IMX429" s="5"/>
      <c r="IMY429" s="5"/>
      <c r="IMZ429" s="5"/>
      <c r="INA429" s="5"/>
      <c r="INB429" s="5"/>
      <c r="INC429" s="5"/>
      <c r="IND429" s="5"/>
      <c r="INE429" s="5"/>
      <c r="INF429" s="5"/>
      <c r="ING429" s="5"/>
      <c r="INH429" s="5"/>
      <c r="INI429" s="5"/>
      <c r="INJ429" s="5"/>
      <c r="INK429" s="5"/>
      <c r="INL429" s="5"/>
      <c r="INM429" s="5"/>
      <c r="INN429" s="5"/>
      <c r="INO429" s="5"/>
      <c r="INP429" s="5"/>
      <c r="INQ429" s="5"/>
      <c r="INR429" s="5"/>
      <c r="INS429" s="5"/>
      <c r="INT429" s="5"/>
      <c r="INU429" s="5"/>
      <c r="INV429" s="5"/>
      <c r="INW429" s="5"/>
      <c r="INX429" s="5"/>
      <c r="INY429" s="5"/>
      <c r="INZ429" s="5"/>
      <c r="IOA429" s="5"/>
      <c r="IOB429" s="5"/>
      <c r="IOC429" s="5"/>
      <c r="IOD429" s="5"/>
      <c r="IOE429" s="5"/>
      <c r="IOF429" s="5"/>
      <c r="IOG429" s="5"/>
      <c r="IOH429" s="5"/>
      <c r="IOI429" s="5"/>
      <c r="IOJ429" s="5"/>
      <c r="IOK429" s="5"/>
      <c r="IOL429" s="5"/>
      <c r="IOM429" s="5"/>
      <c r="ION429" s="5"/>
      <c r="IOO429" s="5"/>
      <c r="IOP429" s="5"/>
      <c r="IOQ429" s="5"/>
      <c r="IOR429" s="5"/>
      <c r="IOS429" s="5"/>
      <c r="IOT429" s="5"/>
      <c r="IOU429" s="5"/>
      <c r="IOV429" s="5"/>
      <c r="IOW429" s="5"/>
      <c r="IOX429" s="5"/>
      <c r="IOY429" s="5"/>
      <c r="IOZ429" s="5"/>
      <c r="IPA429" s="5"/>
      <c r="IPB429" s="5"/>
      <c r="IPC429" s="5"/>
      <c r="IPD429" s="5"/>
      <c r="IPE429" s="5"/>
      <c r="IPF429" s="5"/>
      <c r="IPG429" s="5"/>
      <c r="IPH429" s="5"/>
      <c r="IPI429" s="5"/>
      <c r="IPJ429" s="5"/>
      <c r="IPK429" s="5"/>
      <c r="IPL429" s="5"/>
      <c r="IPM429" s="5"/>
      <c r="IPN429" s="5"/>
      <c r="IPO429" s="5"/>
      <c r="IPP429" s="5"/>
      <c r="IPQ429" s="5"/>
      <c r="IPR429" s="5"/>
      <c r="IPS429" s="5"/>
      <c r="IPT429" s="5"/>
      <c r="IPU429" s="5"/>
      <c r="IPV429" s="5"/>
      <c r="IPW429" s="5"/>
      <c r="IPX429" s="5"/>
      <c r="IPY429" s="5"/>
      <c r="IPZ429" s="5"/>
      <c r="IQA429" s="5"/>
      <c r="IQB429" s="5"/>
      <c r="IQC429" s="5"/>
      <c r="IQD429" s="5"/>
      <c r="IQE429" s="5"/>
      <c r="IQF429" s="5"/>
      <c r="IQG429" s="5"/>
      <c r="IQH429" s="5"/>
      <c r="IQI429" s="5"/>
      <c r="IQJ429" s="5"/>
      <c r="IQK429" s="5"/>
      <c r="IQL429" s="5"/>
      <c r="IQM429" s="5"/>
      <c r="IQN429" s="5"/>
      <c r="IQO429" s="5"/>
      <c r="IQP429" s="5"/>
      <c r="IQQ429" s="5"/>
      <c r="IQR429" s="5"/>
      <c r="IQS429" s="5"/>
      <c r="IQT429" s="5"/>
      <c r="IQU429" s="5"/>
      <c r="IQV429" s="5"/>
      <c r="IQW429" s="5"/>
      <c r="IQX429" s="5"/>
      <c r="IQY429" s="5"/>
      <c r="IQZ429" s="5"/>
      <c r="IRA429" s="5"/>
      <c r="IRB429" s="5"/>
      <c r="IRC429" s="5"/>
      <c r="IRD429" s="5"/>
      <c r="IRE429" s="5"/>
      <c r="IRF429" s="5"/>
      <c r="IRG429" s="5"/>
      <c r="IRH429" s="5"/>
      <c r="IRI429" s="5"/>
      <c r="IRJ429" s="5"/>
      <c r="IRK429" s="5"/>
      <c r="IRL429" s="5"/>
      <c r="IRM429" s="5"/>
      <c r="IRN429" s="5"/>
      <c r="IRO429" s="5"/>
      <c r="IRP429" s="5"/>
      <c r="IRQ429" s="5"/>
      <c r="IRR429" s="5"/>
      <c r="IRS429" s="5"/>
      <c r="IRT429" s="5"/>
      <c r="IRU429" s="5"/>
      <c r="IRV429" s="5"/>
      <c r="IRW429" s="5"/>
      <c r="IRX429" s="5"/>
      <c r="IRY429" s="5"/>
      <c r="IRZ429" s="5"/>
      <c r="ISA429" s="5"/>
      <c r="ISB429" s="5"/>
      <c r="ISC429" s="5"/>
      <c r="ISD429" s="5"/>
      <c r="ISE429" s="5"/>
      <c r="ISF429" s="5"/>
      <c r="ISG429" s="5"/>
      <c r="ISH429" s="5"/>
      <c r="ISI429" s="5"/>
      <c r="ISJ429" s="5"/>
      <c r="ISK429" s="5"/>
      <c r="ISL429" s="5"/>
      <c r="ISM429" s="5"/>
      <c r="ISN429" s="5"/>
      <c r="ISO429" s="5"/>
      <c r="ISP429" s="5"/>
      <c r="ISQ429" s="5"/>
      <c r="ISR429" s="5"/>
      <c r="ISS429" s="5"/>
      <c r="IST429" s="5"/>
      <c r="ISU429" s="5"/>
      <c r="ISV429" s="5"/>
      <c r="ISW429" s="5"/>
      <c r="ISX429" s="5"/>
      <c r="ISY429" s="5"/>
      <c r="ISZ429" s="5"/>
      <c r="ITA429" s="5"/>
      <c r="ITB429" s="5"/>
      <c r="ITC429" s="5"/>
      <c r="ITD429" s="5"/>
      <c r="ITE429" s="5"/>
      <c r="ITF429" s="5"/>
      <c r="ITG429" s="5"/>
      <c r="ITH429" s="5"/>
      <c r="ITI429" s="5"/>
      <c r="ITJ429" s="5"/>
      <c r="ITK429" s="5"/>
      <c r="ITL429" s="5"/>
      <c r="ITM429" s="5"/>
      <c r="ITN429" s="5"/>
      <c r="ITO429" s="5"/>
      <c r="ITP429" s="5"/>
      <c r="ITQ429" s="5"/>
      <c r="ITR429" s="5"/>
      <c r="ITS429" s="5"/>
      <c r="ITT429" s="5"/>
      <c r="ITU429" s="5"/>
      <c r="ITV429" s="5"/>
      <c r="ITW429" s="5"/>
      <c r="ITX429" s="5"/>
      <c r="ITY429" s="5"/>
      <c r="ITZ429" s="5"/>
      <c r="IUA429" s="5"/>
      <c r="IUB429" s="5"/>
      <c r="IUC429" s="5"/>
      <c r="IUD429" s="5"/>
      <c r="IUE429" s="5"/>
      <c r="IUF429" s="5"/>
      <c r="IUG429" s="5"/>
      <c r="IUH429" s="5"/>
      <c r="IUI429" s="5"/>
      <c r="IUJ429" s="5"/>
      <c r="IUK429" s="5"/>
      <c r="IUL429" s="5"/>
      <c r="IUM429" s="5"/>
      <c r="IUN429" s="5"/>
      <c r="IUO429" s="5"/>
      <c r="IUP429" s="5"/>
      <c r="IUQ429" s="5"/>
      <c r="IUR429" s="5"/>
      <c r="IUS429" s="5"/>
      <c r="IUT429" s="5"/>
      <c r="IUU429" s="5"/>
      <c r="IUV429" s="5"/>
      <c r="IUW429" s="5"/>
      <c r="IUX429" s="5"/>
      <c r="IUY429" s="5"/>
      <c r="IUZ429" s="5"/>
      <c r="IVA429" s="5"/>
      <c r="IVB429" s="5"/>
      <c r="IVC429" s="5"/>
      <c r="IVD429" s="5"/>
      <c r="IVE429" s="5"/>
      <c r="IVF429" s="5"/>
      <c r="IVG429" s="5"/>
      <c r="IVH429" s="5"/>
      <c r="IVI429" s="5"/>
      <c r="IVJ429" s="5"/>
      <c r="IVK429" s="5"/>
      <c r="IVL429" s="5"/>
      <c r="IVM429" s="5"/>
      <c r="IVN429" s="5"/>
      <c r="IVO429" s="5"/>
      <c r="IVP429" s="5"/>
      <c r="IVQ429" s="5"/>
      <c r="IVR429" s="5"/>
      <c r="IVS429" s="5"/>
      <c r="IVT429" s="5"/>
      <c r="IVU429" s="5"/>
      <c r="IVV429" s="5"/>
      <c r="IVW429" s="5"/>
      <c r="IVX429" s="5"/>
      <c r="IVY429" s="5"/>
      <c r="IVZ429" s="5"/>
      <c r="IWA429" s="5"/>
      <c r="IWB429" s="5"/>
      <c r="IWC429" s="5"/>
      <c r="IWD429" s="5"/>
      <c r="IWE429" s="5"/>
      <c r="IWF429" s="5"/>
      <c r="IWG429" s="5"/>
      <c r="IWH429" s="5"/>
      <c r="IWI429" s="5"/>
      <c r="IWJ429" s="5"/>
      <c r="IWK429" s="5"/>
      <c r="IWL429" s="5"/>
      <c r="IWM429" s="5"/>
      <c r="IWN429" s="5"/>
      <c r="IWO429" s="5"/>
      <c r="IWP429" s="5"/>
      <c r="IWQ429" s="5"/>
      <c r="IWR429" s="5"/>
      <c r="IWS429" s="5"/>
      <c r="IWT429" s="5"/>
      <c r="IWU429" s="5"/>
      <c r="IWV429" s="5"/>
      <c r="IWW429" s="5"/>
      <c r="IWX429" s="5"/>
      <c r="IWY429" s="5"/>
      <c r="IWZ429" s="5"/>
      <c r="IXA429" s="5"/>
      <c r="IXB429" s="5"/>
      <c r="IXC429" s="5"/>
      <c r="IXD429" s="5"/>
      <c r="IXE429" s="5"/>
      <c r="IXF429" s="5"/>
      <c r="IXG429" s="5"/>
      <c r="IXH429" s="5"/>
      <c r="IXI429" s="5"/>
      <c r="IXJ429" s="5"/>
      <c r="IXK429" s="5"/>
      <c r="IXL429" s="5"/>
      <c r="IXM429" s="5"/>
      <c r="IXN429" s="5"/>
      <c r="IXO429" s="5"/>
      <c r="IXP429" s="5"/>
      <c r="IXQ429" s="5"/>
      <c r="IXR429" s="5"/>
      <c r="IXS429" s="5"/>
      <c r="IXT429" s="5"/>
      <c r="IXU429" s="5"/>
      <c r="IXV429" s="5"/>
      <c r="IXW429" s="5"/>
      <c r="IXX429" s="5"/>
      <c r="IXY429" s="5"/>
      <c r="IXZ429" s="5"/>
      <c r="IYA429" s="5"/>
      <c r="IYB429" s="5"/>
      <c r="IYC429" s="5"/>
      <c r="IYD429" s="5"/>
      <c r="IYE429" s="5"/>
      <c r="IYF429" s="5"/>
      <c r="IYG429" s="5"/>
      <c r="IYH429" s="5"/>
      <c r="IYI429" s="5"/>
      <c r="IYJ429" s="5"/>
      <c r="IYK429" s="5"/>
      <c r="IYL429" s="5"/>
      <c r="IYM429" s="5"/>
      <c r="IYN429" s="5"/>
      <c r="IYO429" s="5"/>
      <c r="IYP429" s="5"/>
      <c r="IYQ429" s="5"/>
      <c r="IYR429" s="5"/>
      <c r="IYS429" s="5"/>
      <c r="IYT429" s="5"/>
      <c r="IYU429" s="5"/>
      <c r="IYV429" s="5"/>
      <c r="IYW429" s="5"/>
      <c r="IYX429" s="5"/>
      <c r="IYY429" s="5"/>
      <c r="IYZ429" s="5"/>
      <c r="IZA429" s="5"/>
      <c r="IZB429" s="5"/>
      <c r="IZC429" s="5"/>
      <c r="IZD429" s="5"/>
      <c r="IZE429" s="5"/>
      <c r="IZF429" s="5"/>
      <c r="IZG429" s="5"/>
      <c r="IZH429" s="5"/>
      <c r="IZI429" s="5"/>
      <c r="IZJ429" s="5"/>
      <c r="IZK429" s="5"/>
      <c r="IZL429" s="5"/>
      <c r="IZM429" s="5"/>
      <c r="IZN429" s="5"/>
      <c r="IZO429" s="5"/>
      <c r="IZP429" s="5"/>
      <c r="IZQ429" s="5"/>
      <c r="IZR429" s="5"/>
      <c r="IZS429" s="5"/>
      <c r="IZT429" s="5"/>
      <c r="IZU429" s="5"/>
      <c r="IZV429" s="5"/>
      <c r="IZW429" s="5"/>
      <c r="IZX429" s="5"/>
      <c r="IZY429" s="5"/>
      <c r="IZZ429" s="5"/>
      <c r="JAA429" s="5"/>
      <c r="JAB429" s="5"/>
      <c r="JAC429" s="5"/>
      <c r="JAD429" s="5"/>
      <c r="JAE429" s="5"/>
      <c r="JAF429" s="5"/>
      <c r="JAG429" s="5"/>
      <c r="JAH429" s="5"/>
      <c r="JAI429" s="5"/>
      <c r="JAJ429" s="5"/>
      <c r="JAK429" s="5"/>
      <c r="JAL429" s="5"/>
      <c r="JAM429" s="5"/>
      <c r="JAN429" s="5"/>
      <c r="JAO429" s="5"/>
      <c r="JAP429" s="5"/>
      <c r="JAQ429" s="5"/>
      <c r="JAR429" s="5"/>
      <c r="JAS429" s="5"/>
      <c r="JAT429" s="5"/>
      <c r="JAU429" s="5"/>
      <c r="JAV429" s="5"/>
      <c r="JAW429" s="5"/>
      <c r="JAX429" s="5"/>
      <c r="JAY429" s="5"/>
      <c r="JAZ429" s="5"/>
      <c r="JBA429" s="5"/>
      <c r="JBB429" s="5"/>
      <c r="JBC429" s="5"/>
      <c r="JBD429" s="5"/>
      <c r="JBE429" s="5"/>
      <c r="JBF429" s="5"/>
      <c r="JBG429" s="5"/>
      <c r="JBH429" s="5"/>
      <c r="JBI429" s="5"/>
      <c r="JBJ429" s="5"/>
      <c r="JBK429" s="5"/>
      <c r="JBL429" s="5"/>
      <c r="JBM429" s="5"/>
      <c r="JBN429" s="5"/>
      <c r="JBO429" s="5"/>
      <c r="JBP429" s="5"/>
      <c r="JBQ429" s="5"/>
      <c r="JBR429" s="5"/>
      <c r="JBS429" s="5"/>
      <c r="JBT429" s="5"/>
      <c r="JBU429" s="5"/>
      <c r="JBV429" s="5"/>
      <c r="JBW429" s="5"/>
      <c r="JBX429" s="5"/>
      <c r="JBY429" s="5"/>
      <c r="JBZ429" s="5"/>
      <c r="JCA429" s="5"/>
      <c r="JCB429" s="5"/>
      <c r="JCC429" s="5"/>
      <c r="JCD429" s="5"/>
      <c r="JCE429" s="5"/>
      <c r="JCF429" s="5"/>
      <c r="JCG429" s="5"/>
      <c r="JCH429" s="5"/>
      <c r="JCI429" s="5"/>
      <c r="JCJ429" s="5"/>
      <c r="JCK429" s="5"/>
      <c r="JCL429" s="5"/>
      <c r="JCM429" s="5"/>
      <c r="JCN429" s="5"/>
      <c r="JCO429" s="5"/>
      <c r="JCP429" s="5"/>
      <c r="JCQ429" s="5"/>
      <c r="JCR429" s="5"/>
      <c r="JCS429" s="5"/>
      <c r="JCT429" s="5"/>
      <c r="JCU429" s="5"/>
      <c r="JCV429" s="5"/>
      <c r="JCW429" s="5"/>
      <c r="JCX429" s="5"/>
      <c r="JCY429" s="5"/>
      <c r="JCZ429" s="5"/>
      <c r="JDA429" s="5"/>
      <c r="JDB429" s="5"/>
      <c r="JDC429" s="5"/>
      <c r="JDD429" s="5"/>
      <c r="JDE429" s="5"/>
      <c r="JDF429" s="5"/>
      <c r="JDG429" s="5"/>
      <c r="JDH429" s="5"/>
      <c r="JDI429" s="5"/>
      <c r="JDJ429" s="5"/>
      <c r="JDK429" s="5"/>
      <c r="JDL429" s="5"/>
      <c r="JDM429" s="5"/>
      <c r="JDN429" s="5"/>
      <c r="JDO429" s="5"/>
      <c r="JDP429" s="5"/>
      <c r="JDQ429" s="5"/>
      <c r="JDR429" s="5"/>
      <c r="JDS429" s="5"/>
      <c r="JDT429" s="5"/>
      <c r="JDU429" s="5"/>
      <c r="JDV429" s="5"/>
      <c r="JDW429" s="5"/>
      <c r="JDX429" s="5"/>
      <c r="JDY429" s="5"/>
      <c r="JDZ429" s="5"/>
      <c r="JEA429" s="5"/>
      <c r="JEB429" s="5"/>
      <c r="JEC429" s="5"/>
      <c r="JED429" s="5"/>
      <c r="JEE429" s="5"/>
      <c r="JEF429" s="5"/>
      <c r="JEG429" s="5"/>
      <c r="JEH429" s="5"/>
      <c r="JEI429" s="5"/>
      <c r="JEJ429" s="5"/>
      <c r="JEK429" s="5"/>
      <c r="JEL429" s="5"/>
      <c r="JEM429" s="5"/>
      <c r="JEN429" s="5"/>
      <c r="JEO429" s="5"/>
      <c r="JEP429" s="5"/>
      <c r="JEQ429" s="5"/>
      <c r="JER429" s="5"/>
      <c r="JES429" s="5"/>
      <c r="JET429" s="5"/>
      <c r="JEU429" s="5"/>
      <c r="JEV429" s="5"/>
      <c r="JEW429" s="5"/>
      <c r="JEX429" s="5"/>
      <c r="JEY429" s="5"/>
      <c r="JEZ429" s="5"/>
      <c r="JFA429" s="5"/>
      <c r="JFB429" s="5"/>
      <c r="JFC429" s="5"/>
      <c r="JFD429" s="5"/>
      <c r="JFE429" s="5"/>
      <c r="JFF429" s="5"/>
      <c r="JFG429" s="5"/>
      <c r="JFH429" s="5"/>
      <c r="JFI429" s="5"/>
      <c r="JFJ429" s="5"/>
      <c r="JFK429" s="5"/>
      <c r="JFL429" s="5"/>
      <c r="JFM429" s="5"/>
      <c r="JFN429" s="5"/>
      <c r="JFO429" s="5"/>
      <c r="JFP429" s="5"/>
      <c r="JFQ429" s="5"/>
      <c r="JFR429" s="5"/>
      <c r="JFS429" s="5"/>
      <c r="JFT429" s="5"/>
      <c r="JFU429" s="5"/>
      <c r="JFV429" s="5"/>
      <c r="JFW429" s="5"/>
      <c r="JFX429" s="5"/>
      <c r="JFY429" s="5"/>
      <c r="JFZ429" s="5"/>
      <c r="JGA429" s="5"/>
      <c r="JGB429" s="5"/>
      <c r="JGC429" s="5"/>
      <c r="JGD429" s="5"/>
      <c r="JGE429" s="5"/>
      <c r="JGF429" s="5"/>
      <c r="JGG429" s="5"/>
      <c r="JGH429" s="5"/>
      <c r="JGI429" s="5"/>
      <c r="JGJ429" s="5"/>
      <c r="JGK429" s="5"/>
      <c r="JGL429" s="5"/>
      <c r="JGM429" s="5"/>
      <c r="JGN429" s="5"/>
      <c r="JGO429" s="5"/>
      <c r="JGP429" s="5"/>
      <c r="JGQ429" s="5"/>
      <c r="JGR429" s="5"/>
      <c r="JGS429" s="5"/>
      <c r="JGT429" s="5"/>
      <c r="JGU429" s="5"/>
      <c r="JGV429" s="5"/>
      <c r="JGW429" s="5"/>
      <c r="JGX429" s="5"/>
      <c r="JGY429" s="5"/>
      <c r="JGZ429" s="5"/>
      <c r="JHA429" s="5"/>
      <c r="JHB429" s="5"/>
      <c r="JHC429" s="5"/>
      <c r="JHD429" s="5"/>
      <c r="JHE429" s="5"/>
      <c r="JHF429" s="5"/>
      <c r="JHG429" s="5"/>
      <c r="JHH429" s="5"/>
      <c r="JHI429" s="5"/>
      <c r="JHJ429" s="5"/>
      <c r="JHK429" s="5"/>
      <c r="JHL429" s="5"/>
      <c r="JHM429" s="5"/>
      <c r="JHN429" s="5"/>
      <c r="JHO429" s="5"/>
      <c r="JHP429" s="5"/>
      <c r="JHQ429" s="5"/>
      <c r="JHR429" s="5"/>
      <c r="JHS429" s="5"/>
      <c r="JHT429" s="5"/>
      <c r="JHU429" s="5"/>
      <c r="JHV429" s="5"/>
      <c r="JHW429" s="5"/>
      <c r="JHX429" s="5"/>
      <c r="JHY429" s="5"/>
      <c r="JHZ429" s="5"/>
      <c r="JIA429" s="5"/>
      <c r="JIB429" s="5"/>
      <c r="JIC429" s="5"/>
      <c r="JID429" s="5"/>
      <c r="JIE429" s="5"/>
      <c r="JIF429" s="5"/>
      <c r="JIG429" s="5"/>
      <c r="JIH429" s="5"/>
      <c r="JII429" s="5"/>
      <c r="JIJ429" s="5"/>
      <c r="JIK429" s="5"/>
      <c r="JIL429" s="5"/>
      <c r="JIM429" s="5"/>
      <c r="JIN429" s="5"/>
      <c r="JIO429" s="5"/>
      <c r="JIP429" s="5"/>
      <c r="JIQ429" s="5"/>
      <c r="JIR429" s="5"/>
      <c r="JIS429" s="5"/>
      <c r="JIT429" s="5"/>
      <c r="JIU429" s="5"/>
      <c r="JIV429" s="5"/>
      <c r="JIW429" s="5"/>
      <c r="JIX429" s="5"/>
      <c r="JIY429" s="5"/>
      <c r="JIZ429" s="5"/>
      <c r="JJA429" s="5"/>
      <c r="JJB429" s="5"/>
      <c r="JJC429" s="5"/>
      <c r="JJD429" s="5"/>
      <c r="JJE429" s="5"/>
      <c r="JJF429" s="5"/>
      <c r="JJG429" s="5"/>
      <c r="JJH429" s="5"/>
      <c r="JJI429" s="5"/>
      <c r="JJJ429" s="5"/>
      <c r="JJK429" s="5"/>
      <c r="JJL429" s="5"/>
      <c r="JJM429" s="5"/>
      <c r="JJN429" s="5"/>
      <c r="JJO429" s="5"/>
      <c r="JJP429" s="5"/>
      <c r="JJQ429" s="5"/>
      <c r="JJR429" s="5"/>
      <c r="JJS429" s="5"/>
      <c r="JJT429" s="5"/>
      <c r="JJU429" s="5"/>
      <c r="JJV429" s="5"/>
      <c r="JJW429" s="5"/>
      <c r="JJX429" s="5"/>
      <c r="JJY429" s="5"/>
      <c r="JJZ429" s="5"/>
      <c r="JKA429" s="5"/>
      <c r="JKB429" s="5"/>
      <c r="JKC429" s="5"/>
      <c r="JKD429" s="5"/>
      <c r="JKE429" s="5"/>
      <c r="JKF429" s="5"/>
      <c r="JKG429" s="5"/>
      <c r="JKH429" s="5"/>
      <c r="JKI429" s="5"/>
      <c r="JKJ429" s="5"/>
      <c r="JKK429" s="5"/>
      <c r="JKL429" s="5"/>
      <c r="JKM429" s="5"/>
      <c r="JKN429" s="5"/>
      <c r="JKO429" s="5"/>
      <c r="JKP429" s="5"/>
      <c r="JKQ429" s="5"/>
      <c r="JKR429" s="5"/>
      <c r="JKS429" s="5"/>
      <c r="JKT429" s="5"/>
      <c r="JKU429" s="5"/>
      <c r="JKV429" s="5"/>
      <c r="JKW429" s="5"/>
      <c r="JKX429" s="5"/>
      <c r="JKY429" s="5"/>
      <c r="JKZ429" s="5"/>
      <c r="JLA429" s="5"/>
      <c r="JLB429" s="5"/>
      <c r="JLC429" s="5"/>
      <c r="JLD429" s="5"/>
      <c r="JLE429" s="5"/>
      <c r="JLF429" s="5"/>
      <c r="JLG429" s="5"/>
      <c r="JLH429" s="5"/>
      <c r="JLI429" s="5"/>
      <c r="JLJ429" s="5"/>
      <c r="JLK429" s="5"/>
      <c r="JLL429" s="5"/>
      <c r="JLM429" s="5"/>
      <c r="JLN429" s="5"/>
      <c r="JLO429" s="5"/>
      <c r="JLP429" s="5"/>
      <c r="JLQ429" s="5"/>
      <c r="JLR429" s="5"/>
      <c r="JLS429" s="5"/>
      <c r="JLT429" s="5"/>
      <c r="JLU429" s="5"/>
      <c r="JLV429" s="5"/>
      <c r="JLW429" s="5"/>
      <c r="JLX429" s="5"/>
      <c r="JLY429" s="5"/>
      <c r="JLZ429" s="5"/>
      <c r="JMA429" s="5"/>
      <c r="JMB429" s="5"/>
      <c r="JMC429" s="5"/>
      <c r="JMD429" s="5"/>
      <c r="JME429" s="5"/>
      <c r="JMF429" s="5"/>
      <c r="JMG429" s="5"/>
      <c r="JMH429" s="5"/>
      <c r="JMI429" s="5"/>
      <c r="JMJ429" s="5"/>
      <c r="JMK429" s="5"/>
      <c r="JML429" s="5"/>
      <c r="JMM429" s="5"/>
      <c r="JMN429" s="5"/>
      <c r="JMO429" s="5"/>
      <c r="JMP429" s="5"/>
      <c r="JMQ429" s="5"/>
      <c r="JMR429" s="5"/>
      <c r="JMS429" s="5"/>
      <c r="JMT429" s="5"/>
      <c r="JMU429" s="5"/>
      <c r="JMV429" s="5"/>
      <c r="JMW429" s="5"/>
      <c r="JMX429" s="5"/>
      <c r="JMY429" s="5"/>
      <c r="JMZ429" s="5"/>
      <c r="JNA429" s="5"/>
      <c r="JNB429" s="5"/>
      <c r="JNC429" s="5"/>
      <c r="JND429" s="5"/>
      <c r="JNE429" s="5"/>
      <c r="JNF429" s="5"/>
      <c r="JNG429" s="5"/>
      <c r="JNH429" s="5"/>
      <c r="JNI429" s="5"/>
      <c r="JNJ429" s="5"/>
      <c r="JNK429" s="5"/>
      <c r="JNL429" s="5"/>
      <c r="JNM429" s="5"/>
      <c r="JNN429" s="5"/>
      <c r="JNO429" s="5"/>
      <c r="JNP429" s="5"/>
      <c r="JNQ429" s="5"/>
      <c r="JNR429" s="5"/>
      <c r="JNS429" s="5"/>
      <c r="JNT429" s="5"/>
      <c r="JNU429" s="5"/>
      <c r="JNV429" s="5"/>
      <c r="JNW429" s="5"/>
      <c r="JNX429" s="5"/>
      <c r="JNY429" s="5"/>
      <c r="JNZ429" s="5"/>
      <c r="JOA429" s="5"/>
      <c r="JOB429" s="5"/>
      <c r="JOC429" s="5"/>
      <c r="JOD429" s="5"/>
      <c r="JOE429" s="5"/>
      <c r="JOF429" s="5"/>
      <c r="JOG429" s="5"/>
      <c r="JOH429" s="5"/>
      <c r="JOI429" s="5"/>
      <c r="JOJ429" s="5"/>
      <c r="JOK429" s="5"/>
      <c r="JOL429" s="5"/>
      <c r="JOM429" s="5"/>
      <c r="JON429" s="5"/>
      <c r="JOO429" s="5"/>
      <c r="JOP429" s="5"/>
      <c r="JOQ429" s="5"/>
      <c r="JOR429" s="5"/>
      <c r="JOS429" s="5"/>
      <c r="JOT429" s="5"/>
      <c r="JOU429" s="5"/>
      <c r="JOV429" s="5"/>
      <c r="JOW429" s="5"/>
      <c r="JOX429" s="5"/>
      <c r="JOY429" s="5"/>
      <c r="JOZ429" s="5"/>
      <c r="JPA429" s="5"/>
      <c r="JPB429" s="5"/>
      <c r="JPC429" s="5"/>
      <c r="JPD429" s="5"/>
      <c r="JPE429" s="5"/>
      <c r="JPF429" s="5"/>
      <c r="JPG429" s="5"/>
      <c r="JPH429" s="5"/>
      <c r="JPI429" s="5"/>
      <c r="JPJ429" s="5"/>
      <c r="JPK429" s="5"/>
      <c r="JPL429" s="5"/>
      <c r="JPM429" s="5"/>
      <c r="JPN429" s="5"/>
      <c r="JPO429" s="5"/>
      <c r="JPP429" s="5"/>
      <c r="JPQ429" s="5"/>
      <c r="JPR429" s="5"/>
      <c r="JPS429" s="5"/>
      <c r="JPT429" s="5"/>
      <c r="JPU429" s="5"/>
      <c r="JPV429" s="5"/>
      <c r="JPW429" s="5"/>
      <c r="JPX429" s="5"/>
      <c r="JPY429" s="5"/>
      <c r="JPZ429" s="5"/>
      <c r="JQA429" s="5"/>
      <c r="JQB429" s="5"/>
      <c r="JQC429" s="5"/>
      <c r="JQD429" s="5"/>
      <c r="JQE429" s="5"/>
      <c r="JQF429" s="5"/>
      <c r="JQG429" s="5"/>
      <c r="JQH429" s="5"/>
      <c r="JQI429" s="5"/>
      <c r="JQJ429" s="5"/>
      <c r="JQK429" s="5"/>
      <c r="JQL429" s="5"/>
      <c r="JQM429" s="5"/>
      <c r="JQN429" s="5"/>
      <c r="JQO429" s="5"/>
      <c r="JQP429" s="5"/>
      <c r="JQQ429" s="5"/>
      <c r="JQR429" s="5"/>
      <c r="JQS429" s="5"/>
      <c r="JQT429" s="5"/>
      <c r="JQU429" s="5"/>
      <c r="JQV429" s="5"/>
      <c r="JQW429" s="5"/>
      <c r="JQX429" s="5"/>
      <c r="JQY429" s="5"/>
      <c r="JQZ429" s="5"/>
      <c r="JRA429" s="5"/>
      <c r="JRB429" s="5"/>
      <c r="JRC429" s="5"/>
      <c r="JRD429" s="5"/>
      <c r="JRE429" s="5"/>
      <c r="JRF429" s="5"/>
      <c r="JRG429" s="5"/>
      <c r="JRH429" s="5"/>
      <c r="JRI429" s="5"/>
      <c r="JRJ429" s="5"/>
      <c r="JRK429" s="5"/>
      <c r="JRL429" s="5"/>
      <c r="JRM429" s="5"/>
      <c r="JRN429" s="5"/>
      <c r="JRO429" s="5"/>
      <c r="JRP429" s="5"/>
      <c r="JRQ429" s="5"/>
      <c r="JRR429" s="5"/>
      <c r="JRS429" s="5"/>
      <c r="JRT429" s="5"/>
      <c r="JRU429" s="5"/>
      <c r="JRV429" s="5"/>
      <c r="JRW429" s="5"/>
      <c r="JRX429" s="5"/>
      <c r="JRY429" s="5"/>
      <c r="JRZ429" s="5"/>
      <c r="JSA429" s="5"/>
      <c r="JSB429" s="5"/>
      <c r="JSC429" s="5"/>
      <c r="JSD429" s="5"/>
      <c r="JSE429" s="5"/>
      <c r="JSF429" s="5"/>
      <c r="JSG429" s="5"/>
      <c r="JSH429" s="5"/>
      <c r="JSI429" s="5"/>
      <c r="JSJ429" s="5"/>
      <c r="JSK429" s="5"/>
      <c r="JSL429" s="5"/>
      <c r="JSM429" s="5"/>
      <c r="JSN429" s="5"/>
      <c r="JSO429" s="5"/>
      <c r="JSP429" s="5"/>
      <c r="JSQ429" s="5"/>
      <c r="JSR429" s="5"/>
      <c r="JSS429" s="5"/>
      <c r="JST429" s="5"/>
      <c r="JSU429" s="5"/>
      <c r="JSV429" s="5"/>
      <c r="JSW429" s="5"/>
      <c r="JSX429" s="5"/>
      <c r="JSY429" s="5"/>
      <c r="JSZ429" s="5"/>
      <c r="JTA429" s="5"/>
      <c r="JTB429" s="5"/>
      <c r="JTC429" s="5"/>
      <c r="JTD429" s="5"/>
      <c r="JTE429" s="5"/>
      <c r="JTF429" s="5"/>
      <c r="JTG429" s="5"/>
      <c r="JTH429" s="5"/>
      <c r="JTI429" s="5"/>
      <c r="JTJ429" s="5"/>
      <c r="JTK429" s="5"/>
      <c r="JTL429" s="5"/>
      <c r="JTM429" s="5"/>
      <c r="JTN429" s="5"/>
      <c r="JTO429" s="5"/>
      <c r="JTP429" s="5"/>
      <c r="JTQ429" s="5"/>
      <c r="JTR429" s="5"/>
      <c r="JTS429" s="5"/>
      <c r="JTT429" s="5"/>
      <c r="JTU429" s="5"/>
      <c r="JTV429" s="5"/>
      <c r="JTW429" s="5"/>
      <c r="JTX429" s="5"/>
      <c r="JTY429" s="5"/>
      <c r="JTZ429" s="5"/>
      <c r="JUA429" s="5"/>
      <c r="JUB429" s="5"/>
      <c r="JUC429" s="5"/>
      <c r="JUD429" s="5"/>
      <c r="JUE429" s="5"/>
      <c r="JUF429" s="5"/>
      <c r="JUG429" s="5"/>
      <c r="JUH429" s="5"/>
      <c r="JUI429" s="5"/>
      <c r="JUJ429" s="5"/>
      <c r="JUK429" s="5"/>
      <c r="JUL429" s="5"/>
      <c r="JUM429" s="5"/>
      <c r="JUN429" s="5"/>
      <c r="JUO429" s="5"/>
      <c r="JUP429" s="5"/>
      <c r="JUQ429" s="5"/>
      <c r="JUR429" s="5"/>
      <c r="JUS429" s="5"/>
      <c r="JUT429" s="5"/>
      <c r="JUU429" s="5"/>
      <c r="JUV429" s="5"/>
      <c r="JUW429" s="5"/>
      <c r="JUX429" s="5"/>
      <c r="JUY429" s="5"/>
      <c r="JUZ429" s="5"/>
      <c r="JVA429" s="5"/>
      <c r="JVB429" s="5"/>
      <c r="JVC429" s="5"/>
      <c r="JVD429" s="5"/>
      <c r="JVE429" s="5"/>
      <c r="JVF429" s="5"/>
      <c r="JVG429" s="5"/>
      <c r="JVH429" s="5"/>
      <c r="JVI429" s="5"/>
      <c r="JVJ429" s="5"/>
      <c r="JVK429" s="5"/>
      <c r="JVL429" s="5"/>
      <c r="JVM429" s="5"/>
      <c r="JVN429" s="5"/>
      <c r="JVO429" s="5"/>
      <c r="JVP429" s="5"/>
      <c r="JVQ429" s="5"/>
      <c r="JVR429" s="5"/>
      <c r="JVS429" s="5"/>
      <c r="JVT429" s="5"/>
      <c r="JVU429" s="5"/>
      <c r="JVV429" s="5"/>
      <c r="JVW429" s="5"/>
      <c r="JVX429" s="5"/>
      <c r="JVY429" s="5"/>
      <c r="JVZ429" s="5"/>
      <c r="JWA429" s="5"/>
      <c r="JWB429" s="5"/>
      <c r="JWC429" s="5"/>
      <c r="JWD429" s="5"/>
      <c r="JWE429" s="5"/>
      <c r="JWF429" s="5"/>
      <c r="JWG429" s="5"/>
      <c r="JWH429" s="5"/>
      <c r="JWI429" s="5"/>
      <c r="JWJ429" s="5"/>
      <c r="JWK429" s="5"/>
      <c r="JWL429" s="5"/>
      <c r="JWM429" s="5"/>
      <c r="JWN429" s="5"/>
      <c r="JWO429" s="5"/>
      <c r="JWP429" s="5"/>
      <c r="JWQ429" s="5"/>
      <c r="JWR429" s="5"/>
      <c r="JWS429" s="5"/>
      <c r="JWT429" s="5"/>
      <c r="JWU429" s="5"/>
      <c r="JWV429" s="5"/>
      <c r="JWW429" s="5"/>
      <c r="JWX429" s="5"/>
      <c r="JWY429" s="5"/>
      <c r="JWZ429" s="5"/>
      <c r="JXA429" s="5"/>
      <c r="JXB429" s="5"/>
      <c r="JXC429" s="5"/>
      <c r="JXD429" s="5"/>
      <c r="JXE429" s="5"/>
      <c r="JXF429" s="5"/>
      <c r="JXG429" s="5"/>
      <c r="JXH429" s="5"/>
      <c r="JXI429" s="5"/>
      <c r="JXJ429" s="5"/>
      <c r="JXK429" s="5"/>
      <c r="JXL429" s="5"/>
      <c r="JXM429" s="5"/>
      <c r="JXN429" s="5"/>
      <c r="JXO429" s="5"/>
      <c r="JXP429" s="5"/>
      <c r="JXQ429" s="5"/>
      <c r="JXR429" s="5"/>
      <c r="JXS429" s="5"/>
      <c r="JXT429" s="5"/>
      <c r="JXU429" s="5"/>
      <c r="JXV429" s="5"/>
      <c r="JXW429" s="5"/>
      <c r="JXX429" s="5"/>
      <c r="JXY429" s="5"/>
      <c r="JXZ429" s="5"/>
      <c r="JYA429" s="5"/>
      <c r="JYB429" s="5"/>
      <c r="JYC429" s="5"/>
      <c r="JYD429" s="5"/>
      <c r="JYE429" s="5"/>
      <c r="JYF429" s="5"/>
      <c r="JYG429" s="5"/>
      <c r="JYH429" s="5"/>
      <c r="JYI429" s="5"/>
      <c r="JYJ429" s="5"/>
      <c r="JYK429" s="5"/>
      <c r="JYL429" s="5"/>
      <c r="JYM429" s="5"/>
      <c r="JYN429" s="5"/>
      <c r="JYO429" s="5"/>
      <c r="JYP429" s="5"/>
      <c r="JYQ429" s="5"/>
      <c r="JYR429" s="5"/>
      <c r="JYS429" s="5"/>
      <c r="JYT429" s="5"/>
      <c r="JYU429" s="5"/>
      <c r="JYV429" s="5"/>
      <c r="JYW429" s="5"/>
      <c r="JYX429" s="5"/>
      <c r="JYY429" s="5"/>
      <c r="JYZ429" s="5"/>
      <c r="JZA429" s="5"/>
      <c r="JZB429" s="5"/>
      <c r="JZC429" s="5"/>
      <c r="JZD429" s="5"/>
      <c r="JZE429" s="5"/>
      <c r="JZF429" s="5"/>
      <c r="JZG429" s="5"/>
      <c r="JZH429" s="5"/>
      <c r="JZI429" s="5"/>
      <c r="JZJ429" s="5"/>
      <c r="JZK429" s="5"/>
      <c r="JZL429" s="5"/>
      <c r="JZM429" s="5"/>
      <c r="JZN429" s="5"/>
      <c r="JZO429" s="5"/>
      <c r="JZP429" s="5"/>
      <c r="JZQ429" s="5"/>
      <c r="JZR429" s="5"/>
      <c r="JZS429" s="5"/>
      <c r="JZT429" s="5"/>
      <c r="JZU429" s="5"/>
      <c r="JZV429" s="5"/>
      <c r="JZW429" s="5"/>
      <c r="JZX429" s="5"/>
      <c r="JZY429" s="5"/>
      <c r="JZZ429" s="5"/>
      <c r="KAA429" s="5"/>
      <c r="KAB429" s="5"/>
      <c r="KAC429" s="5"/>
      <c r="KAD429" s="5"/>
      <c r="KAE429" s="5"/>
      <c r="KAF429" s="5"/>
      <c r="KAG429" s="5"/>
      <c r="KAH429" s="5"/>
      <c r="KAI429" s="5"/>
      <c r="KAJ429" s="5"/>
      <c r="KAK429" s="5"/>
      <c r="KAL429" s="5"/>
      <c r="KAM429" s="5"/>
      <c r="KAN429" s="5"/>
      <c r="KAO429" s="5"/>
      <c r="KAP429" s="5"/>
      <c r="KAQ429" s="5"/>
      <c r="KAR429" s="5"/>
      <c r="KAS429" s="5"/>
      <c r="KAT429" s="5"/>
      <c r="KAU429" s="5"/>
      <c r="KAV429" s="5"/>
      <c r="KAW429" s="5"/>
      <c r="KAX429" s="5"/>
      <c r="KAY429" s="5"/>
      <c r="KAZ429" s="5"/>
      <c r="KBA429" s="5"/>
      <c r="KBB429" s="5"/>
      <c r="KBC429" s="5"/>
      <c r="KBD429" s="5"/>
      <c r="KBE429" s="5"/>
      <c r="KBF429" s="5"/>
      <c r="KBG429" s="5"/>
      <c r="KBH429" s="5"/>
      <c r="KBI429" s="5"/>
      <c r="KBJ429" s="5"/>
      <c r="KBK429" s="5"/>
      <c r="KBL429" s="5"/>
      <c r="KBM429" s="5"/>
      <c r="KBN429" s="5"/>
      <c r="KBO429" s="5"/>
      <c r="KBP429" s="5"/>
      <c r="KBQ429" s="5"/>
      <c r="KBR429" s="5"/>
      <c r="KBS429" s="5"/>
      <c r="KBT429" s="5"/>
      <c r="KBU429" s="5"/>
      <c r="KBV429" s="5"/>
      <c r="KBW429" s="5"/>
      <c r="KBX429" s="5"/>
      <c r="KBY429" s="5"/>
      <c r="KBZ429" s="5"/>
      <c r="KCA429" s="5"/>
      <c r="KCB429" s="5"/>
      <c r="KCC429" s="5"/>
      <c r="KCD429" s="5"/>
      <c r="KCE429" s="5"/>
      <c r="KCF429" s="5"/>
      <c r="KCG429" s="5"/>
      <c r="KCH429" s="5"/>
      <c r="KCI429" s="5"/>
      <c r="KCJ429" s="5"/>
      <c r="KCK429" s="5"/>
      <c r="KCL429" s="5"/>
      <c r="KCM429" s="5"/>
      <c r="KCN429" s="5"/>
      <c r="KCO429" s="5"/>
      <c r="KCP429" s="5"/>
      <c r="KCQ429" s="5"/>
      <c r="KCR429" s="5"/>
      <c r="KCS429" s="5"/>
      <c r="KCT429" s="5"/>
      <c r="KCU429" s="5"/>
      <c r="KCV429" s="5"/>
      <c r="KCW429" s="5"/>
      <c r="KCX429" s="5"/>
      <c r="KCY429" s="5"/>
      <c r="KCZ429" s="5"/>
      <c r="KDA429" s="5"/>
      <c r="KDB429" s="5"/>
      <c r="KDC429" s="5"/>
      <c r="KDD429" s="5"/>
      <c r="KDE429" s="5"/>
      <c r="KDF429" s="5"/>
      <c r="KDG429" s="5"/>
      <c r="KDH429" s="5"/>
      <c r="KDI429" s="5"/>
      <c r="KDJ429" s="5"/>
      <c r="KDK429" s="5"/>
      <c r="KDL429" s="5"/>
      <c r="KDM429" s="5"/>
      <c r="KDN429" s="5"/>
      <c r="KDO429" s="5"/>
      <c r="KDP429" s="5"/>
      <c r="KDQ429" s="5"/>
      <c r="KDR429" s="5"/>
      <c r="KDS429" s="5"/>
      <c r="KDT429" s="5"/>
      <c r="KDU429" s="5"/>
      <c r="KDV429" s="5"/>
      <c r="KDW429" s="5"/>
      <c r="KDX429" s="5"/>
      <c r="KDY429" s="5"/>
      <c r="KDZ429" s="5"/>
      <c r="KEA429" s="5"/>
      <c r="KEB429" s="5"/>
      <c r="KEC429" s="5"/>
      <c r="KED429" s="5"/>
      <c r="KEE429" s="5"/>
      <c r="KEF429" s="5"/>
      <c r="KEG429" s="5"/>
      <c r="KEH429" s="5"/>
      <c r="KEI429" s="5"/>
      <c r="KEJ429" s="5"/>
      <c r="KEK429" s="5"/>
      <c r="KEL429" s="5"/>
      <c r="KEM429" s="5"/>
      <c r="KEN429" s="5"/>
      <c r="KEO429" s="5"/>
      <c r="KEP429" s="5"/>
      <c r="KEQ429" s="5"/>
      <c r="KER429" s="5"/>
      <c r="KES429" s="5"/>
      <c r="KET429" s="5"/>
      <c r="KEU429" s="5"/>
      <c r="KEV429" s="5"/>
      <c r="KEW429" s="5"/>
      <c r="KEX429" s="5"/>
      <c r="KEY429" s="5"/>
      <c r="KEZ429" s="5"/>
      <c r="KFA429" s="5"/>
      <c r="KFB429" s="5"/>
      <c r="KFC429" s="5"/>
      <c r="KFD429" s="5"/>
      <c r="KFE429" s="5"/>
      <c r="KFF429" s="5"/>
      <c r="KFG429" s="5"/>
      <c r="KFH429" s="5"/>
      <c r="KFI429" s="5"/>
      <c r="KFJ429" s="5"/>
      <c r="KFK429" s="5"/>
      <c r="KFL429" s="5"/>
      <c r="KFM429" s="5"/>
      <c r="KFN429" s="5"/>
      <c r="KFO429" s="5"/>
      <c r="KFP429" s="5"/>
      <c r="KFQ429" s="5"/>
      <c r="KFR429" s="5"/>
      <c r="KFS429" s="5"/>
      <c r="KFT429" s="5"/>
      <c r="KFU429" s="5"/>
      <c r="KFV429" s="5"/>
      <c r="KFW429" s="5"/>
      <c r="KFX429" s="5"/>
      <c r="KFY429" s="5"/>
      <c r="KFZ429" s="5"/>
      <c r="KGA429" s="5"/>
      <c r="KGB429" s="5"/>
      <c r="KGC429" s="5"/>
      <c r="KGD429" s="5"/>
      <c r="KGE429" s="5"/>
      <c r="KGF429" s="5"/>
      <c r="KGG429" s="5"/>
      <c r="KGH429" s="5"/>
      <c r="KGI429" s="5"/>
      <c r="KGJ429" s="5"/>
      <c r="KGK429" s="5"/>
      <c r="KGL429" s="5"/>
      <c r="KGM429" s="5"/>
      <c r="KGN429" s="5"/>
      <c r="KGO429" s="5"/>
      <c r="KGP429" s="5"/>
      <c r="KGQ429" s="5"/>
      <c r="KGR429" s="5"/>
      <c r="KGS429" s="5"/>
      <c r="KGT429" s="5"/>
      <c r="KGU429" s="5"/>
      <c r="KGV429" s="5"/>
      <c r="KGW429" s="5"/>
      <c r="KGX429" s="5"/>
      <c r="KGY429" s="5"/>
      <c r="KGZ429" s="5"/>
      <c r="KHA429" s="5"/>
      <c r="KHB429" s="5"/>
      <c r="KHC429" s="5"/>
      <c r="KHD429" s="5"/>
      <c r="KHE429" s="5"/>
      <c r="KHF429" s="5"/>
      <c r="KHG429" s="5"/>
      <c r="KHH429" s="5"/>
      <c r="KHI429" s="5"/>
      <c r="KHJ429" s="5"/>
      <c r="KHK429" s="5"/>
      <c r="KHL429" s="5"/>
      <c r="KHM429" s="5"/>
      <c r="KHN429" s="5"/>
      <c r="KHO429" s="5"/>
      <c r="KHP429" s="5"/>
      <c r="KHQ429" s="5"/>
      <c r="KHR429" s="5"/>
      <c r="KHS429" s="5"/>
      <c r="KHT429" s="5"/>
      <c r="KHU429" s="5"/>
      <c r="KHV429" s="5"/>
      <c r="KHW429" s="5"/>
      <c r="KHX429" s="5"/>
      <c r="KHY429" s="5"/>
      <c r="KHZ429" s="5"/>
      <c r="KIA429" s="5"/>
      <c r="KIB429" s="5"/>
      <c r="KIC429" s="5"/>
      <c r="KID429" s="5"/>
      <c r="KIE429" s="5"/>
      <c r="KIF429" s="5"/>
      <c r="KIG429" s="5"/>
      <c r="KIH429" s="5"/>
      <c r="KII429" s="5"/>
      <c r="KIJ429" s="5"/>
      <c r="KIK429" s="5"/>
      <c r="KIL429" s="5"/>
      <c r="KIM429" s="5"/>
      <c r="KIN429" s="5"/>
      <c r="KIO429" s="5"/>
      <c r="KIP429" s="5"/>
      <c r="KIQ429" s="5"/>
      <c r="KIR429" s="5"/>
      <c r="KIS429" s="5"/>
      <c r="KIT429" s="5"/>
      <c r="KIU429" s="5"/>
      <c r="KIV429" s="5"/>
      <c r="KIW429" s="5"/>
      <c r="KIX429" s="5"/>
      <c r="KIY429" s="5"/>
      <c r="KIZ429" s="5"/>
      <c r="KJA429" s="5"/>
      <c r="KJB429" s="5"/>
      <c r="KJC429" s="5"/>
      <c r="KJD429" s="5"/>
      <c r="KJE429" s="5"/>
      <c r="KJF429" s="5"/>
      <c r="KJG429" s="5"/>
      <c r="KJH429" s="5"/>
      <c r="KJI429" s="5"/>
      <c r="KJJ429" s="5"/>
      <c r="KJK429" s="5"/>
      <c r="KJL429" s="5"/>
      <c r="KJM429" s="5"/>
      <c r="KJN429" s="5"/>
      <c r="KJO429" s="5"/>
      <c r="KJP429" s="5"/>
      <c r="KJQ429" s="5"/>
      <c r="KJR429" s="5"/>
      <c r="KJS429" s="5"/>
      <c r="KJT429" s="5"/>
      <c r="KJU429" s="5"/>
      <c r="KJV429" s="5"/>
      <c r="KJW429" s="5"/>
      <c r="KJX429" s="5"/>
      <c r="KJY429" s="5"/>
      <c r="KJZ429" s="5"/>
      <c r="KKA429" s="5"/>
      <c r="KKB429" s="5"/>
      <c r="KKC429" s="5"/>
      <c r="KKD429" s="5"/>
      <c r="KKE429" s="5"/>
      <c r="KKF429" s="5"/>
      <c r="KKG429" s="5"/>
      <c r="KKH429" s="5"/>
      <c r="KKI429" s="5"/>
      <c r="KKJ429" s="5"/>
      <c r="KKK429" s="5"/>
      <c r="KKL429" s="5"/>
      <c r="KKM429" s="5"/>
      <c r="KKN429" s="5"/>
      <c r="KKO429" s="5"/>
      <c r="KKP429" s="5"/>
      <c r="KKQ429" s="5"/>
      <c r="KKR429" s="5"/>
      <c r="KKS429" s="5"/>
      <c r="KKT429" s="5"/>
      <c r="KKU429" s="5"/>
      <c r="KKV429" s="5"/>
      <c r="KKW429" s="5"/>
      <c r="KKX429" s="5"/>
      <c r="KKY429" s="5"/>
      <c r="KKZ429" s="5"/>
      <c r="KLA429" s="5"/>
      <c r="KLB429" s="5"/>
      <c r="KLC429" s="5"/>
      <c r="KLD429" s="5"/>
      <c r="KLE429" s="5"/>
      <c r="KLF429" s="5"/>
      <c r="KLG429" s="5"/>
      <c r="KLH429" s="5"/>
      <c r="KLI429" s="5"/>
      <c r="KLJ429" s="5"/>
      <c r="KLK429" s="5"/>
      <c r="KLL429" s="5"/>
      <c r="KLM429" s="5"/>
      <c r="KLN429" s="5"/>
      <c r="KLO429" s="5"/>
      <c r="KLP429" s="5"/>
      <c r="KLQ429" s="5"/>
      <c r="KLR429" s="5"/>
      <c r="KLS429" s="5"/>
      <c r="KLT429" s="5"/>
      <c r="KLU429" s="5"/>
      <c r="KLV429" s="5"/>
      <c r="KLW429" s="5"/>
      <c r="KLX429" s="5"/>
      <c r="KLY429" s="5"/>
      <c r="KLZ429" s="5"/>
      <c r="KMA429" s="5"/>
      <c r="KMB429" s="5"/>
      <c r="KMC429" s="5"/>
      <c r="KMD429" s="5"/>
      <c r="KME429" s="5"/>
      <c r="KMF429" s="5"/>
      <c r="KMG429" s="5"/>
      <c r="KMH429" s="5"/>
      <c r="KMI429" s="5"/>
      <c r="KMJ429" s="5"/>
      <c r="KMK429" s="5"/>
      <c r="KML429" s="5"/>
      <c r="KMM429" s="5"/>
      <c r="KMN429" s="5"/>
      <c r="KMO429" s="5"/>
      <c r="KMP429" s="5"/>
      <c r="KMQ429" s="5"/>
      <c r="KMR429" s="5"/>
      <c r="KMS429" s="5"/>
      <c r="KMT429" s="5"/>
      <c r="KMU429" s="5"/>
      <c r="KMV429" s="5"/>
      <c r="KMW429" s="5"/>
      <c r="KMX429" s="5"/>
      <c r="KMY429" s="5"/>
      <c r="KMZ429" s="5"/>
      <c r="KNA429" s="5"/>
      <c r="KNB429" s="5"/>
      <c r="KNC429" s="5"/>
      <c r="KND429" s="5"/>
      <c r="KNE429" s="5"/>
      <c r="KNF429" s="5"/>
      <c r="KNG429" s="5"/>
      <c r="KNH429" s="5"/>
      <c r="KNI429" s="5"/>
      <c r="KNJ429" s="5"/>
      <c r="KNK429" s="5"/>
      <c r="KNL429" s="5"/>
      <c r="KNM429" s="5"/>
      <c r="KNN429" s="5"/>
      <c r="KNO429" s="5"/>
      <c r="KNP429" s="5"/>
      <c r="KNQ429" s="5"/>
      <c r="KNR429" s="5"/>
      <c r="KNS429" s="5"/>
      <c r="KNT429" s="5"/>
      <c r="KNU429" s="5"/>
      <c r="KNV429" s="5"/>
      <c r="KNW429" s="5"/>
      <c r="KNX429" s="5"/>
      <c r="KNY429" s="5"/>
      <c r="KNZ429" s="5"/>
      <c r="KOA429" s="5"/>
      <c r="KOB429" s="5"/>
      <c r="KOC429" s="5"/>
      <c r="KOD429" s="5"/>
      <c r="KOE429" s="5"/>
      <c r="KOF429" s="5"/>
      <c r="KOG429" s="5"/>
      <c r="KOH429" s="5"/>
      <c r="KOI429" s="5"/>
      <c r="KOJ429" s="5"/>
      <c r="KOK429" s="5"/>
      <c r="KOL429" s="5"/>
      <c r="KOM429" s="5"/>
      <c r="KON429" s="5"/>
      <c r="KOO429" s="5"/>
      <c r="KOP429" s="5"/>
      <c r="KOQ429" s="5"/>
      <c r="KOR429" s="5"/>
      <c r="KOS429" s="5"/>
      <c r="KOT429" s="5"/>
      <c r="KOU429" s="5"/>
      <c r="KOV429" s="5"/>
      <c r="KOW429" s="5"/>
      <c r="KOX429" s="5"/>
      <c r="KOY429" s="5"/>
      <c r="KOZ429" s="5"/>
      <c r="KPA429" s="5"/>
      <c r="KPB429" s="5"/>
      <c r="KPC429" s="5"/>
      <c r="KPD429" s="5"/>
      <c r="KPE429" s="5"/>
      <c r="KPF429" s="5"/>
      <c r="KPG429" s="5"/>
      <c r="KPH429" s="5"/>
      <c r="KPI429" s="5"/>
      <c r="KPJ429" s="5"/>
      <c r="KPK429" s="5"/>
      <c r="KPL429" s="5"/>
      <c r="KPM429" s="5"/>
      <c r="KPN429" s="5"/>
      <c r="KPO429" s="5"/>
      <c r="KPP429" s="5"/>
      <c r="KPQ429" s="5"/>
      <c r="KPR429" s="5"/>
      <c r="KPS429" s="5"/>
      <c r="KPT429" s="5"/>
      <c r="KPU429" s="5"/>
      <c r="KPV429" s="5"/>
      <c r="KPW429" s="5"/>
      <c r="KPX429" s="5"/>
      <c r="KPY429" s="5"/>
      <c r="KPZ429" s="5"/>
      <c r="KQA429" s="5"/>
      <c r="KQB429" s="5"/>
      <c r="KQC429" s="5"/>
      <c r="KQD429" s="5"/>
      <c r="KQE429" s="5"/>
      <c r="KQF429" s="5"/>
      <c r="KQG429" s="5"/>
      <c r="KQH429" s="5"/>
      <c r="KQI429" s="5"/>
      <c r="KQJ429" s="5"/>
      <c r="KQK429" s="5"/>
      <c r="KQL429" s="5"/>
      <c r="KQM429" s="5"/>
      <c r="KQN429" s="5"/>
      <c r="KQO429" s="5"/>
      <c r="KQP429" s="5"/>
      <c r="KQQ429" s="5"/>
      <c r="KQR429" s="5"/>
      <c r="KQS429" s="5"/>
      <c r="KQT429" s="5"/>
      <c r="KQU429" s="5"/>
      <c r="KQV429" s="5"/>
      <c r="KQW429" s="5"/>
      <c r="KQX429" s="5"/>
      <c r="KQY429" s="5"/>
      <c r="KQZ429" s="5"/>
      <c r="KRA429" s="5"/>
      <c r="KRB429" s="5"/>
      <c r="KRC429" s="5"/>
      <c r="KRD429" s="5"/>
      <c r="KRE429" s="5"/>
      <c r="KRF429" s="5"/>
      <c r="KRG429" s="5"/>
      <c r="KRH429" s="5"/>
      <c r="KRI429" s="5"/>
      <c r="KRJ429" s="5"/>
      <c r="KRK429" s="5"/>
      <c r="KRL429" s="5"/>
      <c r="KRM429" s="5"/>
      <c r="KRN429" s="5"/>
      <c r="KRO429" s="5"/>
      <c r="KRP429" s="5"/>
      <c r="KRQ429" s="5"/>
      <c r="KRR429" s="5"/>
      <c r="KRS429" s="5"/>
      <c r="KRT429" s="5"/>
      <c r="KRU429" s="5"/>
      <c r="KRV429" s="5"/>
      <c r="KRW429" s="5"/>
      <c r="KRX429" s="5"/>
      <c r="KRY429" s="5"/>
      <c r="KRZ429" s="5"/>
      <c r="KSA429" s="5"/>
      <c r="KSB429" s="5"/>
      <c r="KSC429" s="5"/>
      <c r="KSD429" s="5"/>
      <c r="KSE429" s="5"/>
      <c r="KSF429" s="5"/>
      <c r="KSG429" s="5"/>
      <c r="KSH429" s="5"/>
      <c r="KSI429" s="5"/>
      <c r="KSJ429" s="5"/>
      <c r="KSK429" s="5"/>
      <c r="KSL429" s="5"/>
      <c r="KSM429" s="5"/>
      <c r="KSN429" s="5"/>
      <c r="KSO429" s="5"/>
      <c r="KSP429" s="5"/>
      <c r="KSQ429" s="5"/>
      <c r="KSR429" s="5"/>
      <c r="KSS429" s="5"/>
      <c r="KST429" s="5"/>
      <c r="KSU429" s="5"/>
      <c r="KSV429" s="5"/>
      <c r="KSW429" s="5"/>
      <c r="KSX429" s="5"/>
      <c r="KSY429" s="5"/>
      <c r="KSZ429" s="5"/>
      <c r="KTA429" s="5"/>
      <c r="KTB429" s="5"/>
      <c r="KTC429" s="5"/>
      <c r="KTD429" s="5"/>
      <c r="KTE429" s="5"/>
      <c r="KTF429" s="5"/>
      <c r="KTG429" s="5"/>
      <c r="KTH429" s="5"/>
      <c r="KTI429" s="5"/>
      <c r="KTJ429" s="5"/>
      <c r="KTK429" s="5"/>
      <c r="KTL429" s="5"/>
      <c r="KTM429" s="5"/>
      <c r="KTN429" s="5"/>
      <c r="KTO429" s="5"/>
      <c r="KTP429" s="5"/>
      <c r="KTQ429" s="5"/>
      <c r="KTR429" s="5"/>
      <c r="KTS429" s="5"/>
      <c r="KTT429" s="5"/>
      <c r="KTU429" s="5"/>
      <c r="KTV429" s="5"/>
      <c r="KTW429" s="5"/>
      <c r="KTX429" s="5"/>
      <c r="KTY429" s="5"/>
      <c r="KTZ429" s="5"/>
      <c r="KUA429" s="5"/>
      <c r="KUB429" s="5"/>
      <c r="KUC429" s="5"/>
      <c r="KUD429" s="5"/>
      <c r="KUE429" s="5"/>
      <c r="KUF429" s="5"/>
      <c r="KUG429" s="5"/>
      <c r="KUH429" s="5"/>
      <c r="KUI429" s="5"/>
      <c r="KUJ429" s="5"/>
      <c r="KUK429" s="5"/>
      <c r="KUL429" s="5"/>
      <c r="KUM429" s="5"/>
      <c r="KUN429" s="5"/>
      <c r="KUO429" s="5"/>
      <c r="KUP429" s="5"/>
      <c r="KUQ429" s="5"/>
      <c r="KUR429" s="5"/>
      <c r="KUS429" s="5"/>
      <c r="KUT429" s="5"/>
      <c r="KUU429" s="5"/>
      <c r="KUV429" s="5"/>
      <c r="KUW429" s="5"/>
      <c r="KUX429" s="5"/>
      <c r="KUY429" s="5"/>
      <c r="KUZ429" s="5"/>
      <c r="KVA429" s="5"/>
      <c r="KVB429" s="5"/>
      <c r="KVC429" s="5"/>
      <c r="KVD429" s="5"/>
      <c r="KVE429" s="5"/>
      <c r="KVF429" s="5"/>
      <c r="KVG429" s="5"/>
      <c r="KVH429" s="5"/>
      <c r="KVI429" s="5"/>
      <c r="KVJ429" s="5"/>
      <c r="KVK429" s="5"/>
      <c r="KVL429" s="5"/>
      <c r="KVM429" s="5"/>
      <c r="KVN429" s="5"/>
      <c r="KVO429" s="5"/>
      <c r="KVP429" s="5"/>
      <c r="KVQ429" s="5"/>
      <c r="KVR429" s="5"/>
      <c r="KVS429" s="5"/>
      <c r="KVT429" s="5"/>
      <c r="KVU429" s="5"/>
      <c r="KVV429" s="5"/>
      <c r="KVW429" s="5"/>
      <c r="KVX429" s="5"/>
      <c r="KVY429" s="5"/>
      <c r="KVZ429" s="5"/>
      <c r="KWA429" s="5"/>
      <c r="KWB429" s="5"/>
      <c r="KWC429" s="5"/>
      <c r="KWD429" s="5"/>
      <c r="KWE429" s="5"/>
      <c r="KWF429" s="5"/>
      <c r="KWG429" s="5"/>
      <c r="KWH429" s="5"/>
      <c r="KWI429" s="5"/>
      <c r="KWJ429" s="5"/>
      <c r="KWK429" s="5"/>
      <c r="KWL429" s="5"/>
      <c r="KWM429" s="5"/>
      <c r="KWN429" s="5"/>
      <c r="KWO429" s="5"/>
      <c r="KWP429" s="5"/>
      <c r="KWQ429" s="5"/>
      <c r="KWR429" s="5"/>
      <c r="KWS429" s="5"/>
      <c r="KWT429" s="5"/>
      <c r="KWU429" s="5"/>
      <c r="KWV429" s="5"/>
      <c r="KWW429" s="5"/>
      <c r="KWX429" s="5"/>
      <c r="KWY429" s="5"/>
      <c r="KWZ429" s="5"/>
      <c r="KXA429" s="5"/>
      <c r="KXB429" s="5"/>
      <c r="KXC429" s="5"/>
      <c r="KXD429" s="5"/>
      <c r="KXE429" s="5"/>
      <c r="KXF429" s="5"/>
      <c r="KXG429" s="5"/>
      <c r="KXH429" s="5"/>
      <c r="KXI429" s="5"/>
      <c r="KXJ429" s="5"/>
      <c r="KXK429" s="5"/>
      <c r="KXL429" s="5"/>
      <c r="KXM429" s="5"/>
      <c r="KXN429" s="5"/>
      <c r="KXO429" s="5"/>
      <c r="KXP429" s="5"/>
      <c r="KXQ429" s="5"/>
      <c r="KXR429" s="5"/>
      <c r="KXS429" s="5"/>
      <c r="KXT429" s="5"/>
      <c r="KXU429" s="5"/>
      <c r="KXV429" s="5"/>
      <c r="KXW429" s="5"/>
      <c r="KXX429" s="5"/>
      <c r="KXY429" s="5"/>
      <c r="KXZ429" s="5"/>
      <c r="KYA429" s="5"/>
      <c r="KYB429" s="5"/>
      <c r="KYC429" s="5"/>
      <c r="KYD429" s="5"/>
      <c r="KYE429" s="5"/>
      <c r="KYF429" s="5"/>
      <c r="KYG429" s="5"/>
      <c r="KYH429" s="5"/>
      <c r="KYI429" s="5"/>
      <c r="KYJ429" s="5"/>
      <c r="KYK429" s="5"/>
      <c r="KYL429" s="5"/>
      <c r="KYM429" s="5"/>
      <c r="KYN429" s="5"/>
      <c r="KYO429" s="5"/>
      <c r="KYP429" s="5"/>
      <c r="KYQ429" s="5"/>
      <c r="KYR429" s="5"/>
      <c r="KYS429" s="5"/>
      <c r="KYT429" s="5"/>
      <c r="KYU429" s="5"/>
      <c r="KYV429" s="5"/>
      <c r="KYW429" s="5"/>
      <c r="KYX429" s="5"/>
      <c r="KYY429" s="5"/>
      <c r="KYZ429" s="5"/>
      <c r="KZA429" s="5"/>
      <c r="KZB429" s="5"/>
      <c r="KZC429" s="5"/>
      <c r="KZD429" s="5"/>
      <c r="KZE429" s="5"/>
      <c r="KZF429" s="5"/>
      <c r="KZG429" s="5"/>
      <c r="KZH429" s="5"/>
      <c r="KZI429" s="5"/>
      <c r="KZJ429" s="5"/>
      <c r="KZK429" s="5"/>
      <c r="KZL429" s="5"/>
      <c r="KZM429" s="5"/>
      <c r="KZN429" s="5"/>
      <c r="KZO429" s="5"/>
      <c r="KZP429" s="5"/>
      <c r="KZQ429" s="5"/>
      <c r="KZR429" s="5"/>
      <c r="KZS429" s="5"/>
      <c r="KZT429" s="5"/>
      <c r="KZU429" s="5"/>
      <c r="KZV429" s="5"/>
      <c r="KZW429" s="5"/>
      <c r="KZX429" s="5"/>
      <c r="KZY429" s="5"/>
      <c r="KZZ429" s="5"/>
      <c r="LAA429" s="5"/>
      <c r="LAB429" s="5"/>
      <c r="LAC429" s="5"/>
      <c r="LAD429" s="5"/>
      <c r="LAE429" s="5"/>
      <c r="LAF429" s="5"/>
      <c r="LAG429" s="5"/>
      <c r="LAH429" s="5"/>
      <c r="LAI429" s="5"/>
      <c r="LAJ429" s="5"/>
      <c r="LAK429" s="5"/>
      <c r="LAL429" s="5"/>
      <c r="LAM429" s="5"/>
      <c r="LAN429" s="5"/>
      <c r="LAO429" s="5"/>
      <c r="LAP429" s="5"/>
      <c r="LAQ429" s="5"/>
      <c r="LAR429" s="5"/>
      <c r="LAS429" s="5"/>
      <c r="LAT429" s="5"/>
      <c r="LAU429" s="5"/>
      <c r="LAV429" s="5"/>
      <c r="LAW429" s="5"/>
      <c r="LAX429" s="5"/>
      <c r="LAY429" s="5"/>
      <c r="LAZ429" s="5"/>
      <c r="LBA429" s="5"/>
      <c r="LBB429" s="5"/>
      <c r="LBC429" s="5"/>
      <c r="LBD429" s="5"/>
      <c r="LBE429" s="5"/>
      <c r="LBF429" s="5"/>
      <c r="LBG429" s="5"/>
      <c r="LBH429" s="5"/>
      <c r="LBI429" s="5"/>
      <c r="LBJ429" s="5"/>
      <c r="LBK429" s="5"/>
      <c r="LBL429" s="5"/>
      <c r="LBM429" s="5"/>
      <c r="LBN429" s="5"/>
      <c r="LBO429" s="5"/>
      <c r="LBP429" s="5"/>
      <c r="LBQ429" s="5"/>
      <c r="LBR429" s="5"/>
      <c r="LBS429" s="5"/>
      <c r="LBT429" s="5"/>
      <c r="LBU429" s="5"/>
      <c r="LBV429" s="5"/>
      <c r="LBW429" s="5"/>
      <c r="LBX429" s="5"/>
      <c r="LBY429" s="5"/>
      <c r="LBZ429" s="5"/>
      <c r="LCA429" s="5"/>
      <c r="LCB429" s="5"/>
      <c r="LCC429" s="5"/>
      <c r="LCD429" s="5"/>
      <c r="LCE429" s="5"/>
      <c r="LCF429" s="5"/>
      <c r="LCG429" s="5"/>
      <c r="LCH429" s="5"/>
      <c r="LCI429" s="5"/>
      <c r="LCJ429" s="5"/>
      <c r="LCK429" s="5"/>
      <c r="LCL429" s="5"/>
      <c r="LCM429" s="5"/>
      <c r="LCN429" s="5"/>
      <c r="LCO429" s="5"/>
      <c r="LCP429" s="5"/>
      <c r="LCQ429" s="5"/>
      <c r="LCR429" s="5"/>
      <c r="LCS429" s="5"/>
      <c r="LCT429" s="5"/>
      <c r="LCU429" s="5"/>
      <c r="LCV429" s="5"/>
      <c r="LCW429" s="5"/>
      <c r="LCX429" s="5"/>
      <c r="LCY429" s="5"/>
      <c r="LCZ429" s="5"/>
      <c r="LDA429" s="5"/>
      <c r="LDB429" s="5"/>
      <c r="LDC429" s="5"/>
      <c r="LDD429" s="5"/>
      <c r="LDE429" s="5"/>
      <c r="LDF429" s="5"/>
      <c r="LDG429" s="5"/>
      <c r="LDH429" s="5"/>
      <c r="LDI429" s="5"/>
      <c r="LDJ429" s="5"/>
      <c r="LDK429" s="5"/>
      <c r="LDL429" s="5"/>
      <c r="LDM429" s="5"/>
      <c r="LDN429" s="5"/>
      <c r="LDO429" s="5"/>
      <c r="LDP429" s="5"/>
      <c r="LDQ429" s="5"/>
      <c r="LDR429" s="5"/>
      <c r="LDS429" s="5"/>
      <c r="LDT429" s="5"/>
      <c r="LDU429" s="5"/>
      <c r="LDV429" s="5"/>
      <c r="LDW429" s="5"/>
      <c r="LDX429" s="5"/>
      <c r="LDY429" s="5"/>
      <c r="LDZ429" s="5"/>
      <c r="LEA429" s="5"/>
      <c r="LEB429" s="5"/>
      <c r="LEC429" s="5"/>
      <c r="LED429" s="5"/>
      <c r="LEE429" s="5"/>
      <c r="LEF429" s="5"/>
      <c r="LEG429" s="5"/>
      <c r="LEH429" s="5"/>
      <c r="LEI429" s="5"/>
      <c r="LEJ429" s="5"/>
      <c r="LEK429" s="5"/>
      <c r="LEL429" s="5"/>
      <c r="LEM429" s="5"/>
      <c r="LEN429" s="5"/>
      <c r="LEO429" s="5"/>
      <c r="LEP429" s="5"/>
      <c r="LEQ429" s="5"/>
      <c r="LER429" s="5"/>
      <c r="LES429" s="5"/>
      <c r="LET429" s="5"/>
      <c r="LEU429" s="5"/>
      <c r="LEV429" s="5"/>
      <c r="LEW429" s="5"/>
      <c r="LEX429" s="5"/>
      <c r="LEY429" s="5"/>
      <c r="LEZ429" s="5"/>
      <c r="LFA429" s="5"/>
      <c r="LFB429" s="5"/>
      <c r="LFC429" s="5"/>
      <c r="LFD429" s="5"/>
      <c r="LFE429" s="5"/>
      <c r="LFF429" s="5"/>
      <c r="LFG429" s="5"/>
      <c r="LFH429" s="5"/>
      <c r="LFI429" s="5"/>
      <c r="LFJ429" s="5"/>
      <c r="LFK429" s="5"/>
      <c r="LFL429" s="5"/>
      <c r="LFM429" s="5"/>
      <c r="LFN429" s="5"/>
      <c r="LFO429" s="5"/>
      <c r="LFP429" s="5"/>
      <c r="LFQ429" s="5"/>
      <c r="LFR429" s="5"/>
      <c r="LFS429" s="5"/>
      <c r="LFT429" s="5"/>
      <c r="LFU429" s="5"/>
      <c r="LFV429" s="5"/>
      <c r="LFW429" s="5"/>
      <c r="LFX429" s="5"/>
      <c r="LFY429" s="5"/>
      <c r="LFZ429" s="5"/>
      <c r="LGA429" s="5"/>
      <c r="LGB429" s="5"/>
      <c r="LGC429" s="5"/>
      <c r="LGD429" s="5"/>
      <c r="LGE429" s="5"/>
      <c r="LGF429" s="5"/>
      <c r="LGG429" s="5"/>
      <c r="LGH429" s="5"/>
      <c r="LGI429" s="5"/>
      <c r="LGJ429" s="5"/>
      <c r="LGK429" s="5"/>
      <c r="LGL429" s="5"/>
      <c r="LGM429" s="5"/>
      <c r="LGN429" s="5"/>
      <c r="LGO429" s="5"/>
      <c r="LGP429" s="5"/>
      <c r="LGQ429" s="5"/>
      <c r="LGR429" s="5"/>
      <c r="LGS429" s="5"/>
      <c r="LGT429" s="5"/>
      <c r="LGU429" s="5"/>
      <c r="LGV429" s="5"/>
      <c r="LGW429" s="5"/>
      <c r="LGX429" s="5"/>
      <c r="LGY429" s="5"/>
      <c r="LGZ429" s="5"/>
      <c r="LHA429" s="5"/>
      <c r="LHB429" s="5"/>
      <c r="LHC429" s="5"/>
      <c r="LHD429" s="5"/>
      <c r="LHE429" s="5"/>
      <c r="LHF429" s="5"/>
      <c r="LHG429" s="5"/>
      <c r="LHH429" s="5"/>
      <c r="LHI429" s="5"/>
      <c r="LHJ429" s="5"/>
      <c r="LHK429" s="5"/>
      <c r="LHL429" s="5"/>
      <c r="LHM429" s="5"/>
      <c r="LHN429" s="5"/>
      <c r="LHO429" s="5"/>
      <c r="LHP429" s="5"/>
      <c r="LHQ429" s="5"/>
      <c r="LHR429" s="5"/>
      <c r="LHS429" s="5"/>
      <c r="LHT429" s="5"/>
      <c r="LHU429" s="5"/>
      <c r="LHV429" s="5"/>
      <c r="LHW429" s="5"/>
      <c r="LHX429" s="5"/>
      <c r="LHY429" s="5"/>
      <c r="LHZ429" s="5"/>
      <c r="LIA429" s="5"/>
      <c r="LIB429" s="5"/>
      <c r="LIC429" s="5"/>
      <c r="LID429" s="5"/>
      <c r="LIE429" s="5"/>
      <c r="LIF429" s="5"/>
      <c r="LIG429" s="5"/>
      <c r="LIH429" s="5"/>
      <c r="LII429" s="5"/>
      <c r="LIJ429" s="5"/>
      <c r="LIK429" s="5"/>
      <c r="LIL429" s="5"/>
      <c r="LIM429" s="5"/>
      <c r="LIN429" s="5"/>
      <c r="LIO429" s="5"/>
      <c r="LIP429" s="5"/>
      <c r="LIQ429" s="5"/>
      <c r="LIR429" s="5"/>
      <c r="LIS429" s="5"/>
      <c r="LIT429" s="5"/>
      <c r="LIU429" s="5"/>
      <c r="LIV429" s="5"/>
      <c r="LIW429" s="5"/>
      <c r="LIX429" s="5"/>
      <c r="LIY429" s="5"/>
      <c r="LIZ429" s="5"/>
      <c r="LJA429" s="5"/>
      <c r="LJB429" s="5"/>
      <c r="LJC429" s="5"/>
      <c r="LJD429" s="5"/>
      <c r="LJE429" s="5"/>
      <c r="LJF429" s="5"/>
      <c r="LJG429" s="5"/>
      <c r="LJH429" s="5"/>
      <c r="LJI429" s="5"/>
      <c r="LJJ429" s="5"/>
      <c r="LJK429" s="5"/>
      <c r="LJL429" s="5"/>
      <c r="LJM429" s="5"/>
      <c r="LJN429" s="5"/>
      <c r="LJO429" s="5"/>
      <c r="LJP429" s="5"/>
      <c r="LJQ429" s="5"/>
      <c r="LJR429" s="5"/>
      <c r="LJS429" s="5"/>
      <c r="LJT429" s="5"/>
      <c r="LJU429" s="5"/>
      <c r="LJV429" s="5"/>
      <c r="LJW429" s="5"/>
      <c r="LJX429" s="5"/>
      <c r="LJY429" s="5"/>
      <c r="LJZ429" s="5"/>
      <c r="LKA429" s="5"/>
      <c r="LKB429" s="5"/>
      <c r="LKC429" s="5"/>
      <c r="LKD429" s="5"/>
      <c r="LKE429" s="5"/>
      <c r="LKF429" s="5"/>
      <c r="LKG429" s="5"/>
      <c r="LKH429" s="5"/>
      <c r="LKI429" s="5"/>
      <c r="LKJ429" s="5"/>
      <c r="LKK429" s="5"/>
      <c r="LKL429" s="5"/>
      <c r="LKM429" s="5"/>
      <c r="LKN429" s="5"/>
      <c r="LKO429" s="5"/>
      <c r="LKP429" s="5"/>
      <c r="LKQ429" s="5"/>
      <c r="LKR429" s="5"/>
      <c r="LKS429" s="5"/>
      <c r="LKT429" s="5"/>
      <c r="LKU429" s="5"/>
      <c r="LKV429" s="5"/>
      <c r="LKW429" s="5"/>
      <c r="LKX429" s="5"/>
      <c r="LKY429" s="5"/>
      <c r="LKZ429" s="5"/>
      <c r="LLA429" s="5"/>
      <c r="LLB429" s="5"/>
      <c r="LLC429" s="5"/>
      <c r="LLD429" s="5"/>
      <c r="LLE429" s="5"/>
      <c r="LLF429" s="5"/>
      <c r="LLG429" s="5"/>
      <c r="LLH429" s="5"/>
      <c r="LLI429" s="5"/>
      <c r="LLJ429" s="5"/>
      <c r="LLK429" s="5"/>
      <c r="LLL429" s="5"/>
      <c r="LLM429" s="5"/>
      <c r="LLN429" s="5"/>
      <c r="LLO429" s="5"/>
      <c r="LLP429" s="5"/>
      <c r="LLQ429" s="5"/>
      <c r="LLR429" s="5"/>
      <c r="LLS429" s="5"/>
      <c r="LLT429" s="5"/>
      <c r="LLU429" s="5"/>
      <c r="LLV429" s="5"/>
      <c r="LLW429" s="5"/>
      <c r="LLX429" s="5"/>
      <c r="LLY429" s="5"/>
      <c r="LLZ429" s="5"/>
      <c r="LMA429" s="5"/>
      <c r="LMB429" s="5"/>
      <c r="LMC429" s="5"/>
      <c r="LMD429" s="5"/>
      <c r="LME429" s="5"/>
      <c r="LMF429" s="5"/>
      <c r="LMG429" s="5"/>
      <c r="LMH429" s="5"/>
      <c r="LMI429" s="5"/>
      <c r="LMJ429" s="5"/>
      <c r="LMK429" s="5"/>
      <c r="LML429" s="5"/>
      <c r="LMM429" s="5"/>
      <c r="LMN429" s="5"/>
      <c r="LMO429" s="5"/>
      <c r="LMP429" s="5"/>
      <c r="LMQ429" s="5"/>
      <c r="LMR429" s="5"/>
      <c r="LMS429" s="5"/>
      <c r="LMT429" s="5"/>
      <c r="LMU429" s="5"/>
      <c r="LMV429" s="5"/>
      <c r="LMW429" s="5"/>
      <c r="LMX429" s="5"/>
      <c r="LMY429" s="5"/>
      <c r="LMZ429" s="5"/>
      <c r="LNA429" s="5"/>
      <c r="LNB429" s="5"/>
      <c r="LNC429" s="5"/>
      <c r="LND429" s="5"/>
      <c r="LNE429" s="5"/>
      <c r="LNF429" s="5"/>
      <c r="LNG429" s="5"/>
      <c r="LNH429" s="5"/>
      <c r="LNI429" s="5"/>
      <c r="LNJ429" s="5"/>
      <c r="LNK429" s="5"/>
      <c r="LNL429" s="5"/>
      <c r="LNM429" s="5"/>
      <c r="LNN429" s="5"/>
      <c r="LNO429" s="5"/>
      <c r="LNP429" s="5"/>
      <c r="LNQ429" s="5"/>
      <c r="LNR429" s="5"/>
      <c r="LNS429" s="5"/>
      <c r="LNT429" s="5"/>
      <c r="LNU429" s="5"/>
      <c r="LNV429" s="5"/>
      <c r="LNW429" s="5"/>
      <c r="LNX429" s="5"/>
      <c r="LNY429" s="5"/>
      <c r="LNZ429" s="5"/>
      <c r="LOA429" s="5"/>
      <c r="LOB429" s="5"/>
      <c r="LOC429" s="5"/>
      <c r="LOD429" s="5"/>
      <c r="LOE429" s="5"/>
      <c r="LOF429" s="5"/>
      <c r="LOG429" s="5"/>
      <c r="LOH429" s="5"/>
      <c r="LOI429" s="5"/>
      <c r="LOJ429" s="5"/>
      <c r="LOK429" s="5"/>
      <c r="LOL429" s="5"/>
      <c r="LOM429" s="5"/>
      <c r="LON429" s="5"/>
      <c r="LOO429" s="5"/>
      <c r="LOP429" s="5"/>
      <c r="LOQ429" s="5"/>
      <c r="LOR429" s="5"/>
      <c r="LOS429" s="5"/>
      <c r="LOT429" s="5"/>
      <c r="LOU429" s="5"/>
      <c r="LOV429" s="5"/>
      <c r="LOW429" s="5"/>
      <c r="LOX429" s="5"/>
      <c r="LOY429" s="5"/>
      <c r="LOZ429" s="5"/>
      <c r="LPA429" s="5"/>
      <c r="LPB429" s="5"/>
      <c r="LPC429" s="5"/>
      <c r="LPD429" s="5"/>
      <c r="LPE429" s="5"/>
      <c r="LPF429" s="5"/>
      <c r="LPG429" s="5"/>
      <c r="LPH429" s="5"/>
      <c r="LPI429" s="5"/>
      <c r="LPJ429" s="5"/>
      <c r="LPK429" s="5"/>
      <c r="LPL429" s="5"/>
      <c r="LPM429" s="5"/>
      <c r="LPN429" s="5"/>
      <c r="LPO429" s="5"/>
      <c r="LPP429" s="5"/>
      <c r="LPQ429" s="5"/>
      <c r="LPR429" s="5"/>
      <c r="LPS429" s="5"/>
      <c r="LPT429" s="5"/>
      <c r="LPU429" s="5"/>
      <c r="LPV429" s="5"/>
      <c r="LPW429" s="5"/>
      <c r="LPX429" s="5"/>
      <c r="LPY429" s="5"/>
      <c r="LPZ429" s="5"/>
      <c r="LQA429" s="5"/>
      <c r="LQB429" s="5"/>
      <c r="LQC429" s="5"/>
      <c r="LQD429" s="5"/>
      <c r="LQE429" s="5"/>
      <c r="LQF429" s="5"/>
      <c r="LQG429" s="5"/>
      <c r="LQH429" s="5"/>
      <c r="LQI429" s="5"/>
      <c r="LQJ429" s="5"/>
      <c r="LQK429" s="5"/>
      <c r="LQL429" s="5"/>
      <c r="LQM429" s="5"/>
      <c r="LQN429" s="5"/>
      <c r="LQO429" s="5"/>
      <c r="LQP429" s="5"/>
      <c r="LQQ429" s="5"/>
      <c r="LQR429" s="5"/>
      <c r="LQS429" s="5"/>
      <c r="LQT429" s="5"/>
      <c r="LQU429" s="5"/>
      <c r="LQV429" s="5"/>
      <c r="LQW429" s="5"/>
      <c r="LQX429" s="5"/>
      <c r="LQY429" s="5"/>
      <c r="LQZ429" s="5"/>
      <c r="LRA429" s="5"/>
      <c r="LRB429" s="5"/>
      <c r="LRC429" s="5"/>
      <c r="LRD429" s="5"/>
      <c r="LRE429" s="5"/>
      <c r="LRF429" s="5"/>
      <c r="LRG429" s="5"/>
      <c r="LRH429" s="5"/>
      <c r="LRI429" s="5"/>
      <c r="LRJ429" s="5"/>
      <c r="LRK429" s="5"/>
      <c r="LRL429" s="5"/>
      <c r="LRM429" s="5"/>
      <c r="LRN429" s="5"/>
      <c r="LRO429" s="5"/>
      <c r="LRP429" s="5"/>
      <c r="LRQ429" s="5"/>
      <c r="LRR429" s="5"/>
      <c r="LRS429" s="5"/>
      <c r="LRT429" s="5"/>
      <c r="LRU429" s="5"/>
      <c r="LRV429" s="5"/>
      <c r="LRW429" s="5"/>
      <c r="LRX429" s="5"/>
      <c r="LRY429" s="5"/>
      <c r="LRZ429" s="5"/>
      <c r="LSA429" s="5"/>
      <c r="LSB429" s="5"/>
      <c r="LSC429" s="5"/>
      <c r="LSD429" s="5"/>
      <c r="LSE429" s="5"/>
      <c r="LSF429" s="5"/>
      <c r="LSG429" s="5"/>
      <c r="LSH429" s="5"/>
      <c r="LSI429" s="5"/>
      <c r="LSJ429" s="5"/>
      <c r="LSK429" s="5"/>
      <c r="LSL429" s="5"/>
      <c r="LSM429" s="5"/>
      <c r="LSN429" s="5"/>
      <c r="LSO429" s="5"/>
      <c r="LSP429" s="5"/>
      <c r="LSQ429" s="5"/>
      <c r="LSR429" s="5"/>
      <c r="LSS429" s="5"/>
      <c r="LST429" s="5"/>
      <c r="LSU429" s="5"/>
      <c r="LSV429" s="5"/>
      <c r="LSW429" s="5"/>
      <c r="LSX429" s="5"/>
      <c r="LSY429" s="5"/>
      <c r="LSZ429" s="5"/>
      <c r="LTA429" s="5"/>
      <c r="LTB429" s="5"/>
      <c r="LTC429" s="5"/>
      <c r="LTD429" s="5"/>
      <c r="LTE429" s="5"/>
      <c r="LTF429" s="5"/>
      <c r="LTG429" s="5"/>
      <c r="LTH429" s="5"/>
      <c r="LTI429" s="5"/>
      <c r="LTJ429" s="5"/>
      <c r="LTK429" s="5"/>
      <c r="LTL429" s="5"/>
      <c r="LTM429" s="5"/>
      <c r="LTN429" s="5"/>
      <c r="LTO429" s="5"/>
      <c r="LTP429" s="5"/>
      <c r="LTQ429" s="5"/>
      <c r="LTR429" s="5"/>
      <c r="LTS429" s="5"/>
      <c r="LTT429" s="5"/>
      <c r="LTU429" s="5"/>
      <c r="LTV429" s="5"/>
      <c r="LTW429" s="5"/>
      <c r="LTX429" s="5"/>
      <c r="LTY429" s="5"/>
      <c r="LTZ429" s="5"/>
      <c r="LUA429" s="5"/>
      <c r="LUB429" s="5"/>
      <c r="LUC429" s="5"/>
      <c r="LUD429" s="5"/>
      <c r="LUE429" s="5"/>
      <c r="LUF429" s="5"/>
      <c r="LUG429" s="5"/>
      <c r="LUH429" s="5"/>
      <c r="LUI429" s="5"/>
      <c r="LUJ429" s="5"/>
      <c r="LUK429" s="5"/>
      <c r="LUL429" s="5"/>
      <c r="LUM429" s="5"/>
      <c r="LUN429" s="5"/>
      <c r="LUO429" s="5"/>
      <c r="LUP429" s="5"/>
      <c r="LUQ429" s="5"/>
      <c r="LUR429" s="5"/>
      <c r="LUS429" s="5"/>
      <c r="LUT429" s="5"/>
      <c r="LUU429" s="5"/>
      <c r="LUV429" s="5"/>
      <c r="LUW429" s="5"/>
      <c r="LUX429" s="5"/>
      <c r="LUY429" s="5"/>
      <c r="LUZ429" s="5"/>
      <c r="LVA429" s="5"/>
      <c r="LVB429" s="5"/>
      <c r="LVC429" s="5"/>
      <c r="LVD429" s="5"/>
      <c r="LVE429" s="5"/>
      <c r="LVF429" s="5"/>
      <c r="LVG429" s="5"/>
      <c r="LVH429" s="5"/>
      <c r="LVI429" s="5"/>
      <c r="LVJ429" s="5"/>
      <c r="LVK429" s="5"/>
      <c r="LVL429" s="5"/>
      <c r="LVM429" s="5"/>
      <c r="LVN429" s="5"/>
      <c r="LVO429" s="5"/>
      <c r="LVP429" s="5"/>
      <c r="LVQ429" s="5"/>
      <c r="LVR429" s="5"/>
      <c r="LVS429" s="5"/>
      <c r="LVT429" s="5"/>
      <c r="LVU429" s="5"/>
      <c r="LVV429" s="5"/>
      <c r="LVW429" s="5"/>
      <c r="LVX429" s="5"/>
      <c r="LVY429" s="5"/>
      <c r="LVZ429" s="5"/>
      <c r="LWA429" s="5"/>
      <c r="LWB429" s="5"/>
      <c r="LWC429" s="5"/>
      <c r="LWD429" s="5"/>
      <c r="LWE429" s="5"/>
      <c r="LWF429" s="5"/>
      <c r="LWG429" s="5"/>
      <c r="LWH429" s="5"/>
      <c r="LWI429" s="5"/>
      <c r="LWJ429" s="5"/>
      <c r="LWK429" s="5"/>
      <c r="LWL429" s="5"/>
      <c r="LWM429" s="5"/>
      <c r="LWN429" s="5"/>
      <c r="LWO429" s="5"/>
      <c r="LWP429" s="5"/>
      <c r="LWQ429" s="5"/>
      <c r="LWR429" s="5"/>
      <c r="LWS429" s="5"/>
      <c r="LWT429" s="5"/>
      <c r="LWU429" s="5"/>
      <c r="LWV429" s="5"/>
      <c r="LWW429" s="5"/>
      <c r="LWX429" s="5"/>
      <c r="LWY429" s="5"/>
      <c r="LWZ429" s="5"/>
      <c r="LXA429" s="5"/>
      <c r="LXB429" s="5"/>
      <c r="LXC429" s="5"/>
      <c r="LXD429" s="5"/>
      <c r="LXE429" s="5"/>
      <c r="LXF429" s="5"/>
      <c r="LXG429" s="5"/>
      <c r="LXH429" s="5"/>
      <c r="LXI429" s="5"/>
      <c r="LXJ429" s="5"/>
      <c r="LXK429" s="5"/>
      <c r="LXL429" s="5"/>
      <c r="LXM429" s="5"/>
      <c r="LXN429" s="5"/>
      <c r="LXO429" s="5"/>
      <c r="LXP429" s="5"/>
      <c r="LXQ429" s="5"/>
      <c r="LXR429" s="5"/>
      <c r="LXS429" s="5"/>
      <c r="LXT429" s="5"/>
      <c r="LXU429" s="5"/>
      <c r="LXV429" s="5"/>
      <c r="LXW429" s="5"/>
      <c r="LXX429" s="5"/>
      <c r="LXY429" s="5"/>
      <c r="LXZ429" s="5"/>
      <c r="LYA429" s="5"/>
      <c r="LYB429" s="5"/>
      <c r="LYC429" s="5"/>
      <c r="LYD429" s="5"/>
      <c r="LYE429" s="5"/>
      <c r="LYF429" s="5"/>
      <c r="LYG429" s="5"/>
      <c r="LYH429" s="5"/>
      <c r="LYI429" s="5"/>
      <c r="LYJ429" s="5"/>
      <c r="LYK429" s="5"/>
      <c r="LYL429" s="5"/>
      <c r="LYM429" s="5"/>
      <c r="LYN429" s="5"/>
      <c r="LYO429" s="5"/>
      <c r="LYP429" s="5"/>
      <c r="LYQ429" s="5"/>
      <c r="LYR429" s="5"/>
      <c r="LYS429" s="5"/>
      <c r="LYT429" s="5"/>
      <c r="LYU429" s="5"/>
      <c r="LYV429" s="5"/>
      <c r="LYW429" s="5"/>
      <c r="LYX429" s="5"/>
      <c r="LYY429" s="5"/>
      <c r="LYZ429" s="5"/>
      <c r="LZA429" s="5"/>
      <c r="LZB429" s="5"/>
      <c r="LZC429" s="5"/>
      <c r="LZD429" s="5"/>
      <c r="LZE429" s="5"/>
      <c r="LZF429" s="5"/>
      <c r="LZG429" s="5"/>
      <c r="LZH429" s="5"/>
      <c r="LZI429" s="5"/>
      <c r="LZJ429" s="5"/>
      <c r="LZK429" s="5"/>
      <c r="LZL429" s="5"/>
      <c r="LZM429" s="5"/>
      <c r="LZN429" s="5"/>
      <c r="LZO429" s="5"/>
      <c r="LZP429" s="5"/>
      <c r="LZQ429" s="5"/>
      <c r="LZR429" s="5"/>
      <c r="LZS429" s="5"/>
      <c r="LZT429" s="5"/>
      <c r="LZU429" s="5"/>
      <c r="LZV429" s="5"/>
      <c r="LZW429" s="5"/>
      <c r="LZX429" s="5"/>
      <c r="LZY429" s="5"/>
      <c r="LZZ429" s="5"/>
      <c r="MAA429" s="5"/>
      <c r="MAB429" s="5"/>
      <c r="MAC429" s="5"/>
      <c r="MAD429" s="5"/>
      <c r="MAE429" s="5"/>
      <c r="MAF429" s="5"/>
      <c r="MAG429" s="5"/>
      <c r="MAH429" s="5"/>
      <c r="MAI429" s="5"/>
      <c r="MAJ429" s="5"/>
      <c r="MAK429" s="5"/>
      <c r="MAL429" s="5"/>
      <c r="MAM429" s="5"/>
      <c r="MAN429" s="5"/>
      <c r="MAO429" s="5"/>
      <c r="MAP429" s="5"/>
      <c r="MAQ429" s="5"/>
      <c r="MAR429" s="5"/>
      <c r="MAS429" s="5"/>
      <c r="MAT429" s="5"/>
      <c r="MAU429" s="5"/>
      <c r="MAV429" s="5"/>
      <c r="MAW429" s="5"/>
      <c r="MAX429" s="5"/>
      <c r="MAY429" s="5"/>
      <c r="MAZ429" s="5"/>
      <c r="MBA429" s="5"/>
      <c r="MBB429" s="5"/>
      <c r="MBC429" s="5"/>
      <c r="MBD429" s="5"/>
      <c r="MBE429" s="5"/>
      <c r="MBF429" s="5"/>
      <c r="MBG429" s="5"/>
      <c r="MBH429" s="5"/>
      <c r="MBI429" s="5"/>
      <c r="MBJ429" s="5"/>
      <c r="MBK429" s="5"/>
      <c r="MBL429" s="5"/>
      <c r="MBM429" s="5"/>
      <c r="MBN429" s="5"/>
      <c r="MBO429" s="5"/>
      <c r="MBP429" s="5"/>
      <c r="MBQ429" s="5"/>
      <c r="MBR429" s="5"/>
      <c r="MBS429" s="5"/>
      <c r="MBT429" s="5"/>
      <c r="MBU429" s="5"/>
      <c r="MBV429" s="5"/>
      <c r="MBW429" s="5"/>
      <c r="MBX429" s="5"/>
      <c r="MBY429" s="5"/>
      <c r="MBZ429" s="5"/>
      <c r="MCA429" s="5"/>
      <c r="MCB429" s="5"/>
      <c r="MCC429" s="5"/>
      <c r="MCD429" s="5"/>
      <c r="MCE429" s="5"/>
      <c r="MCF429" s="5"/>
      <c r="MCG429" s="5"/>
      <c r="MCH429" s="5"/>
      <c r="MCI429" s="5"/>
      <c r="MCJ429" s="5"/>
      <c r="MCK429" s="5"/>
      <c r="MCL429" s="5"/>
      <c r="MCM429" s="5"/>
      <c r="MCN429" s="5"/>
      <c r="MCO429" s="5"/>
      <c r="MCP429" s="5"/>
      <c r="MCQ429" s="5"/>
      <c r="MCR429" s="5"/>
      <c r="MCS429" s="5"/>
      <c r="MCT429" s="5"/>
      <c r="MCU429" s="5"/>
      <c r="MCV429" s="5"/>
      <c r="MCW429" s="5"/>
      <c r="MCX429" s="5"/>
      <c r="MCY429" s="5"/>
      <c r="MCZ429" s="5"/>
      <c r="MDA429" s="5"/>
      <c r="MDB429" s="5"/>
      <c r="MDC429" s="5"/>
      <c r="MDD429" s="5"/>
      <c r="MDE429" s="5"/>
      <c r="MDF429" s="5"/>
      <c r="MDG429" s="5"/>
      <c r="MDH429" s="5"/>
      <c r="MDI429" s="5"/>
      <c r="MDJ429" s="5"/>
      <c r="MDK429" s="5"/>
      <c r="MDL429" s="5"/>
      <c r="MDM429" s="5"/>
      <c r="MDN429" s="5"/>
      <c r="MDO429" s="5"/>
      <c r="MDP429" s="5"/>
      <c r="MDQ429" s="5"/>
      <c r="MDR429" s="5"/>
      <c r="MDS429" s="5"/>
      <c r="MDT429" s="5"/>
      <c r="MDU429" s="5"/>
      <c r="MDV429" s="5"/>
      <c r="MDW429" s="5"/>
      <c r="MDX429" s="5"/>
      <c r="MDY429" s="5"/>
      <c r="MDZ429" s="5"/>
      <c r="MEA429" s="5"/>
      <c r="MEB429" s="5"/>
      <c r="MEC429" s="5"/>
      <c r="MED429" s="5"/>
      <c r="MEE429" s="5"/>
      <c r="MEF429" s="5"/>
      <c r="MEG429" s="5"/>
      <c r="MEH429" s="5"/>
      <c r="MEI429" s="5"/>
      <c r="MEJ429" s="5"/>
      <c r="MEK429" s="5"/>
      <c r="MEL429" s="5"/>
      <c r="MEM429" s="5"/>
      <c r="MEN429" s="5"/>
      <c r="MEO429" s="5"/>
      <c r="MEP429" s="5"/>
      <c r="MEQ429" s="5"/>
      <c r="MER429" s="5"/>
      <c r="MES429" s="5"/>
      <c r="MET429" s="5"/>
      <c r="MEU429" s="5"/>
      <c r="MEV429" s="5"/>
      <c r="MEW429" s="5"/>
      <c r="MEX429" s="5"/>
      <c r="MEY429" s="5"/>
      <c r="MEZ429" s="5"/>
      <c r="MFA429" s="5"/>
      <c r="MFB429" s="5"/>
      <c r="MFC429" s="5"/>
      <c r="MFD429" s="5"/>
      <c r="MFE429" s="5"/>
      <c r="MFF429" s="5"/>
      <c r="MFG429" s="5"/>
      <c r="MFH429" s="5"/>
      <c r="MFI429" s="5"/>
      <c r="MFJ429" s="5"/>
      <c r="MFK429" s="5"/>
      <c r="MFL429" s="5"/>
      <c r="MFM429" s="5"/>
      <c r="MFN429" s="5"/>
      <c r="MFO429" s="5"/>
      <c r="MFP429" s="5"/>
      <c r="MFQ429" s="5"/>
      <c r="MFR429" s="5"/>
      <c r="MFS429" s="5"/>
      <c r="MFT429" s="5"/>
      <c r="MFU429" s="5"/>
      <c r="MFV429" s="5"/>
      <c r="MFW429" s="5"/>
      <c r="MFX429" s="5"/>
      <c r="MFY429" s="5"/>
      <c r="MFZ429" s="5"/>
      <c r="MGA429" s="5"/>
      <c r="MGB429" s="5"/>
      <c r="MGC429" s="5"/>
      <c r="MGD429" s="5"/>
      <c r="MGE429" s="5"/>
      <c r="MGF429" s="5"/>
      <c r="MGG429" s="5"/>
      <c r="MGH429" s="5"/>
      <c r="MGI429" s="5"/>
      <c r="MGJ429" s="5"/>
      <c r="MGK429" s="5"/>
      <c r="MGL429" s="5"/>
      <c r="MGM429" s="5"/>
      <c r="MGN429" s="5"/>
      <c r="MGO429" s="5"/>
      <c r="MGP429" s="5"/>
      <c r="MGQ429" s="5"/>
      <c r="MGR429" s="5"/>
      <c r="MGS429" s="5"/>
      <c r="MGT429" s="5"/>
      <c r="MGU429" s="5"/>
      <c r="MGV429" s="5"/>
      <c r="MGW429" s="5"/>
      <c r="MGX429" s="5"/>
      <c r="MGY429" s="5"/>
      <c r="MGZ429" s="5"/>
      <c r="MHA429" s="5"/>
      <c r="MHB429" s="5"/>
      <c r="MHC429" s="5"/>
      <c r="MHD429" s="5"/>
      <c r="MHE429" s="5"/>
      <c r="MHF429" s="5"/>
      <c r="MHG429" s="5"/>
      <c r="MHH429" s="5"/>
      <c r="MHI429" s="5"/>
      <c r="MHJ429" s="5"/>
      <c r="MHK429" s="5"/>
      <c r="MHL429" s="5"/>
      <c r="MHM429" s="5"/>
      <c r="MHN429" s="5"/>
      <c r="MHO429" s="5"/>
      <c r="MHP429" s="5"/>
      <c r="MHQ429" s="5"/>
      <c r="MHR429" s="5"/>
      <c r="MHS429" s="5"/>
      <c r="MHT429" s="5"/>
      <c r="MHU429" s="5"/>
      <c r="MHV429" s="5"/>
      <c r="MHW429" s="5"/>
      <c r="MHX429" s="5"/>
      <c r="MHY429" s="5"/>
      <c r="MHZ429" s="5"/>
      <c r="MIA429" s="5"/>
      <c r="MIB429" s="5"/>
      <c r="MIC429" s="5"/>
      <c r="MID429" s="5"/>
      <c r="MIE429" s="5"/>
      <c r="MIF429" s="5"/>
      <c r="MIG429" s="5"/>
      <c r="MIH429" s="5"/>
      <c r="MII429" s="5"/>
      <c r="MIJ429" s="5"/>
      <c r="MIK429" s="5"/>
      <c r="MIL429" s="5"/>
      <c r="MIM429" s="5"/>
      <c r="MIN429" s="5"/>
      <c r="MIO429" s="5"/>
      <c r="MIP429" s="5"/>
      <c r="MIQ429" s="5"/>
      <c r="MIR429" s="5"/>
      <c r="MIS429" s="5"/>
      <c r="MIT429" s="5"/>
      <c r="MIU429" s="5"/>
      <c r="MIV429" s="5"/>
      <c r="MIW429" s="5"/>
      <c r="MIX429" s="5"/>
      <c r="MIY429" s="5"/>
      <c r="MIZ429" s="5"/>
      <c r="MJA429" s="5"/>
      <c r="MJB429" s="5"/>
      <c r="MJC429" s="5"/>
      <c r="MJD429" s="5"/>
      <c r="MJE429" s="5"/>
      <c r="MJF429" s="5"/>
      <c r="MJG429" s="5"/>
      <c r="MJH429" s="5"/>
      <c r="MJI429" s="5"/>
      <c r="MJJ429" s="5"/>
      <c r="MJK429" s="5"/>
      <c r="MJL429" s="5"/>
      <c r="MJM429" s="5"/>
      <c r="MJN429" s="5"/>
      <c r="MJO429" s="5"/>
      <c r="MJP429" s="5"/>
      <c r="MJQ429" s="5"/>
      <c r="MJR429" s="5"/>
      <c r="MJS429" s="5"/>
      <c r="MJT429" s="5"/>
      <c r="MJU429" s="5"/>
      <c r="MJV429" s="5"/>
      <c r="MJW429" s="5"/>
      <c r="MJX429" s="5"/>
      <c r="MJY429" s="5"/>
      <c r="MJZ429" s="5"/>
      <c r="MKA429" s="5"/>
      <c r="MKB429" s="5"/>
      <c r="MKC429" s="5"/>
      <c r="MKD429" s="5"/>
      <c r="MKE429" s="5"/>
      <c r="MKF429" s="5"/>
      <c r="MKG429" s="5"/>
      <c r="MKH429" s="5"/>
      <c r="MKI429" s="5"/>
      <c r="MKJ429" s="5"/>
      <c r="MKK429" s="5"/>
      <c r="MKL429" s="5"/>
      <c r="MKM429" s="5"/>
      <c r="MKN429" s="5"/>
      <c r="MKO429" s="5"/>
      <c r="MKP429" s="5"/>
      <c r="MKQ429" s="5"/>
      <c r="MKR429" s="5"/>
      <c r="MKS429" s="5"/>
      <c r="MKT429" s="5"/>
      <c r="MKU429" s="5"/>
      <c r="MKV429" s="5"/>
      <c r="MKW429" s="5"/>
      <c r="MKX429" s="5"/>
      <c r="MKY429" s="5"/>
      <c r="MKZ429" s="5"/>
      <c r="MLA429" s="5"/>
      <c r="MLB429" s="5"/>
      <c r="MLC429" s="5"/>
      <c r="MLD429" s="5"/>
      <c r="MLE429" s="5"/>
      <c r="MLF429" s="5"/>
      <c r="MLG429" s="5"/>
      <c r="MLH429" s="5"/>
      <c r="MLI429" s="5"/>
      <c r="MLJ429" s="5"/>
      <c r="MLK429" s="5"/>
      <c r="MLL429" s="5"/>
      <c r="MLM429" s="5"/>
      <c r="MLN429" s="5"/>
      <c r="MLO429" s="5"/>
      <c r="MLP429" s="5"/>
      <c r="MLQ429" s="5"/>
      <c r="MLR429" s="5"/>
      <c r="MLS429" s="5"/>
      <c r="MLT429" s="5"/>
      <c r="MLU429" s="5"/>
      <c r="MLV429" s="5"/>
      <c r="MLW429" s="5"/>
      <c r="MLX429" s="5"/>
      <c r="MLY429" s="5"/>
      <c r="MLZ429" s="5"/>
      <c r="MMA429" s="5"/>
      <c r="MMB429" s="5"/>
      <c r="MMC429" s="5"/>
      <c r="MMD429" s="5"/>
      <c r="MME429" s="5"/>
      <c r="MMF429" s="5"/>
      <c r="MMG429" s="5"/>
      <c r="MMH429" s="5"/>
      <c r="MMI429" s="5"/>
      <c r="MMJ429" s="5"/>
      <c r="MMK429" s="5"/>
      <c r="MML429" s="5"/>
      <c r="MMM429" s="5"/>
      <c r="MMN429" s="5"/>
      <c r="MMO429" s="5"/>
      <c r="MMP429" s="5"/>
      <c r="MMQ429" s="5"/>
      <c r="MMR429" s="5"/>
      <c r="MMS429" s="5"/>
      <c r="MMT429" s="5"/>
      <c r="MMU429" s="5"/>
      <c r="MMV429" s="5"/>
      <c r="MMW429" s="5"/>
      <c r="MMX429" s="5"/>
      <c r="MMY429" s="5"/>
      <c r="MMZ429" s="5"/>
      <c r="MNA429" s="5"/>
      <c r="MNB429" s="5"/>
      <c r="MNC429" s="5"/>
      <c r="MND429" s="5"/>
      <c r="MNE429" s="5"/>
      <c r="MNF429" s="5"/>
      <c r="MNG429" s="5"/>
      <c r="MNH429" s="5"/>
      <c r="MNI429" s="5"/>
      <c r="MNJ429" s="5"/>
      <c r="MNK429" s="5"/>
      <c r="MNL429" s="5"/>
      <c r="MNM429" s="5"/>
      <c r="MNN429" s="5"/>
      <c r="MNO429" s="5"/>
      <c r="MNP429" s="5"/>
      <c r="MNQ429" s="5"/>
      <c r="MNR429" s="5"/>
      <c r="MNS429" s="5"/>
      <c r="MNT429" s="5"/>
      <c r="MNU429" s="5"/>
      <c r="MNV429" s="5"/>
      <c r="MNW429" s="5"/>
      <c r="MNX429" s="5"/>
      <c r="MNY429" s="5"/>
      <c r="MNZ429" s="5"/>
      <c r="MOA429" s="5"/>
      <c r="MOB429" s="5"/>
      <c r="MOC429" s="5"/>
      <c r="MOD429" s="5"/>
      <c r="MOE429" s="5"/>
      <c r="MOF429" s="5"/>
      <c r="MOG429" s="5"/>
      <c r="MOH429" s="5"/>
      <c r="MOI429" s="5"/>
      <c r="MOJ429" s="5"/>
      <c r="MOK429" s="5"/>
      <c r="MOL429" s="5"/>
      <c r="MOM429" s="5"/>
      <c r="MON429" s="5"/>
      <c r="MOO429" s="5"/>
      <c r="MOP429" s="5"/>
      <c r="MOQ429" s="5"/>
      <c r="MOR429" s="5"/>
      <c r="MOS429" s="5"/>
      <c r="MOT429" s="5"/>
      <c r="MOU429" s="5"/>
      <c r="MOV429" s="5"/>
      <c r="MOW429" s="5"/>
      <c r="MOX429" s="5"/>
      <c r="MOY429" s="5"/>
      <c r="MOZ429" s="5"/>
      <c r="MPA429" s="5"/>
      <c r="MPB429" s="5"/>
      <c r="MPC429" s="5"/>
      <c r="MPD429" s="5"/>
      <c r="MPE429" s="5"/>
      <c r="MPF429" s="5"/>
      <c r="MPG429" s="5"/>
      <c r="MPH429" s="5"/>
      <c r="MPI429" s="5"/>
      <c r="MPJ429" s="5"/>
      <c r="MPK429" s="5"/>
      <c r="MPL429" s="5"/>
      <c r="MPM429" s="5"/>
      <c r="MPN429" s="5"/>
      <c r="MPO429" s="5"/>
      <c r="MPP429" s="5"/>
      <c r="MPQ429" s="5"/>
      <c r="MPR429" s="5"/>
      <c r="MPS429" s="5"/>
      <c r="MPT429" s="5"/>
      <c r="MPU429" s="5"/>
      <c r="MPV429" s="5"/>
      <c r="MPW429" s="5"/>
      <c r="MPX429" s="5"/>
      <c r="MPY429" s="5"/>
      <c r="MPZ429" s="5"/>
      <c r="MQA429" s="5"/>
      <c r="MQB429" s="5"/>
      <c r="MQC429" s="5"/>
      <c r="MQD429" s="5"/>
      <c r="MQE429" s="5"/>
      <c r="MQF429" s="5"/>
      <c r="MQG429" s="5"/>
      <c r="MQH429" s="5"/>
      <c r="MQI429" s="5"/>
      <c r="MQJ429" s="5"/>
      <c r="MQK429" s="5"/>
      <c r="MQL429" s="5"/>
      <c r="MQM429" s="5"/>
      <c r="MQN429" s="5"/>
      <c r="MQO429" s="5"/>
      <c r="MQP429" s="5"/>
      <c r="MQQ429" s="5"/>
      <c r="MQR429" s="5"/>
      <c r="MQS429" s="5"/>
      <c r="MQT429" s="5"/>
      <c r="MQU429" s="5"/>
      <c r="MQV429" s="5"/>
      <c r="MQW429" s="5"/>
      <c r="MQX429" s="5"/>
      <c r="MQY429" s="5"/>
      <c r="MQZ429" s="5"/>
      <c r="MRA429" s="5"/>
      <c r="MRB429" s="5"/>
      <c r="MRC429" s="5"/>
      <c r="MRD429" s="5"/>
      <c r="MRE429" s="5"/>
      <c r="MRF429" s="5"/>
      <c r="MRG429" s="5"/>
      <c r="MRH429" s="5"/>
      <c r="MRI429" s="5"/>
      <c r="MRJ429" s="5"/>
      <c r="MRK429" s="5"/>
      <c r="MRL429" s="5"/>
      <c r="MRM429" s="5"/>
      <c r="MRN429" s="5"/>
      <c r="MRO429" s="5"/>
      <c r="MRP429" s="5"/>
      <c r="MRQ429" s="5"/>
      <c r="MRR429" s="5"/>
      <c r="MRS429" s="5"/>
      <c r="MRT429" s="5"/>
      <c r="MRU429" s="5"/>
      <c r="MRV429" s="5"/>
      <c r="MRW429" s="5"/>
      <c r="MRX429" s="5"/>
      <c r="MRY429" s="5"/>
      <c r="MRZ429" s="5"/>
      <c r="MSA429" s="5"/>
      <c r="MSB429" s="5"/>
      <c r="MSC429" s="5"/>
      <c r="MSD429" s="5"/>
      <c r="MSE429" s="5"/>
      <c r="MSF429" s="5"/>
      <c r="MSG429" s="5"/>
      <c r="MSH429" s="5"/>
      <c r="MSI429" s="5"/>
      <c r="MSJ429" s="5"/>
      <c r="MSK429" s="5"/>
      <c r="MSL429" s="5"/>
      <c r="MSM429" s="5"/>
      <c r="MSN429" s="5"/>
      <c r="MSO429" s="5"/>
      <c r="MSP429" s="5"/>
      <c r="MSQ429" s="5"/>
      <c r="MSR429" s="5"/>
      <c r="MSS429" s="5"/>
      <c r="MST429" s="5"/>
      <c r="MSU429" s="5"/>
      <c r="MSV429" s="5"/>
      <c r="MSW429" s="5"/>
      <c r="MSX429" s="5"/>
      <c r="MSY429" s="5"/>
      <c r="MSZ429" s="5"/>
      <c r="MTA429" s="5"/>
      <c r="MTB429" s="5"/>
      <c r="MTC429" s="5"/>
      <c r="MTD429" s="5"/>
      <c r="MTE429" s="5"/>
      <c r="MTF429" s="5"/>
      <c r="MTG429" s="5"/>
      <c r="MTH429" s="5"/>
      <c r="MTI429" s="5"/>
      <c r="MTJ429" s="5"/>
      <c r="MTK429" s="5"/>
      <c r="MTL429" s="5"/>
      <c r="MTM429" s="5"/>
      <c r="MTN429" s="5"/>
      <c r="MTO429" s="5"/>
      <c r="MTP429" s="5"/>
      <c r="MTQ429" s="5"/>
      <c r="MTR429" s="5"/>
      <c r="MTS429" s="5"/>
      <c r="MTT429" s="5"/>
      <c r="MTU429" s="5"/>
      <c r="MTV429" s="5"/>
      <c r="MTW429" s="5"/>
      <c r="MTX429" s="5"/>
      <c r="MTY429" s="5"/>
      <c r="MTZ429" s="5"/>
      <c r="MUA429" s="5"/>
      <c r="MUB429" s="5"/>
      <c r="MUC429" s="5"/>
      <c r="MUD429" s="5"/>
      <c r="MUE429" s="5"/>
      <c r="MUF429" s="5"/>
      <c r="MUG429" s="5"/>
      <c r="MUH429" s="5"/>
      <c r="MUI429" s="5"/>
      <c r="MUJ429" s="5"/>
      <c r="MUK429" s="5"/>
      <c r="MUL429" s="5"/>
      <c r="MUM429" s="5"/>
      <c r="MUN429" s="5"/>
      <c r="MUO429" s="5"/>
      <c r="MUP429" s="5"/>
      <c r="MUQ429" s="5"/>
      <c r="MUR429" s="5"/>
      <c r="MUS429" s="5"/>
      <c r="MUT429" s="5"/>
      <c r="MUU429" s="5"/>
      <c r="MUV429" s="5"/>
      <c r="MUW429" s="5"/>
      <c r="MUX429" s="5"/>
      <c r="MUY429" s="5"/>
      <c r="MUZ429" s="5"/>
      <c r="MVA429" s="5"/>
      <c r="MVB429" s="5"/>
      <c r="MVC429" s="5"/>
      <c r="MVD429" s="5"/>
      <c r="MVE429" s="5"/>
      <c r="MVF429" s="5"/>
      <c r="MVG429" s="5"/>
      <c r="MVH429" s="5"/>
      <c r="MVI429" s="5"/>
      <c r="MVJ429" s="5"/>
      <c r="MVK429" s="5"/>
      <c r="MVL429" s="5"/>
      <c r="MVM429" s="5"/>
      <c r="MVN429" s="5"/>
      <c r="MVO429" s="5"/>
      <c r="MVP429" s="5"/>
      <c r="MVQ429" s="5"/>
      <c r="MVR429" s="5"/>
      <c r="MVS429" s="5"/>
      <c r="MVT429" s="5"/>
      <c r="MVU429" s="5"/>
      <c r="MVV429" s="5"/>
      <c r="MVW429" s="5"/>
      <c r="MVX429" s="5"/>
      <c r="MVY429" s="5"/>
      <c r="MVZ429" s="5"/>
      <c r="MWA429" s="5"/>
      <c r="MWB429" s="5"/>
      <c r="MWC429" s="5"/>
      <c r="MWD429" s="5"/>
      <c r="MWE429" s="5"/>
      <c r="MWF429" s="5"/>
      <c r="MWG429" s="5"/>
      <c r="MWH429" s="5"/>
      <c r="MWI429" s="5"/>
      <c r="MWJ429" s="5"/>
      <c r="MWK429" s="5"/>
      <c r="MWL429" s="5"/>
      <c r="MWM429" s="5"/>
      <c r="MWN429" s="5"/>
      <c r="MWO429" s="5"/>
      <c r="MWP429" s="5"/>
      <c r="MWQ429" s="5"/>
      <c r="MWR429" s="5"/>
      <c r="MWS429" s="5"/>
      <c r="MWT429" s="5"/>
      <c r="MWU429" s="5"/>
      <c r="MWV429" s="5"/>
      <c r="MWW429" s="5"/>
      <c r="MWX429" s="5"/>
      <c r="MWY429" s="5"/>
      <c r="MWZ429" s="5"/>
      <c r="MXA429" s="5"/>
      <c r="MXB429" s="5"/>
      <c r="MXC429" s="5"/>
      <c r="MXD429" s="5"/>
      <c r="MXE429" s="5"/>
      <c r="MXF429" s="5"/>
      <c r="MXG429" s="5"/>
      <c r="MXH429" s="5"/>
      <c r="MXI429" s="5"/>
      <c r="MXJ429" s="5"/>
      <c r="MXK429" s="5"/>
      <c r="MXL429" s="5"/>
      <c r="MXM429" s="5"/>
      <c r="MXN429" s="5"/>
      <c r="MXO429" s="5"/>
      <c r="MXP429" s="5"/>
      <c r="MXQ429" s="5"/>
      <c r="MXR429" s="5"/>
      <c r="MXS429" s="5"/>
      <c r="MXT429" s="5"/>
      <c r="MXU429" s="5"/>
      <c r="MXV429" s="5"/>
      <c r="MXW429" s="5"/>
      <c r="MXX429" s="5"/>
      <c r="MXY429" s="5"/>
      <c r="MXZ429" s="5"/>
      <c r="MYA429" s="5"/>
      <c r="MYB429" s="5"/>
      <c r="MYC429" s="5"/>
      <c r="MYD429" s="5"/>
      <c r="MYE429" s="5"/>
      <c r="MYF429" s="5"/>
      <c r="MYG429" s="5"/>
      <c r="MYH429" s="5"/>
      <c r="MYI429" s="5"/>
      <c r="MYJ429" s="5"/>
      <c r="MYK429" s="5"/>
      <c r="MYL429" s="5"/>
      <c r="MYM429" s="5"/>
      <c r="MYN429" s="5"/>
      <c r="MYO429" s="5"/>
      <c r="MYP429" s="5"/>
      <c r="MYQ429" s="5"/>
      <c r="MYR429" s="5"/>
      <c r="MYS429" s="5"/>
      <c r="MYT429" s="5"/>
      <c r="MYU429" s="5"/>
      <c r="MYV429" s="5"/>
      <c r="MYW429" s="5"/>
      <c r="MYX429" s="5"/>
      <c r="MYY429" s="5"/>
      <c r="MYZ429" s="5"/>
      <c r="MZA429" s="5"/>
      <c r="MZB429" s="5"/>
      <c r="MZC429" s="5"/>
      <c r="MZD429" s="5"/>
      <c r="MZE429" s="5"/>
      <c r="MZF429" s="5"/>
      <c r="MZG429" s="5"/>
      <c r="MZH429" s="5"/>
      <c r="MZI429" s="5"/>
      <c r="MZJ429" s="5"/>
      <c r="MZK429" s="5"/>
      <c r="MZL429" s="5"/>
      <c r="MZM429" s="5"/>
      <c r="MZN429" s="5"/>
      <c r="MZO429" s="5"/>
      <c r="MZP429" s="5"/>
      <c r="MZQ429" s="5"/>
      <c r="MZR429" s="5"/>
      <c r="MZS429" s="5"/>
      <c r="MZT429" s="5"/>
      <c r="MZU429" s="5"/>
      <c r="MZV429" s="5"/>
      <c r="MZW429" s="5"/>
      <c r="MZX429" s="5"/>
      <c r="MZY429" s="5"/>
      <c r="MZZ429" s="5"/>
      <c r="NAA429" s="5"/>
      <c r="NAB429" s="5"/>
      <c r="NAC429" s="5"/>
      <c r="NAD429" s="5"/>
      <c r="NAE429" s="5"/>
      <c r="NAF429" s="5"/>
      <c r="NAG429" s="5"/>
      <c r="NAH429" s="5"/>
      <c r="NAI429" s="5"/>
      <c r="NAJ429" s="5"/>
      <c r="NAK429" s="5"/>
      <c r="NAL429" s="5"/>
      <c r="NAM429" s="5"/>
      <c r="NAN429" s="5"/>
      <c r="NAO429" s="5"/>
      <c r="NAP429" s="5"/>
      <c r="NAQ429" s="5"/>
      <c r="NAR429" s="5"/>
      <c r="NAS429" s="5"/>
      <c r="NAT429" s="5"/>
      <c r="NAU429" s="5"/>
      <c r="NAV429" s="5"/>
      <c r="NAW429" s="5"/>
      <c r="NAX429" s="5"/>
      <c r="NAY429" s="5"/>
      <c r="NAZ429" s="5"/>
      <c r="NBA429" s="5"/>
      <c r="NBB429" s="5"/>
      <c r="NBC429" s="5"/>
      <c r="NBD429" s="5"/>
      <c r="NBE429" s="5"/>
      <c r="NBF429" s="5"/>
      <c r="NBG429" s="5"/>
      <c r="NBH429" s="5"/>
      <c r="NBI429" s="5"/>
      <c r="NBJ429" s="5"/>
      <c r="NBK429" s="5"/>
      <c r="NBL429" s="5"/>
      <c r="NBM429" s="5"/>
      <c r="NBN429" s="5"/>
      <c r="NBO429" s="5"/>
      <c r="NBP429" s="5"/>
      <c r="NBQ429" s="5"/>
      <c r="NBR429" s="5"/>
      <c r="NBS429" s="5"/>
      <c r="NBT429" s="5"/>
      <c r="NBU429" s="5"/>
      <c r="NBV429" s="5"/>
      <c r="NBW429" s="5"/>
      <c r="NBX429" s="5"/>
      <c r="NBY429" s="5"/>
      <c r="NBZ429" s="5"/>
      <c r="NCA429" s="5"/>
      <c r="NCB429" s="5"/>
      <c r="NCC429" s="5"/>
      <c r="NCD429" s="5"/>
      <c r="NCE429" s="5"/>
      <c r="NCF429" s="5"/>
      <c r="NCG429" s="5"/>
      <c r="NCH429" s="5"/>
      <c r="NCI429" s="5"/>
      <c r="NCJ429" s="5"/>
      <c r="NCK429" s="5"/>
      <c r="NCL429" s="5"/>
      <c r="NCM429" s="5"/>
      <c r="NCN429" s="5"/>
      <c r="NCO429" s="5"/>
      <c r="NCP429" s="5"/>
      <c r="NCQ429" s="5"/>
      <c r="NCR429" s="5"/>
      <c r="NCS429" s="5"/>
      <c r="NCT429" s="5"/>
      <c r="NCU429" s="5"/>
      <c r="NCV429" s="5"/>
      <c r="NCW429" s="5"/>
      <c r="NCX429" s="5"/>
      <c r="NCY429" s="5"/>
      <c r="NCZ429" s="5"/>
      <c r="NDA429" s="5"/>
      <c r="NDB429" s="5"/>
      <c r="NDC429" s="5"/>
      <c r="NDD429" s="5"/>
      <c r="NDE429" s="5"/>
      <c r="NDF429" s="5"/>
      <c r="NDG429" s="5"/>
      <c r="NDH429" s="5"/>
      <c r="NDI429" s="5"/>
      <c r="NDJ429" s="5"/>
      <c r="NDK429" s="5"/>
      <c r="NDL429" s="5"/>
      <c r="NDM429" s="5"/>
      <c r="NDN429" s="5"/>
      <c r="NDO429" s="5"/>
      <c r="NDP429" s="5"/>
      <c r="NDQ429" s="5"/>
      <c r="NDR429" s="5"/>
      <c r="NDS429" s="5"/>
      <c r="NDT429" s="5"/>
      <c r="NDU429" s="5"/>
      <c r="NDV429" s="5"/>
      <c r="NDW429" s="5"/>
      <c r="NDX429" s="5"/>
      <c r="NDY429" s="5"/>
      <c r="NDZ429" s="5"/>
      <c r="NEA429" s="5"/>
      <c r="NEB429" s="5"/>
      <c r="NEC429" s="5"/>
      <c r="NED429" s="5"/>
      <c r="NEE429" s="5"/>
      <c r="NEF429" s="5"/>
      <c r="NEG429" s="5"/>
      <c r="NEH429" s="5"/>
      <c r="NEI429" s="5"/>
      <c r="NEJ429" s="5"/>
      <c r="NEK429" s="5"/>
      <c r="NEL429" s="5"/>
      <c r="NEM429" s="5"/>
      <c r="NEN429" s="5"/>
      <c r="NEO429" s="5"/>
      <c r="NEP429" s="5"/>
      <c r="NEQ429" s="5"/>
      <c r="NER429" s="5"/>
      <c r="NES429" s="5"/>
      <c r="NET429" s="5"/>
      <c r="NEU429" s="5"/>
      <c r="NEV429" s="5"/>
      <c r="NEW429" s="5"/>
      <c r="NEX429" s="5"/>
      <c r="NEY429" s="5"/>
      <c r="NEZ429" s="5"/>
      <c r="NFA429" s="5"/>
      <c r="NFB429" s="5"/>
      <c r="NFC429" s="5"/>
      <c r="NFD429" s="5"/>
      <c r="NFE429" s="5"/>
      <c r="NFF429" s="5"/>
      <c r="NFG429" s="5"/>
      <c r="NFH429" s="5"/>
      <c r="NFI429" s="5"/>
      <c r="NFJ429" s="5"/>
      <c r="NFK429" s="5"/>
      <c r="NFL429" s="5"/>
      <c r="NFM429" s="5"/>
      <c r="NFN429" s="5"/>
      <c r="NFO429" s="5"/>
      <c r="NFP429" s="5"/>
      <c r="NFQ429" s="5"/>
      <c r="NFR429" s="5"/>
      <c r="NFS429" s="5"/>
      <c r="NFT429" s="5"/>
      <c r="NFU429" s="5"/>
      <c r="NFV429" s="5"/>
      <c r="NFW429" s="5"/>
      <c r="NFX429" s="5"/>
      <c r="NFY429" s="5"/>
      <c r="NFZ429" s="5"/>
      <c r="NGA429" s="5"/>
      <c r="NGB429" s="5"/>
      <c r="NGC429" s="5"/>
      <c r="NGD429" s="5"/>
      <c r="NGE429" s="5"/>
      <c r="NGF429" s="5"/>
      <c r="NGG429" s="5"/>
      <c r="NGH429" s="5"/>
      <c r="NGI429" s="5"/>
      <c r="NGJ429" s="5"/>
      <c r="NGK429" s="5"/>
      <c r="NGL429" s="5"/>
      <c r="NGM429" s="5"/>
      <c r="NGN429" s="5"/>
      <c r="NGO429" s="5"/>
      <c r="NGP429" s="5"/>
      <c r="NGQ429" s="5"/>
      <c r="NGR429" s="5"/>
      <c r="NGS429" s="5"/>
      <c r="NGT429" s="5"/>
      <c r="NGU429" s="5"/>
      <c r="NGV429" s="5"/>
      <c r="NGW429" s="5"/>
      <c r="NGX429" s="5"/>
      <c r="NGY429" s="5"/>
      <c r="NGZ429" s="5"/>
      <c r="NHA429" s="5"/>
      <c r="NHB429" s="5"/>
      <c r="NHC429" s="5"/>
      <c r="NHD429" s="5"/>
      <c r="NHE429" s="5"/>
      <c r="NHF429" s="5"/>
      <c r="NHG429" s="5"/>
      <c r="NHH429" s="5"/>
      <c r="NHI429" s="5"/>
      <c r="NHJ429" s="5"/>
      <c r="NHK429" s="5"/>
      <c r="NHL429" s="5"/>
      <c r="NHM429" s="5"/>
      <c r="NHN429" s="5"/>
      <c r="NHO429" s="5"/>
      <c r="NHP429" s="5"/>
      <c r="NHQ429" s="5"/>
      <c r="NHR429" s="5"/>
      <c r="NHS429" s="5"/>
      <c r="NHT429" s="5"/>
      <c r="NHU429" s="5"/>
      <c r="NHV429" s="5"/>
      <c r="NHW429" s="5"/>
      <c r="NHX429" s="5"/>
      <c r="NHY429" s="5"/>
      <c r="NHZ429" s="5"/>
      <c r="NIA429" s="5"/>
      <c r="NIB429" s="5"/>
      <c r="NIC429" s="5"/>
      <c r="NID429" s="5"/>
      <c r="NIE429" s="5"/>
      <c r="NIF429" s="5"/>
      <c r="NIG429" s="5"/>
      <c r="NIH429" s="5"/>
      <c r="NII429" s="5"/>
      <c r="NIJ429" s="5"/>
      <c r="NIK429" s="5"/>
      <c r="NIL429" s="5"/>
      <c r="NIM429" s="5"/>
      <c r="NIN429" s="5"/>
      <c r="NIO429" s="5"/>
      <c r="NIP429" s="5"/>
      <c r="NIQ429" s="5"/>
      <c r="NIR429" s="5"/>
      <c r="NIS429" s="5"/>
      <c r="NIT429" s="5"/>
      <c r="NIU429" s="5"/>
      <c r="NIV429" s="5"/>
      <c r="NIW429" s="5"/>
      <c r="NIX429" s="5"/>
      <c r="NIY429" s="5"/>
      <c r="NIZ429" s="5"/>
      <c r="NJA429" s="5"/>
      <c r="NJB429" s="5"/>
      <c r="NJC429" s="5"/>
      <c r="NJD429" s="5"/>
      <c r="NJE429" s="5"/>
      <c r="NJF429" s="5"/>
      <c r="NJG429" s="5"/>
      <c r="NJH429" s="5"/>
      <c r="NJI429" s="5"/>
      <c r="NJJ429" s="5"/>
      <c r="NJK429" s="5"/>
      <c r="NJL429" s="5"/>
      <c r="NJM429" s="5"/>
      <c r="NJN429" s="5"/>
      <c r="NJO429" s="5"/>
      <c r="NJP429" s="5"/>
      <c r="NJQ429" s="5"/>
      <c r="NJR429" s="5"/>
      <c r="NJS429" s="5"/>
      <c r="NJT429" s="5"/>
      <c r="NJU429" s="5"/>
      <c r="NJV429" s="5"/>
      <c r="NJW429" s="5"/>
      <c r="NJX429" s="5"/>
      <c r="NJY429" s="5"/>
      <c r="NJZ429" s="5"/>
      <c r="NKA429" s="5"/>
      <c r="NKB429" s="5"/>
      <c r="NKC429" s="5"/>
      <c r="NKD429" s="5"/>
      <c r="NKE429" s="5"/>
      <c r="NKF429" s="5"/>
      <c r="NKG429" s="5"/>
      <c r="NKH429" s="5"/>
      <c r="NKI429" s="5"/>
      <c r="NKJ429" s="5"/>
      <c r="NKK429" s="5"/>
      <c r="NKL429" s="5"/>
      <c r="NKM429" s="5"/>
      <c r="NKN429" s="5"/>
      <c r="NKO429" s="5"/>
      <c r="NKP429" s="5"/>
      <c r="NKQ429" s="5"/>
      <c r="NKR429" s="5"/>
      <c r="NKS429" s="5"/>
      <c r="NKT429" s="5"/>
      <c r="NKU429" s="5"/>
      <c r="NKV429" s="5"/>
      <c r="NKW429" s="5"/>
      <c r="NKX429" s="5"/>
      <c r="NKY429" s="5"/>
      <c r="NKZ429" s="5"/>
      <c r="NLA429" s="5"/>
      <c r="NLB429" s="5"/>
      <c r="NLC429" s="5"/>
      <c r="NLD429" s="5"/>
      <c r="NLE429" s="5"/>
      <c r="NLF429" s="5"/>
      <c r="NLG429" s="5"/>
      <c r="NLH429" s="5"/>
      <c r="NLI429" s="5"/>
      <c r="NLJ429" s="5"/>
      <c r="NLK429" s="5"/>
      <c r="NLL429" s="5"/>
      <c r="NLM429" s="5"/>
      <c r="NLN429" s="5"/>
      <c r="NLO429" s="5"/>
      <c r="NLP429" s="5"/>
      <c r="NLQ429" s="5"/>
      <c r="NLR429" s="5"/>
      <c r="NLS429" s="5"/>
      <c r="NLT429" s="5"/>
      <c r="NLU429" s="5"/>
      <c r="NLV429" s="5"/>
      <c r="NLW429" s="5"/>
      <c r="NLX429" s="5"/>
      <c r="NLY429" s="5"/>
      <c r="NLZ429" s="5"/>
      <c r="NMA429" s="5"/>
      <c r="NMB429" s="5"/>
      <c r="NMC429" s="5"/>
      <c r="NMD429" s="5"/>
      <c r="NME429" s="5"/>
      <c r="NMF429" s="5"/>
      <c r="NMG429" s="5"/>
      <c r="NMH429" s="5"/>
      <c r="NMI429" s="5"/>
      <c r="NMJ429" s="5"/>
      <c r="NMK429" s="5"/>
      <c r="NML429" s="5"/>
      <c r="NMM429" s="5"/>
      <c r="NMN429" s="5"/>
      <c r="NMO429" s="5"/>
      <c r="NMP429" s="5"/>
      <c r="NMQ429" s="5"/>
      <c r="NMR429" s="5"/>
      <c r="NMS429" s="5"/>
      <c r="NMT429" s="5"/>
      <c r="NMU429" s="5"/>
      <c r="NMV429" s="5"/>
      <c r="NMW429" s="5"/>
      <c r="NMX429" s="5"/>
      <c r="NMY429" s="5"/>
      <c r="NMZ429" s="5"/>
      <c r="NNA429" s="5"/>
      <c r="NNB429" s="5"/>
      <c r="NNC429" s="5"/>
      <c r="NND429" s="5"/>
      <c r="NNE429" s="5"/>
      <c r="NNF429" s="5"/>
      <c r="NNG429" s="5"/>
      <c r="NNH429" s="5"/>
      <c r="NNI429" s="5"/>
      <c r="NNJ429" s="5"/>
      <c r="NNK429" s="5"/>
      <c r="NNL429" s="5"/>
      <c r="NNM429" s="5"/>
      <c r="NNN429" s="5"/>
      <c r="NNO429" s="5"/>
      <c r="NNP429" s="5"/>
      <c r="NNQ429" s="5"/>
      <c r="NNR429" s="5"/>
      <c r="NNS429" s="5"/>
      <c r="NNT429" s="5"/>
      <c r="NNU429" s="5"/>
      <c r="NNV429" s="5"/>
      <c r="NNW429" s="5"/>
      <c r="NNX429" s="5"/>
      <c r="NNY429" s="5"/>
      <c r="NNZ429" s="5"/>
      <c r="NOA429" s="5"/>
      <c r="NOB429" s="5"/>
      <c r="NOC429" s="5"/>
      <c r="NOD429" s="5"/>
      <c r="NOE429" s="5"/>
      <c r="NOF429" s="5"/>
      <c r="NOG429" s="5"/>
      <c r="NOH429" s="5"/>
      <c r="NOI429" s="5"/>
      <c r="NOJ429" s="5"/>
      <c r="NOK429" s="5"/>
      <c r="NOL429" s="5"/>
      <c r="NOM429" s="5"/>
      <c r="NON429" s="5"/>
      <c r="NOO429" s="5"/>
      <c r="NOP429" s="5"/>
      <c r="NOQ429" s="5"/>
      <c r="NOR429" s="5"/>
      <c r="NOS429" s="5"/>
      <c r="NOT429" s="5"/>
      <c r="NOU429" s="5"/>
      <c r="NOV429" s="5"/>
      <c r="NOW429" s="5"/>
      <c r="NOX429" s="5"/>
      <c r="NOY429" s="5"/>
      <c r="NOZ429" s="5"/>
      <c r="NPA429" s="5"/>
      <c r="NPB429" s="5"/>
      <c r="NPC429" s="5"/>
      <c r="NPD429" s="5"/>
      <c r="NPE429" s="5"/>
      <c r="NPF429" s="5"/>
      <c r="NPG429" s="5"/>
      <c r="NPH429" s="5"/>
      <c r="NPI429" s="5"/>
      <c r="NPJ429" s="5"/>
      <c r="NPK429" s="5"/>
      <c r="NPL429" s="5"/>
      <c r="NPM429" s="5"/>
      <c r="NPN429" s="5"/>
      <c r="NPO429" s="5"/>
      <c r="NPP429" s="5"/>
      <c r="NPQ429" s="5"/>
      <c r="NPR429" s="5"/>
      <c r="NPS429" s="5"/>
      <c r="NPT429" s="5"/>
      <c r="NPU429" s="5"/>
      <c r="NPV429" s="5"/>
      <c r="NPW429" s="5"/>
      <c r="NPX429" s="5"/>
      <c r="NPY429" s="5"/>
      <c r="NPZ429" s="5"/>
      <c r="NQA429" s="5"/>
      <c r="NQB429" s="5"/>
      <c r="NQC429" s="5"/>
      <c r="NQD429" s="5"/>
      <c r="NQE429" s="5"/>
      <c r="NQF429" s="5"/>
      <c r="NQG429" s="5"/>
      <c r="NQH429" s="5"/>
      <c r="NQI429" s="5"/>
      <c r="NQJ429" s="5"/>
      <c r="NQK429" s="5"/>
      <c r="NQL429" s="5"/>
      <c r="NQM429" s="5"/>
      <c r="NQN429" s="5"/>
      <c r="NQO429" s="5"/>
      <c r="NQP429" s="5"/>
      <c r="NQQ429" s="5"/>
      <c r="NQR429" s="5"/>
      <c r="NQS429" s="5"/>
      <c r="NQT429" s="5"/>
      <c r="NQU429" s="5"/>
      <c r="NQV429" s="5"/>
      <c r="NQW429" s="5"/>
      <c r="NQX429" s="5"/>
      <c r="NQY429" s="5"/>
      <c r="NQZ429" s="5"/>
      <c r="NRA429" s="5"/>
      <c r="NRB429" s="5"/>
      <c r="NRC429" s="5"/>
      <c r="NRD429" s="5"/>
      <c r="NRE429" s="5"/>
      <c r="NRF429" s="5"/>
      <c r="NRG429" s="5"/>
      <c r="NRH429" s="5"/>
      <c r="NRI429" s="5"/>
      <c r="NRJ429" s="5"/>
      <c r="NRK429" s="5"/>
      <c r="NRL429" s="5"/>
      <c r="NRM429" s="5"/>
      <c r="NRN429" s="5"/>
      <c r="NRO429" s="5"/>
      <c r="NRP429" s="5"/>
      <c r="NRQ429" s="5"/>
      <c r="NRR429" s="5"/>
      <c r="NRS429" s="5"/>
      <c r="NRT429" s="5"/>
      <c r="NRU429" s="5"/>
      <c r="NRV429" s="5"/>
      <c r="NRW429" s="5"/>
      <c r="NRX429" s="5"/>
      <c r="NRY429" s="5"/>
      <c r="NRZ429" s="5"/>
      <c r="NSA429" s="5"/>
      <c r="NSB429" s="5"/>
      <c r="NSC429" s="5"/>
      <c r="NSD429" s="5"/>
      <c r="NSE429" s="5"/>
      <c r="NSF429" s="5"/>
      <c r="NSG429" s="5"/>
      <c r="NSH429" s="5"/>
      <c r="NSI429" s="5"/>
      <c r="NSJ429" s="5"/>
      <c r="NSK429" s="5"/>
      <c r="NSL429" s="5"/>
      <c r="NSM429" s="5"/>
      <c r="NSN429" s="5"/>
      <c r="NSO429" s="5"/>
      <c r="NSP429" s="5"/>
      <c r="NSQ429" s="5"/>
      <c r="NSR429" s="5"/>
      <c r="NSS429" s="5"/>
      <c r="NST429" s="5"/>
      <c r="NSU429" s="5"/>
      <c r="NSV429" s="5"/>
      <c r="NSW429" s="5"/>
      <c r="NSX429" s="5"/>
      <c r="NSY429" s="5"/>
      <c r="NSZ429" s="5"/>
      <c r="NTA429" s="5"/>
      <c r="NTB429" s="5"/>
      <c r="NTC429" s="5"/>
      <c r="NTD429" s="5"/>
      <c r="NTE429" s="5"/>
      <c r="NTF429" s="5"/>
      <c r="NTG429" s="5"/>
      <c r="NTH429" s="5"/>
      <c r="NTI429" s="5"/>
      <c r="NTJ429" s="5"/>
      <c r="NTK429" s="5"/>
      <c r="NTL429" s="5"/>
      <c r="NTM429" s="5"/>
      <c r="NTN429" s="5"/>
      <c r="NTO429" s="5"/>
      <c r="NTP429" s="5"/>
      <c r="NTQ429" s="5"/>
      <c r="NTR429" s="5"/>
      <c r="NTS429" s="5"/>
      <c r="NTT429" s="5"/>
      <c r="NTU429" s="5"/>
      <c r="NTV429" s="5"/>
      <c r="NTW429" s="5"/>
      <c r="NTX429" s="5"/>
      <c r="NTY429" s="5"/>
      <c r="NTZ429" s="5"/>
      <c r="NUA429" s="5"/>
      <c r="NUB429" s="5"/>
      <c r="NUC429" s="5"/>
      <c r="NUD429" s="5"/>
      <c r="NUE429" s="5"/>
      <c r="NUF429" s="5"/>
      <c r="NUG429" s="5"/>
      <c r="NUH429" s="5"/>
      <c r="NUI429" s="5"/>
      <c r="NUJ429" s="5"/>
      <c r="NUK429" s="5"/>
      <c r="NUL429" s="5"/>
      <c r="NUM429" s="5"/>
      <c r="NUN429" s="5"/>
      <c r="NUO429" s="5"/>
      <c r="NUP429" s="5"/>
      <c r="NUQ429" s="5"/>
      <c r="NUR429" s="5"/>
      <c r="NUS429" s="5"/>
      <c r="NUT429" s="5"/>
      <c r="NUU429" s="5"/>
      <c r="NUV429" s="5"/>
      <c r="NUW429" s="5"/>
      <c r="NUX429" s="5"/>
      <c r="NUY429" s="5"/>
      <c r="NUZ429" s="5"/>
      <c r="NVA429" s="5"/>
      <c r="NVB429" s="5"/>
      <c r="NVC429" s="5"/>
      <c r="NVD429" s="5"/>
      <c r="NVE429" s="5"/>
      <c r="NVF429" s="5"/>
      <c r="NVG429" s="5"/>
      <c r="NVH429" s="5"/>
      <c r="NVI429" s="5"/>
      <c r="NVJ429" s="5"/>
      <c r="NVK429" s="5"/>
      <c r="NVL429" s="5"/>
      <c r="NVM429" s="5"/>
      <c r="NVN429" s="5"/>
      <c r="NVO429" s="5"/>
      <c r="NVP429" s="5"/>
      <c r="NVQ429" s="5"/>
      <c r="NVR429" s="5"/>
      <c r="NVS429" s="5"/>
      <c r="NVT429" s="5"/>
      <c r="NVU429" s="5"/>
      <c r="NVV429" s="5"/>
      <c r="NVW429" s="5"/>
      <c r="NVX429" s="5"/>
      <c r="NVY429" s="5"/>
      <c r="NVZ429" s="5"/>
      <c r="NWA429" s="5"/>
      <c r="NWB429" s="5"/>
      <c r="NWC429" s="5"/>
      <c r="NWD429" s="5"/>
      <c r="NWE429" s="5"/>
      <c r="NWF429" s="5"/>
      <c r="NWG429" s="5"/>
      <c r="NWH429" s="5"/>
      <c r="NWI429" s="5"/>
      <c r="NWJ429" s="5"/>
      <c r="NWK429" s="5"/>
      <c r="NWL429" s="5"/>
      <c r="NWM429" s="5"/>
      <c r="NWN429" s="5"/>
      <c r="NWO429" s="5"/>
      <c r="NWP429" s="5"/>
      <c r="NWQ429" s="5"/>
      <c r="NWR429" s="5"/>
      <c r="NWS429" s="5"/>
      <c r="NWT429" s="5"/>
      <c r="NWU429" s="5"/>
      <c r="NWV429" s="5"/>
      <c r="NWW429" s="5"/>
      <c r="NWX429" s="5"/>
      <c r="NWY429" s="5"/>
      <c r="NWZ429" s="5"/>
      <c r="NXA429" s="5"/>
      <c r="NXB429" s="5"/>
      <c r="NXC429" s="5"/>
      <c r="NXD429" s="5"/>
      <c r="NXE429" s="5"/>
      <c r="NXF429" s="5"/>
      <c r="NXG429" s="5"/>
      <c r="NXH429" s="5"/>
      <c r="NXI429" s="5"/>
      <c r="NXJ429" s="5"/>
      <c r="NXK429" s="5"/>
      <c r="NXL429" s="5"/>
      <c r="NXM429" s="5"/>
      <c r="NXN429" s="5"/>
      <c r="NXO429" s="5"/>
      <c r="NXP429" s="5"/>
      <c r="NXQ429" s="5"/>
      <c r="NXR429" s="5"/>
      <c r="NXS429" s="5"/>
      <c r="NXT429" s="5"/>
      <c r="NXU429" s="5"/>
      <c r="NXV429" s="5"/>
      <c r="NXW429" s="5"/>
      <c r="NXX429" s="5"/>
      <c r="NXY429" s="5"/>
      <c r="NXZ429" s="5"/>
      <c r="NYA429" s="5"/>
      <c r="NYB429" s="5"/>
      <c r="NYC429" s="5"/>
      <c r="NYD429" s="5"/>
      <c r="NYE429" s="5"/>
      <c r="NYF429" s="5"/>
      <c r="NYG429" s="5"/>
      <c r="NYH429" s="5"/>
      <c r="NYI429" s="5"/>
      <c r="NYJ429" s="5"/>
      <c r="NYK429" s="5"/>
      <c r="NYL429" s="5"/>
      <c r="NYM429" s="5"/>
      <c r="NYN429" s="5"/>
      <c r="NYO429" s="5"/>
      <c r="NYP429" s="5"/>
      <c r="NYQ429" s="5"/>
      <c r="NYR429" s="5"/>
      <c r="NYS429" s="5"/>
      <c r="NYT429" s="5"/>
      <c r="NYU429" s="5"/>
      <c r="NYV429" s="5"/>
      <c r="NYW429" s="5"/>
      <c r="NYX429" s="5"/>
      <c r="NYY429" s="5"/>
      <c r="NYZ429" s="5"/>
      <c r="NZA429" s="5"/>
      <c r="NZB429" s="5"/>
      <c r="NZC429" s="5"/>
      <c r="NZD429" s="5"/>
      <c r="NZE429" s="5"/>
      <c r="NZF429" s="5"/>
      <c r="NZG429" s="5"/>
      <c r="NZH429" s="5"/>
      <c r="NZI429" s="5"/>
      <c r="NZJ429" s="5"/>
      <c r="NZK429" s="5"/>
      <c r="NZL429" s="5"/>
      <c r="NZM429" s="5"/>
      <c r="NZN429" s="5"/>
      <c r="NZO429" s="5"/>
      <c r="NZP429" s="5"/>
      <c r="NZQ429" s="5"/>
      <c r="NZR429" s="5"/>
      <c r="NZS429" s="5"/>
      <c r="NZT429" s="5"/>
      <c r="NZU429" s="5"/>
      <c r="NZV429" s="5"/>
      <c r="NZW429" s="5"/>
      <c r="NZX429" s="5"/>
      <c r="NZY429" s="5"/>
      <c r="NZZ429" s="5"/>
      <c r="OAA429" s="5"/>
      <c r="OAB429" s="5"/>
      <c r="OAC429" s="5"/>
      <c r="OAD429" s="5"/>
      <c r="OAE429" s="5"/>
      <c r="OAF429" s="5"/>
      <c r="OAG429" s="5"/>
      <c r="OAH429" s="5"/>
      <c r="OAI429" s="5"/>
      <c r="OAJ429" s="5"/>
      <c r="OAK429" s="5"/>
      <c r="OAL429" s="5"/>
      <c r="OAM429" s="5"/>
      <c r="OAN429" s="5"/>
      <c r="OAO429" s="5"/>
      <c r="OAP429" s="5"/>
      <c r="OAQ429" s="5"/>
      <c r="OAR429" s="5"/>
      <c r="OAS429" s="5"/>
      <c r="OAT429" s="5"/>
      <c r="OAU429" s="5"/>
      <c r="OAV429" s="5"/>
      <c r="OAW429" s="5"/>
      <c r="OAX429" s="5"/>
      <c r="OAY429" s="5"/>
      <c r="OAZ429" s="5"/>
      <c r="OBA429" s="5"/>
      <c r="OBB429" s="5"/>
      <c r="OBC429" s="5"/>
      <c r="OBD429" s="5"/>
      <c r="OBE429" s="5"/>
      <c r="OBF429" s="5"/>
      <c r="OBG429" s="5"/>
      <c r="OBH429" s="5"/>
      <c r="OBI429" s="5"/>
      <c r="OBJ429" s="5"/>
      <c r="OBK429" s="5"/>
      <c r="OBL429" s="5"/>
      <c r="OBM429" s="5"/>
      <c r="OBN429" s="5"/>
      <c r="OBO429" s="5"/>
      <c r="OBP429" s="5"/>
      <c r="OBQ429" s="5"/>
      <c r="OBR429" s="5"/>
      <c r="OBS429" s="5"/>
      <c r="OBT429" s="5"/>
      <c r="OBU429" s="5"/>
      <c r="OBV429" s="5"/>
      <c r="OBW429" s="5"/>
      <c r="OBX429" s="5"/>
      <c r="OBY429" s="5"/>
      <c r="OBZ429" s="5"/>
      <c r="OCA429" s="5"/>
      <c r="OCB429" s="5"/>
      <c r="OCC429" s="5"/>
      <c r="OCD429" s="5"/>
      <c r="OCE429" s="5"/>
      <c r="OCF429" s="5"/>
      <c r="OCG429" s="5"/>
      <c r="OCH429" s="5"/>
      <c r="OCI429" s="5"/>
      <c r="OCJ429" s="5"/>
      <c r="OCK429" s="5"/>
      <c r="OCL429" s="5"/>
      <c r="OCM429" s="5"/>
      <c r="OCN429" s="5"/>
      <c r="OCO429" s="5"/>
      <c r="OCP429" s="5"/>
      <c r="OCQ429" s="5"/>
      <c r="OCR429" s="5"/>
      <c r="OCS429" s="5"/>
      <c r="OCT429" s="5"/>
      <c r="OCU429" s="5"/>
      <c r="OCV429" s="5"/>
      <c r="OCW429" s="5"/>
      <c r="OCX429" s="5"/>
      <c r="OCY429" s="5"/>
      <c r="OCZ429" s="5"/>
      <c r="ODA429" s="5"/>
      <c r="ODB429" s="5"/>
      <c r="ODC429" s="5"/>
      <c r="ODD429" s="5"/>
      <c r="ODE429" s="5"/>
      <c r="ODF429" s="5"/>
      <c r="ODG429" s="5"/>
      <c r="ODH429" s="5"/>
      <c r="ODI429" s="5"/>
      <c r="ODJ429" s="5"/>
      <c r="ODK429" s="5"/>
      <c r="ODL429" s="5"/>
      <c r="ODM429" s="5"/>
      <c r="ODN429" s="5"/>
      <c r="ODO429" s="5"/>
      <c r="ODP429" s="5"/>
      <c r="ODQ429" s="5"/>
      <c r="ODR429" s="5"/>
      <c r="ODS429" s="5"/>
      <c r="ODT429" s="5"/>
      <c r="ODU429" s="5"/>
      <c r="ODV429" s="5"/>
      <c r="ODW429" s="5"/>
      <c r="ODX429" s="5"/>
      <c r="ODY429" s="5"/>
      <c r="ODZ429" s="5"/>
      <c r="OEA429" s="5"/>
      <c r="OEB429" s="5"/>
      <c r="OEC429" s="5"/>
      <c r="OED429" s="5"/>
      <c r="OEE429" s="5"/>
      <c r="OEF429" s="5"/>
      <c r="OEG429" s="5"/>
      <c r="OEH429" s="5"/>
      <c r="OEI429" s="5"/>
      <c r="OEJ429" s="5"/>
      <c r="OEK429" s="5"/>
      <c r="OEL429" s="5"/>
      <c r="OEM429" s="5"/>
      <c r="OEN429" s="5"/>
      <c r="OEO429" s="5"/>
      <c r="OEP429" s="5"/>
      <c r="OEQ429" s="5"/>
      <c r="OER429" s="5"/>
      <c r="OES429" s="5"/>
      <c r="OET429" s="5"/>
      <c r="OEU429" s="5"/>
      <c r="OEV429" s="5"/>
      <c r="OEW429" s="5"/>
      <c r="OEX429" s="5"/>
      <c r="OEY429" s="5"/>
      <c r="OEZ429" s="5"/>
      <c r="OFA429" s="5"/>
      <c r="OFB429" s="5"/>
      <c r="OFC429" s="5"/>
      <c r="OFD429" s="5"/>
      <c r="OFE429" s="5"/>
      <c r="OFF429" s="5"/>
      <c r="OFG429" s="5"/>
      <c r="OFH429" s="5"/>
      <c r="OFI429" s="5"/>
      <c r="OFJ429" s="5"/>
      <c r="OFK429" s="5"/>
      <c r="OFL429" s="5"/>
      <c r="OFM429" s="5"/>
      <c r="OFN429" s="5"/>
      <c r="OFO429" s="5"/>
      <c r="OFP429" s="5"/>
      <c r="OFQ429" s="5"/>
      <c r="OFR429" s="5"/>
      <c r="OFS429" s="5"/>
      <c r="OFT429" s="5"/>
      <c r="OFU429" s="5"/>
      <c r="OFV429" s="5"/>
      <c r="OFW429" s="5"/>
      <c r="OFX429" s="5"/>
      <c r="OFY429" s="5"/>
      <c r="OFZ429" s="5"/>
      <c r="OGA429" s="5"/>
      <c r="OGB429" s="5"/>
      <c r="OGC429" s="5"/>
      <c r="OGD429" s="5"/>
      <c r="OGE429" s="5"/>
      <c r="OGF429" s="5"/>
      <c r="OGG429" s="5"/>
      <c r="OGH429" s="5"/>
      <c r="OGI429" s="5"/>
      <c r="OGJ429" s="5"/>
      <c r="OGK429" s="5"/>
      <c r="OGL429" s="5"/>
      <c r="OGM429" s="5"/>
      <c r="OGN429" s="5"/>
      <c r="OGO429" s="5"/>
      <c r="OGP429" s="5"/>
      <c r="OGQ429" s="5"/>
      <c r="OGR429" s="5"/>
      <c r="OGS429" s="5"/>
      <c r="OGT429" s="5"/>
      <c r="OGU429" s="5"/>
      <c r="OGV429" s="5"/>
      <c r="OGW429" s="5"/>
      <c r="OGX429" s="5"/>
      <c r="OGY429" s="5"/>
      <c r="OGZ429" s="5"/>
      <c r="OHA429" s="5"/>
      <c r="OHB429" s="5"/>
      <c r="OHC429" s="5"/>
      <c r="OHD429" s="5"/>
      <c r="OHE429" s="5"/>
      <c r="OHF429" s="5"/>
      <c r="OHG429" s="5"/>
      <c r="OHH429" s="5"/>
      <c r="OHI429" s="5"/>
      <c r="OHJ429" s="5"/>
      <c r="OHK429" s="5"/>
      <c r="OHL429" s="5"/>
      <c r="OHM429" s="5"/>
      <c r="OHN429" s="5"/>
      <c r="OHO429" s="5"/>
      <c r="OHP429" s="5"/>
      <c r="OHQ429" s="5"/>
      <c r="OHR429" s="5"/>
      <c r="OHS429" s="5"/>
      <c r="OHT429" s="5"/>
      <c r="OHU429" s="5"/>
      <c r="OHV429" s="5"/>
      <c r="OHW429" s="5"/>
      <c r="OHX429" s="5"/>
      <c r="OHY429" s="5"/>
      <c r="OHZ429" s="5"/>
      <c r="OIA429" s="5"/>
      <c r="OIB429" s="5"/>
      <c r="OIC429" s="5"/>
      <c r="OID429" s="5"/>
      <c r="OIE429" s="5"/>
      <c r="OIF429" s="5"/>
      <c r="OIG429" s="5"/>
      <c r="OIH429" s="5"/>
      <c r="OII429" s="5"/>
      <c r="OIJ429" s="5"/>
      <c r="OIK429" s="5"/>
      <c r="OIL429" s="5"/>
      <c r="OIM429" s="5"/>
      <c r="OIN429" s="5"/>
      <c r="OIO429" s="5"/>
      <c r="OIP429" s="5"/>
      <c r="OIQ429" s="5"/>
      <c r="OIR429" s="5"/>
      <c r="OIS429" s="5"/>
      <c r="OIT429" s="5"/>
      <c r="OIU429" s="5"/>
      <c r="OIV429" s="5"/>
      <c r="OIW429" s="5"/>
      <c r="OIX429" s="5"/>
      <c r="OIY429" s="5"/>
      <c r="OIZ429" s="5"/>
      <c r="OJA429" s="5"/>
      <c r="OJB429" s="5"/>
      <c r="OJC429" s="5"/>
      <c r="OJD429" s="5"/>
      <c r="OJE429" s="5"/>
      <c r="OJF429" s="5"/>
      <c r="OJG429" s="5"/>
      <c r="OJH429" s="5"/>
      <c r="OJI429" s="5"/>
      <c r="OJJ429" s="5"/>
      <c r="OJK429" s="5"/>
      <c r="OJL429" s="5"/>
      <c r="OJM429" s="5"/>
      <c r="OJN429" s="5"/>
      <c r="OJO429" s="5"/>
      <c r="OJP429" s="5"/>
      <c r="OJQ429" s="5"/>
      <c r="OJR429" s="5"/>
      <c r="OJS429" s="5"/>
      <c r="OJT429" s="5"/>
      <c r="OJU429" s="5"/>
      <c r="OJV429" s="5"/>
      <c r="OJW429" s="5"/>
      <c r="OJX429" s="5"/>
      <c r="OJY429" s="5"/>
      <c r="OJZ429" s="5"/>
      <c r="OKA429" s="5"/>
      <c r="OKB429" s="5"/>
      <c r="OKC429" s="5"/>
      <c r="OKD429" s="5"/>
      <c r="OKE429" s="5"/>
      <c r="OKF429" s="5"/>
      <c r="OKG429" s="5"/>
      <c r="OKH429" s="5"/>
      <c r="OKI429" s="5"/>
      <c r="OKJ429" s="5"/>
      <c r="OKK429" s="5"/>
      <c r="OKL429" s="5"/>
      <c r="OKM429" s="5"/>
      <c r="OKN429" s="5"/>
      <c r="OKO429" s="5"/>
      <c r="OKP429" s="5"/>
      <c r="OKQ429" s="5"/>
      <c r="OKR429" s="5"/>
      <c r="OKS429" s="5"/>
      <c r="OKT429" s="5"/>
      <c r="OKU429" s="5"/>
      <c r="OKV429" s="5"/>
      <c r="OKW429" s="5"/>
      <c r="OKX429" s="5"/>
      <c r="OKY429" s="5"/>
      <c r="OKZ429" s="5"/>
      <c r="OLA429" s="5"/>
      <c r="OLB429" s="5"/>
      <c r="OLC429" s="5"/>
      <c r="OLD429" s="5"/>
      <c r="OLE429" s="5"/>
      <c r="OLF429" s="5"/>
      <c r="OLG429" s="5"/>
      <c r="OLH429" s="5"/>
      <c r="OLI429" s="5"/>
      <c r="OLJ429" s="5"/>
      <c r="OLK429" s="5"/>
      <c r="OLL429" s="5"/>
      <c r="OLM429" s="5"/>
      <c r="OLN429" s="5"/>
      <c r="OLO429" s="5"/>
      <c r="OLP429" s="5"/>
      <c r="OLQ429" s="5"/>
      <c r="OLR429" s="5"/>
      <c r="OLS429" s="5"/>
      <c r="OLT429" s="5"/>
      <c r="OLU429" s="5"/>
      <c r="OLV429" s="5"/>
      <c r="OLW429" s="5"/>
      <c r="OLX429" s="5"/>
      <c r="OLY429" s="5"/>
      <c r="OLZ429" s="5"/>
      <c r="OMA429" s="5"/>
      <c r="OMB429" s="5"/>
      <c r="OMC429" s="5"/>
      <c r="OMD429" s="5"/>
      <c r="OME429" s="5"/>
      <c r="OMF429" s="5"/>
      <c r="OMG429" s="5"/>
      <c r="OMH429" s="5"/>
      <c r="OMI429" s="5"/>
      <c r="OMJ429" s="5"/>
      <c r="OMK429" s="5"/>
      <c r="OML429" s="5"/>
      <c r="OMM429" s="5"/>
      <c r="OMN429" s="5"/>
      <c r="OMO429" s="5"/>
      <c r="OMP429" s="5"/>
      <c r="OMQ429" s="5"/>
      <c r="OMR429" s="5"/>
      <c r="OMS429" s="5"/>
      <c r="OMT429" s="5"/>
      <c r="OMU429" s="5"/>
      <c r="OMV429" s="5"/>
      <c r="OMW429" s="5"/>
      <c r="OMX429" s="5"/>
      <c r="OMY429" s="5"/>
      <c r="OMZ429" s="5"/>
      <c r="ONA429" s="5"/>
      <c r="ONB429" s="5"/>
      <c r="ONC429" s="5"/>
      <c r="OND429" s="5"/>
      <c r="ONE429" s="5"/>
      <c r="ONF429" s="5"/>
      <c r="ONG429" s="5"/>
      <c r="ONH429" s="5"/>
      <c r="ONI429" s="5"/>
      <c r="ONJ429" s="5"/>
      <c r="ONK429" s="5"/>
      <c r="ONL429" s="5"/>
      <c r="ONM429" s="5"/>
      <c r="ONN429" s="5"/>
      <c r="ONO429" s="5"/>
      <c r="ONP429" s="5"/>
      <c r="ONQ429" s="5"/>
      <c r="ONR429" s="5"/>
      <c r="ONS429" s="5"/>
      <c r="ONT429" s="5"/>
      <c r="ONU429" s="5"/>
      <c r="ONV429" s="5"/>
      <c r="ONW429" s="5"/>
      <c r="ONX429" s="5"/>
      <c r="ONY429" s="5"/>
      <c r="ONZ429" s="5"/>
      <c r="OOA429" s="5"/>
      <c r="OOB429" s="5"/>
      <c r="OOC429" s="5"/>
      <c r="OOD429" s="5"/>
      <c r="OOE429" s="5"/>
      <c r="OOF429" s="5"/>
      <c r="OOG429" s="5"/>
      <c r="OOH429" s="5"/>
      <c r="OOI429" s="5"/>
      <c r="OOJ429" s="5"/>
      <c r="OOK429" s="5"/>
      <c r="OOL429" s="5"/>
      <c r="OOM429" s="5"/>
      <c r="OON429" s="5"/>
      <c r="OOO429" s="5"/>
      <c r="OOP429" s="5"/>
      <c r="OOQ429" s="5"/>
      <c r="OOR429" s="5"/>
      <c r="OOS429" s="5"/>
      <c r="OOT429" s="5"/>
      <c r="OOU429" s="5"/>
      <c r="OOV429" s="5"/>
      <c r="OOW429" s="5"/>
      <c r="OOX429" s="5"/>
      <c r="OOY429" s="5"/>
      <c r="OOZ429" s="5"/>
      <c r="OPA429" s="5"/>
      <c r="OPB429" s="5"/>
      <c r="OPC429" s="5"/>
      <c r="OPD429" s="5"/>
      <c r="OPE429" s="5"/>
      <c r="OPF429" s="5"/>
      <c r="OPG429" s="5"/>
      <c r="OPH429" s="5"/>
      <c r="OPI429" s="5"/>
      <c r="OPJ429" s="5"/>
      <c r="OPK429" s="5"/>
      <c r="OPL429" s="5"/>
      <c r="OPM429" s="5"/>
      <c r="OPN429" s="5"/>
      <c r="OPO429" s="5"/>
      <c r="OPP429" s="5"/>
      <c r="OPQ429" s="5"/>
      <c r="OPR429" s="5"/>
      <c r="OPS429" s="5"/>
      <c r="OPT429" s="5"/>
      <c r="OPU429" s="5"/>
      <c r="OPV429" s="5"/>
      <c r="OPW429" s="5"/>
      <c r="OPX429" s="5"/>
      <c r="OPY429" s="5"/>
      <c r="OPZ429" s="5"/>
      <c r="OQA429" s="5"/>
      <c r="OQB429" s="5"/>
      <c r="OQC429" s="5"/>
      <c r="OQD429" s="5"/>
      <c r="OQE429" s="5"/>
      <c r="OQF429" s="5"/>
      <c r="OQG429" s="5"/>
      <c r="OQH429" s="5"/>
      <c r="OQI429" s="5"/>
      <c r="OQJ429" s="5"/>
      <c r="OQK429" s="5"/>
      <c r="OQL429" s="5"/>
      <c r="OQM429" s="5"/>
      <c r="OQN429" s="5"/>
      <c r="OQO429" s="5"/>
      <c r="OQP429" s="5"/>
      <c r="OQQ429" s="5"/>
      <c r="OQR429" s="5"/>
      <c r="OQS429" s="5"/>
      <c r="OQT429" s="5"/>
      <c r="OQU429" s="5"/>
      <c r="OQV429" s="5"/>
      <c r="OQW429" s="5"/>
      <c r="OQX429" s="5"/>
      <c r="OQY429" s="5"/>
      <c r="OQZ429" s="5"/>
      <c r="ORA429" s="5"/>
      <c r="ORB429" s="5"/>
      <c r="ORC429" s="5"/>
      <c r="ORD429" s="5"/>
      <c r="ORE429" s="5"/>
      <c r="ORF429" s="5"/>
      <c r="ORG429" s="5"/>
      <c r="ORH429" s="5"/>
      <c r="ORI429" s="5"/>
      <c r="ORJ429" s="5"/>
      <c r="ORK429" s="5"/>
      <c r="ORL429" s="5"/>
      <c r="ORM429" s="5"/>
      <c r="ORN429" s="5"/>
      <c r="ORO429" s="5"/>
      <c r="ORP429" s="5"/>
      <c r="ORQ429" s="5"/>
      <c r="ORR429" s="5"/>
      <c r="ORS429" s="5"/>
      <c r="ORT429" s="5"/>
      <c r="ORU429" s="5"/>
      <c r="ORV429" s="5"/>
      <c r="ORW429" s="5"/>
      <c r="ORX429" s="5"/>
      <c r="ORY429" s="5"/>
      <c r="ORZ429" s="5"/>
      <c r="OSA429" s="5"/>
      <c r="OSB429" s="5"/>
      <c r="OSC429" s="5"/>
      <c r="OSD429" s="5"/>
      <c r="OSE429" s="5"/>
      <c r="OSF429" s="5"/>
      <c r="OSG429" s="5"/>
      <c r="OSH429" s="5"/>
      <c r="OSI429" s="5"/>
      <c r="OSJ429" s="5"/>
      <c r="OSK429" s="5"/>
      <c r="OSL429" s="5"/>
      <c r="OSM429" s="5"/>
      <c r="OSN429" s="5"/>
      <c r="OSO429" s="5"/>
      <c r="OSP429" s="5"/>
      <c r="OSQ429" s="5"/>
      <c r="OSR429" s="5"/>
      <c r="OSS429" s="5"/>
      <c r="OST429" s="5"/>
      <c r="OSU429" s="5"/>
      <c r="OSV429" s="5"/>
      <c r="OSW429" s="5"/>
      <c r="OSX429" s="5"/>
      <c r="OSY429" s="5"/>
      <c r="OSZ429" s="5"/>
      <c r="OTA429" s="5"/>
      <c r="OTB429" s="5"/>
      <c r="OTC429" s="5"/>
      <c r="OTD429" s="5"/>
      <c r="OTE429" s="5"/>
      <c r="OTF429" s="5"/>
      <c r="OTG429" s="5"/>
      <c r="OTH429" s="5"/>
      <c r="OTI429" s="5"/>
      <c r="OTJ429" s="5"/>
      <c r="OTK429" s="5"/>
      <c r="OTL429" s="5"/>
      <c r="OTM429" s="5"/>
      <c r="OTN429" s="5"/>
      <c r="OTO429" s="5"/>
      <c r="OTP429" s="5"/>
      <c r="OTQ429" s="5"/>
      <c r="OTR429" s="5"/>
      <c r="OTS429" s="5"/>
      <c r="OTT429" s="5"/>
      <c r="OTU429" s="5"/>
      <c r="OTV429" s="5"/>
      <c r="OTW429" s="5"/>
      <c r="OTX429" s="5"/>
      <c r="OTY429" s="5"/>
      <c r="OTZ429" s="5"/>
      <c r="OUA429" s="5"/>
      <c r="OUB429" s="5"/>
      <c r="OUC429" s="5"/>
      <c r="OUD429" s="5"/>
      <c r="OUE429" s="5"/>
      <c r="OUF429" s="5"/>
      <c r="OUG429" s="5"/>
      <c r="OUH429" s="5"/>
      <c r="OUI429" s="5"/>
      <c r="OUJ429" s="5"/>
      <c r="OUK429" s="5"/>
      <c r="OUL429" s="5"/>
      <c r="OUM429" s="5"/>
      <c r="OUN429" s="5"/>
      <c r="OUO429" s="5"/>
      <c r="OUP429" s="5"/>
      <c r="OUQ429" s="5"/>
      <c r="OUR429" s="5"/>
      <c r="OUS429" s="5"/>
      <c r="OUT429" s="5"/>
      <c r="OUU429" s="5"/>
      <c r="OUV429" s="5"/>
      <c r="OUW429" s="5"/>
      <c r="OUX429" s="5"/>
      <c r="OUY429" s="5"/>
      <c r="OUZ429" s="5"/>
      <c r="OVA429" s="5"/>
      <c r="OVB429" s="5"/>
      <c r="OVC429" s="5"/>
      <c r="OVD429" s="5"/>
      <c r="OVE429" s="5"/>
      <c r="OVF429" s="5"/>
      <c r="OVG429" s="5"/>
      <c r="OVH429" s="5"/>
      <c r="OVI429" s="5"/>
      <c r="OVJ429" s="5"/>
      <c r="OVK429" s="5"/>
      <c r="OVL429" s="5"/>
      <c r="OVM429" s="5"/>
      <c r="OVN429" s="5"/>
      <c r="OVO429" s="5"/>
      <c r="OVP429" s="5"/>
      <c r="OVQ429" s="5"/>
      <c r="OVR429" s="5"/>
      <c r="OVS429" s="5"/>
      <c r="OVT429" s="5"/>
      <c r="OVU429" s="5"/>
      <c r="OVV429" s="5"/>
      <c r="OVW429" s="5"/>
      <c r="OVX429" s="5"/>
      <c r="OVY429" s="5"/>
      <c r="OVZ429" s="5"/>
      <c r="OWA429" s="5"/>
      <c r="OWB429" s="5"/>
      <c r="OWC429" s="5"/>
      <c r="OWD429" s="5"/>
      <c r="OWE429" s="5"/>
      <c r="OWF429" s="5"/>
      <c r="OWG429" s="5"/>
      <c r="OWH429" s="5"/>
      <c r="OWI429" s="5"/>
      <c r="OWJ429" s="5"/>
      <c r="OWK429" s="5"/>
      <c r="OWL429" s="5"/>
      <c r="OWM429" s="5"/>
      <c r="OWN429" s="5"/>
      <c r="OWO429" s="5"/>
      <c r="OWP429" s="5"/>
      <c r="OWQ429" s="5"/>
      <c r="OWR429" s="5"/>
      <c r="OWS429" s="5"/>
      <c r="OWT429" s="5"/>
      <c r="OWU429" s="5"/>
      <c r="OWV429" s="5"/>
      <c r="OWW429" s="5"/>
      <c r="OWX429" s="5"/>
      <c r="OWY429" s="5"/>
      <c r="OWZ429" s="5"/>
      <c r="OXA429" s="5"/>
      <c r="OXB429" s="5"/>
      <c r="OXC429" s="5"/>
      <c r="OXD429" s="5"/>
      <c r="OXE429" s="5"/>
      <c r="OXF429" s="5"/>
      <c r="OXG429" s="5"/>
      <c r="OXH429" s="5"/>
      <c r="OXI429" s="5"/>
      <c r="OXJ429" s="5"/>
      <c r="OXK429" s="5"/>
      <c r="OXL429" s="5"/>
      <c r="OXM429" s="5"/>
      <c r="OXN429" s="5"/>
      <c r="OXO429" s="5"/>
      <c r="OXP429" s="5"/>
      <c r="OXQ429" s="5"/>
      <c r="OXR429" s="5"/>
      <c r="OXS429" s="5"/>
      <c r="OXT429" s="5"/>
      <c r="OXU429" s="5"/>
      <c r="OXV429" s="5"/>
      <c r="OXW429" s="5"/>
      <c r="OXX429" s="5"/>
      <c r="OXY429" s="5"/>
      <c r="OXZ429" s="5"/>
      <c r="OYA429" s="5"/>
      <c r="OYB429" s="5"/>
      <c r="OYC429" s="5"/>
      <c r="OYD429" s="5"/>
      <c r="OYE429" s="5"/>
      <c r="OYF429" s="5"/>
      <c r="OYG429" s="5"/>
      <c r="OYH429" s="5"/>
      <c r="OYI429" s="5"/>
      <c r="OYJ429" s="5"/>
      <c r="OYK429" s="5"/>
      <c r="OYL429" s="5"/>
      <c r="OYM429" s="5"/>
      <c r="OYN429" s="5"/>
      <c r="OYO429" s="5"/>
      <c r="OYP429" s="5"/>
      <c r="OYQ429" s="5"/>
      <c r="OYR429" s="5"/>
      <c r="OYS429" s="5"/>
      <c r="OYT429" s="5"/>
      <c r="OYU429" s="5"/>
      <c r="OYV429" s="5"/>
      <c r="OYW429" s="5"/>
      <c r="OYX429" s="5"/>
      <c r="OYY429" s="5"/>
      <c r="OYZ429" s="5"/>
      <c r="OZA429" s="5"/>
      <c r="OZB429" s="5"/>
      <c r="OZC429" s="5"/>
      <c r="OZD429" s="5"/>
      <c r="OZE429" s="5"/>
      <c r="OZF429" s="5"/>
      <c r="OZG429" s="5"/>
      <c r="OZH429" s="5"/>
      <c r="OZI429" s="5"/>
      <c r="OZJ429" s="5"/>
      <c r="OZK429" s="5"/>
      <c r="OZL429" s="5"/>
      <c r="OZM429" s="5"/>
      <c r="OZN429" s="5"/>
      <c r="OZO429" s="5"/>
      <c r="OZP429" s="5"/>
      <c r="OZQ429" s="5"/>
      <c r="OZR429" s="5"/>
      <c r="OZS429" s="5"/>
      <c r="OZT429" s="5"/>
      <c r="OZU429" s="5"/>
      <c r="OZV429" s="5"/>
      <c r="OZW429" s="5"/>
      <c r="OZX429" s="5"/>
      <c r="OZY429" s="5"/>
      <c r="OZZ429" s="5"/>
      <c r="PAA429" s="5"/>
      <c r="PAB429" s="5"/>
      <c r="PAC429" s="5"/>
      <c r="PAD429" s="5"/>
      <c r="PAE429" s="5"/>
      <c r="PAF429" s="5"/>
      <c r="PAG429" s="5"/>
      <c r="PAH429" s="5"/>
      <c r="PAI429" s="5"/>
      <c r="PAJ429" s="5"/>
      <c r="PAK429" s="5"/>
      <c r="PAL429" s="5"/>
      <c r="PAM429" s="5"/>
      <c r="PAN429" s="5"/>
      <c r="PAO429" s="5"/>
      <c r="PAP429" s="5"/>
      <c r="PAQ429" s="5"/>
      <c r="PAR429" s="5"/>
      <c r="PAS429" s="5"/>
      <c r="PAT429" s="5"/>
      <c r="PAU429" s="5"/>
      <c r="PAV429" s="5"/>
      <c r="PAW429" s="5"/>
      <c r="PAX429" s="5"/>
      <c r="PAY429" s="5"/>
      <c r="PAZ429" s="5"/>
      <c r="PBA429" s="5"/>
      <c r="PBB429" s="5"/>
      <c r="PBC429" s="5"/>
      <c r="PBD429" s="5"/>
      <c r="PBE429" s="5"/>
      <c r="PBF429" s="5"/>
      <c r="PBG429" s="5"/>
      <c r="PBH429" s="5"/>
      <c r="PBI429" s="5"/>
      <c r="PBJ429" s="5"/>
      <c r="PBK429" s="5"/>
      <c r="PBL429" s="5"/>
      <c r="PBM429" s="5"/>
      <c r="PBN429" s="5"/>
      <c r="PBO429" s="5"/>
      <c r="PBP429" s="5"/>
      <c r="PBQ429" s="5"/>
      <c r="PBR429" s="5"/>
      <c r="PBS429" s="5"/>
      <c r="PBT429" s="5"/>
      <c r="PBU429" s="5"/>
      <c r="PBV429" s="5"/>
      <c r="PBW429" s="5"/>
      <c r="PBX429" s="5"/>
      <c r="PBY429" s="5"/>
      <c r="PBZ429" s="5"/>
      <c r="PCA429" s="5"/>
      <c r="PCB429" s="5"/>
      <c r="PCC429" s="5"/>
      <c r="PCD429" s="5"/>
      <c r="PCE429" s="5"/>
      <c r="PCF429" s="5"/>
      <c r="PCG429" s="5"/>
      <c r="PCH429" s="5"/>
      <c r="PCI429" s="5"/>
      <c r="PCJ429" s="5"/>
      <c r="PCK429" s="5"/>
      <c r="PCL429" s="5"/>
      <c r="PCM429" s="5"/>
      <c r="PCN429" s="5"/>
      <c r="PCO429" s="5"/>
      <c r="PCP429" s="5"/>
      <c r="PCQ429" s="5"/>
      <c r="PCR429" s="5"/>
      <c r="PCS429" s="5"/>
      <c r="PCT429" s="5"/>
      <c r="PCU429" s="5"/>
      <c r="PCV429" s="5"/>
      <c r="PCW429" s="5"/>
      <c r="PCX429" s="5"/>
      <c r="PCY429" s="5"/>
      <c r="PCZ429" s="5"/>
      <c r="PDA429" s="5"/>
      <c r="PDB429" s="5"/>
      <c r="PDC429" s="5"/>
      <c r="PDD429" s="5"/>
      <c r="PDE429" s="5"/>
      <c r="PDF429" s="5"/>
      <c r="PDG429" s="5"/>
      <c r="PDH429" s="5"/>
      <c r="PDI429" s="5"/>
      <c r="PDJ429" s="5"/>
      <c r="PDK429" s="5"/>
      <c r="PDL429" s="5"/>
      <c r="PDM429" s="5"/>
      <c r="PDN429" s="5"/>
      <c r="PDO429" s="5"/>
      <c r="PDP429" s="5"/>
      <c r="PDQ429" s="5"/>
      <c r="PDR429" s="5"/>
      <c r="PDS429" s="5"/>
      <c r="PDT429" s="5"/>
      <c r="PDU429" s="5"/>
      <c r="PDV429" s="5"/>
      <c r="PDW429" s="5"/>
      <c r="PDX429" s="5"/>
      <c r="PDY429" s="5"/>
      <c r="PDZ429" s="5"/>
      <c r="PEA429" s="5"/>
      <c r="PEB429" s="5"/>
      <c r="PEC429" s="5"/>
      <c r="PED429" s="5"/>
      <c r="PEE429" s="5"/>
      <c r="PEF429" s="5"/>
      <c r="PEG429" s="5"/>
      <c r="PEH429" s="5"/>
      <c r="PEI429" s="5"/>
      <c r="PEJ429" s="5"/>
      <c r="PEK429" s="5"/>
      <c r="PEL429" s="5"/>
      <c r="PEM429" s="5"/>
      <c r="PEN429" s="5"/>
      <c r="PEO429" s="5"/>
      <c r="PEP429" s="5"/>
      <c r="PEQ429" s="5"/>
      <c r="PER429" s="5"/>
      <c r="PES429" s="5"/>
      <c r="PET429" s="5"/>
      <c r="PEU429" s="5"/>
      <c r="PEV429" s="5"/>
      <c r="PEW429" s="5"/>
      <c r="PEX429" s="5"/>
      <c r="PEY429" s="5"/>
      <c r="PEZ429" s="5"/>
      <c r="PFA429" s="5"/>
      <c r="PFB429" s="5"/>
      <c r="PFC429" s="5"/>
      <c r="PFD429" s="5"/>
      <c r="PFE429" s="5"/>
      <c r="PFF429" s="5"/>
      <c r="PFG429" s="5"/>
      <c r="PFH429" s="5"/>
      <c r="PFI429" s="5"/>
      <c r="PFJ429" s="5"/>
      <c r="PFK429" s="5"/>
      <c r="PFL429" s="5"/>
      <c r="PFM429" s="5"/>
      <c r="PFN429" s="5"/>
      <c r="PFO429" s="5"/>
      <c r="PFP429" s="5"/>
      <c r="PFQ429" s="5"/>
      <c r="PFR429" s="5"/>
      <c r="PFS429" s="5"/>
      <c r="PFT429" s="5"/>
      <c r="PFU429" s="5"/>
      <c r="PFV429" s="5"/>
      <c r="PFW429" s="5"/>
      <c r="PFX429" s="5"/>
      <c r="PFY429" s="5"/>
      <c r="PFZ429" s="5"/>
      <c r="PGA429" s="5"/>
      <c r="PGB429" s="5"/>
      <c r="PGC429" s="5"/>
      <c r="PGD429" s="5"/>
      <c r="PGE429" s="5"/>
      <c r="PGF429" s="5"/>
      <c r="PGG429" s="5"/>
      <c r="PGH429" s="5"/>
      <c r="PGI429" s="5"/>
      <c r="PGJ429" s="5"/>
      <c r="PGK429" s="5"/>
      <c r="PGL429" s="5"/>
      <c r="PGM429" s="5"/>
      <c r="PGN429" s="5"/>
      <c r="PGO429" s="5"/>
      <c r="PGP429" s="5"/>
      <c r="PGQ429" s="5"/>
      <c r="PGR429" s="5"/>
      <c r="PGS429" s="5"/>
      <c r="PGT429" s="5"/>
      <c r="PGU429" s="5"/>
      <c r="PGV429" s="5"/>
      <c r="PGW429" s="5"/>
      <c r="PGX429" s="5"/>
      <c r="PGY429" s="5"/>
      <c r="PGZ429" s="5"/>
      <c r="PHA429" s="5"/>
      <c r="PHB429" s="5"/>
      <c r="PHC429" s="5"/>
      <c r="PHD429" s="5"/>
      <c r="PHE429" s="5"/>
      <c r="PHF429" s="5"/>
      <c r="PHG429" s="5"/>
      <c r="PHH429" s="5"/>
      <c r="PHI429" s="5"/>
      <c r="PHJ429" s="5"/>
      <c r="PHK429" s="5"/>
      <c r="PHL429" s="5"/>
      <c r="PHM429" s="5"/>
      <c r="PHN429" s="5"/>
      <c r="PHO429" s="5"/>
      <c r="PHP429" s="5"/>
      <c r="PHQ429" s="5"/>
      <c r="PHR429" s="5"/>
      <c r="PHS429" s="5"/>
      <c r="PHT429" s="5"/>
      <c r="PHU429" s="5"/>
      <c r="PHV429" s="5"/>
      <c r="PHW429" s="5"/>
      <c r="PHX429" s="5"/>
      <c r="PHY429" s="5"/>
      <c r="PHZ429" s="5"/>
      <c r="PIA429" s="5"/>
      <c r="PIB429" s="5"/>
      <c r="PIC429" s="5"/>
      <c r="PID429" s="5"/>
      <c r="PIE429" s="5"/>
      <c r="PIF429" s="5"/>
      <c r="PIG429" s="5"/>
      <c r="PIH429" s="5"/>
      <c r="PII429" s="5"/>
      <c r="PIJ429" s="5"/>
      <c r="PIK429" s="5"/>
      <c r="PIL429" s="5"/>
      <c r="PIM429" s="5"/>
      <c r="PIN429" s="5"/>
      <c r="PIO429" s="5"/>
      <c r="PIP429" s="5"/>
      <c r="PIQ429" s="5"/>
      <c r="PIR429" s="5"/>
      <c r="PIS429" s="5"/>
      <c r="PIT429" s="5"/>
      <c r="PIU429" s="5"/>
      <c r="PIV429" s="5"/>
      <c r="PIW429" s="5"/>
      <c r="PIX429" s="5"/>
      <c r="PIY429" s="5"/>
      <c r="PIZ429" s="5"/>
      <c r="PJA429" s="5"/>
      <c r="PJB429" s="5"/>
      <c r="PJC429" s="5"/>
      <c r="PJD429" s="5"/>
      <c r="PJE429" s="5"/>
      <c r="PJF429" s="5"/>
      <c r="PJG429" s="5"/>
      <c r="PJH429" s="5"/>
      <c r="PJI429" s="5"/>
      <c r="PJJ429" s="5"/>
      <c r="PJK429" s="5"/>
      <c r="PJL429" s="5"/>
      <c r="PJM429" s="5"/>
      <c r="PJN429" s="5"/>
      <c r="PJO429" s="5"/>
      <c r="PJP429" s="5"/>
      <c r="PJQ429" s="5"/>
      <c r="PJR429" s="5"/>
      <c r="PJS429" s="5"/>
      <c r="PJT429" s="5"/>
      <c r="PJU429" s="5"/>
      <c r="PJV429" s="5"/>
      <c r="PJW429" s="5"/>
      <c r="PJX429" s="5"/>
      <c r="PJY429" s="5"/>
      <c r="PJZ429" s="5"/>
      <c r="PKA429" s="5"/>
      <c r="PKB429" s="5"/>
      <c r="PKC429" s="5"/>
      <c r="PKD429" s="5"/>
      <c r="PKE429" s="5"/>
      <c r="PKF429" s="5"/>
      <c r="PKG429" s="5"/>
      <c r="PKH429" s="5"/>
      <c r="PKI429" s="5"/>
      <c r="PKJ429" s="5"/>
      <c r="PKK429" s="5"/>
      <c r="PKL429" s="5"/>
      <c r="PKM429" s="5"/>
      <c r="PKN429" s="5"/>
      <c r="PKO429" s="5"/>
      <c r="PKP429" s="5"/>
      <c r="PKQ429" s="5"/>
      <c r="PKR429" s="5"/>
      <c r="PKS429" s="5"/>
      <c r="PKT429" s="5"/>
      <c r="PKU429" s="5"/>
      <c r="PKV429" s="5"/>
      <c r="PKW429" s="5"/>
      <c r="PKX429" s="5"/>
      <c r="PKY429" s="5"/>
      <c r="PKZ429" s="5"/>
      <c r="PLA429" s="5"/>
      <c r="PLB429" s="5"/>
      <c r="PLC429" s="5"/>
      <c r="PLD429" s="5"/>
      <c r="PLE429" s="5"/>
      <c r="PLF429" s="5"/>
      <c r="PLG429" s="5"/>
      <c r="PLH429" s="5"/>
      <c r="PLI429" s="5"/>
      <c r="PLJ429" s="5"/>
      <c r="PLK429" s="5"/>
      <c r="PLL429" s="5"/>
      <c r="PLM429" s="5"/>
      <c r="PLN429" s="5"/>
      <c r="PLO429" s="5"/>
      <c r="PLP429" s="5"/>
      <c r="PLQ429" s="5"/>
      <c r="PLR429" s="5"/>
      <c r="PLS429" s="5"/>
      <c r="PLT429" s="5"/>
      <c r="PLU429" s="5"/>
      <c r="PLV429" s="5"/>
      <c r="PLW429" s="5"/>
      <c r="PLX429" s="5"/>
      <c r="PLY429" s="5"/>
      <c r="PLZ429" s="5"/>
      <c r="PMA429" s="5"/>
      <c r="PMB429" s="5"/>
      <c r="PMC429" s="5"/>
      <c r="PMD429" s="5"/>
      <c r="PME429" s="5"/>
      <c r="PMF429" s="5"/>
      <c r="PMG429" s="5"/>
      <c r="PMH429" s="5"/>
      <c r="PMI429" s="5"/>
      <c r="PMJ429" s="5"/>
      <c r="PMK429" s="5"/>
      <c r="PML429" s="5"/>
      <c r="PMM429" s="5"/>
      <c r="PMN429" s="5"/>
      <c r="PMO429" s="5"/>
      <c r="PMP429" s="5"/>
      <c r="PMQ429" s="5"/>
      <c r="PMR429" s="5"/>
      <c r="PMS429" s="5"/>
      <c r="PMT429" s="5"/>
      <c r="PMU429" s="5"/>
      <c r="PMV429" s="5"/>
      <c r="PMW429" s="5"/>
      <c r="PMX429" s="5"/>
      <c r="PMY429" s="5"/>
      <c r="PMZ429" s="5"/>
      <c r="PNA429" s="5"/>
      <c r="PNB429" s="5"/>
      <c r="PNC429" s="5"/>
      <c r="PND429" s="5"/>
      <c r="PNE429" s="5"/>
      <c r="PNF429" s="5"/>
      <c r="PNG429" s="5"/>
      <c r="PNH429" s="5"/>
      <c r="PNI429" s="5"/>
      <c r="PNJ429" s="5"/>
      <c r="PNK429" s="5"/>
      <c r="PNL429" s="5"/>
      <c r="PNM429" s="5"/>
      <c r="PNN429" s="5"/>
      <c r="PNO429" s="5"/>
      <c r="PNP429" s="5"/>
      <c r="PNQ429" s="5"/>
      <c r="PNR429" s="5"/>
      <c r="PNS429" s="5"/>
      <c r="PNT429" s="5"/>
      <c r="PNU429" s="5"/>
      <c r="PNV429" s="5"/>
      <c r="PNW429" s="5"/>
      <c r="PNX429" s="5"/>
      <c r="PNY429" s="5"/>
      <c r="PNZ429" s="5"/>
      <c r="POA429" s="5"/>
      <c r="POB429" s="5"/>
      <c r="POC429" s="5"/>
      <c r="POD429" s="5"/>
      <c r="POE429" s="5"/>
      <c r="POF429" s="5"/>
      <c r="POG429" s="5"/>
      <c r="POH429" s="5"/>
      <c r="POI429" s="5"/>
      <c r="POJ429" s="5"/>
      <c r="POK429" s="5"/>
      <c r="POL429" s="5"/>
      <c r="POM429" s="5"/>
      <c r="PON429" s="5"/>
      <c r="POO429" s="5"/>
      <c r="POP429" s="5"/>
      <c r="POQ429" s="5"/>
      <c r="POR429" s="5"/>
      <c r="POS429" s="5"/>
      <c r="POT429" s="5"/>
      <c r="POU429" s="5"/>
      <c r="POV429" s="5"/>
      <c r="POW429" s="5"/>
      <c r="POX429" s="5"/>
      <c r="POY429" s="5"/>
      <c r="POZ429" s="5"/>
      <c r="PPA429" s="5"/>
      <c r="PPB429" s="5"/>
      <c r="PPC429" s="5"/>
      <c r="PPD429" s="5"/>
      <c r="PPE429" s="5"/>
      <c r="PPF429" s="5"/>
      <c r="PPG429" s="5"/>
      <c r="PPH429" s="5"/>
      <c r="PPI429" s="5"/>
      <c r="PPJ429" s="5"/>
      <c r="PPK429" s="5"/>
      <c r="PPL429" s="5"/>
      <c r="PPM429" s="5"/>
      <c r="PPN429" s="5"/>
      <c r="PPO429" s="5"/>
      <c r="PPP429" s="5"/>
      <c r="PPQ429" s="5"/>
      <c r="PPR429" s="5"/>
      <c r="PPS429" s="5"/>
      <c r="PPT429" s="5"/>
      <c r="PPU429" s="5"/>
      <c r="PPV429" s="5"/>
      <c r="PPW429" s="5"/>
      <c r="PPX429" s="5"/>
      <c r="PPY429" s="5"/>
      <c r="PPZ429" s="5"/>
      <c r="PQA429" s="5"/>
      <c r="PQB429" s="5"/>
      <c r="PQC429" s="5"/>
      <c r="PQD429" s="5"/>
      <c r="PQE429" s="5"/>
      <c r="PQF429" s="5"/>
      <c r="PQG429" s="5"/>
      <c r="PQH429" s="5"/>
      <c r="PQI429" s="5"/>
      <c r="PQJ429" s="5"/>
      <c r="PQK429" s="5"/>
      <c r="PQL429" s="5"/>
      <c r="PQM429" s="5"/>
      <c r="PQN429" s="5"/>
      <c r="PQO429" s="5"/>
      <c r="PQP429" s="5"/>
      <c r="PQQ429" s="5"/>
      <c r="PQR429" s="5"/>
      <c r="PQS429" s="5"/>
      <c r="PQT429" s="5"/>
      <c r="PQU429" s="5"/>
      <c r="PQV429" s="5"/>
      <c r="PQW429" s="5"/>
      <c r="PQX429" s="5"/>
      <c r="PQY429" s="5"/>
      <c r="PQZ429" s="5"/>
      <c r="PRA429" s="5"/>
      <c r="PRB429" s="5"/>
      <c r="PRC429" s="5"/>
      <c r="PRD429" s="5"/>
      <c r="PRE429" s="5"/>
      <c r="PRF429" s="5"/>
      <c r="PRG429" s="5"/>
      <c r="PRH429" s="5"/>
      <c r="PRI429" s="5"/>
      <c r="PRJ429" s="5"/>
      <c r="PRK429" s="5"/>
      <c r="PRL429" s="5"/>
      <c r="PRM429" s="5"/>
      <c r="PRN429" s="5"/>
      <c r="PRO429" s="5"/>
      <c r="PRP429" s="5"/>
      <c r="PRQ429" s="5"/>
      <c r="PRR429" s="5"/>
      <c r="PRS429" s="5"/>
      <c r="PRT429" s="5"/>
      <c r="PRU429" s="5"/>
      <c r="PRV429" s="5"/>
      <c r="PRW429" s="5"/>
      <c r="PRX429" s="5"/>
      <c r="PRY429" s="5"/>
      <c r="PRZ429" s="5"/>
      <c r="PSA429" s="5"/>
      <c r="PSB429" s="5"/>
      <c r="PSC429" s="5"/>
      <c r="PSD429" s="5"/>
      <c r="PSE429" s="5"/>
      <c r="PSF429" s="5"/>
      <c r="PSG429" s="5"/>
      <c r="PSH429" s="5"/>
      <c r="PSI429" s="5"/>
      <c r="PSJ429" s="5"/>
      <c r="PSK429" s="5"/>
      <c r="PSL429" s="5"/>
      <c r="PSM429" s="5"/>
      <c r="PSN429" s="5"/>
      <c r="PSO429" s="5"/>
      <c r="PSP429" s="5"/>
      <c r="PSQ429" s="5"/>
      <c r="PSR429" s="5"/>
      <c r="PSS429" s="5"/>
      <c r="PST429" s="5"/>
      <c r="PSU429" s="5"/>
      <c r="PSV429" s="5"/>
      <c r="PSW429" s="5"/>
      <c r="PSX429" s="5"/>
      <c r="PSY429" s="5"/>
      <c r="PSZ429" s="5"/>
      <c r="PTA429" s="5"/>
      <c r="PTB429" s="5"/>
      <c r="PTC429" s="5"/>
      <c r="PTD429" s="5"/>
      <c r="PTE429" s="5"/>
      <c r="PTF429" s="5"/>
      <c r="PTG429" s="5"/>
      <c r="PTH429" s="5"/>
      <c r="PTI429" s="5"/>
      <c r="PTJ429" s="5"/>
      <c r="PTK429" s="5"/>
      <c r="PTL429" s="5"/>
      <c r="PTM429" s="5"/>
      <c r="PTN429" s="5"/>
      <c r="PTO429" s="5"/>
      <c r="PTP429" s="5"/>
      <c r="PTQ429" s="5"/>
      <c r="PTR429" s="5"/>
      <c r="PTS429" s="5"/>
      <c r="PTT429" s="5"/>
      <c r="PTU429" s="5"/>
      <c r="PTV429" s="5"/>
      <c r="PTW429" s="5"/>
      <c r="PTX429" s="5"/>
      <c r="PTY429" s="5"/>
      <c r="PTZ429" s="5"/>
      <c r="PUA429" s="5"/>
      <c r="PUB429" s="5"/>
      <c r="PUC429" s="5"/>
      <c r="PUD429" s="5"/>
      <c r="PUE429" s="5"/>
      <c r="PUF429" s="5"/>
      <c r="PUG429" s="5"/>
      <c r="PUH429" s="5"/>
      <c r="PUI429" s="5"/>
      <c r="PUJ429" s="5"/>
      <c r="PUK429" s="5"/>
      <c r="PUL429" s="5"/>
      <c r="PUM429" s="5"/>
      <c r="PUN429" s="5"/>
      <c r="PUO429" s="5"/>
      <c r="PUP429" s="5"/>
      <c r="PUQ429" s="5"/>
      <c r="PUR429" s="5"/>
      <c r="PUS429" s="5"/>
      <c r="PUT429" s="5"/>
      <c r="PUU429" s="5"/>
      <c r="PUV429" s="5"/>
      <c r="PUW429" s="5"/>
      <c r="PUX429" s="5"/>
      <c r="PUY429" s="5"/>
      <c r="PUZ429" s="5"/>
      <c r="PVA429" s="5"/>
      <c r="PVB429" s="5"/>
      <c r="PVC429" s="5"/>
      <c r="PVD429" s="5"/>
      <c r="PVE429" s="5"/>
      <c r="PVF429" s="5"/>
      <c r="PVG429" s="5"/>
      <c r="PVH429" s="5"/>
      <c r="PVI429" s="5"/>
      <c r="PVJ429" s="5"/>
      <c r="PVK429" s="5"/>
      <c r="PVL429" s="5"/>
      <c r="PVM429" s="5"/>
      <c r="PVN429" s="5"/>
      <c r="PVO429" s="5"/>
      <c r="PVP429" s="5"/>
      <c r="PVQ429" s="5"/>
      <c r="PVR429" s="5"/>
      <c r="PVS429" s="5"/>
      <c r="PVT429" s="5"/>
      <c r="PVU429" s="5"/>
      <c r="PVV429" s="5"/>
      <c r="PVW429" s="5"/>
      <c r="PVX429" s="5"/>
      <c r="PVY429" s="5"/>
      <c r="PVZ429" s="5"/>
      <c r="PWA429" s="5"/>
      <c r="PWB429" s="5"/>
      <c r="PWC429" s="5"/>
      <c r="PWD429" s="5"/>
      <c r="PWE429" s="5"/>
      <c r="PWF429" s="5"/>
      <c r="PWG429" s="5"/>
      <c r="PWH429" s="5"/>
      <c r="PWI429" s="5"/>
      <c r="PWJ429" s="5"/>
      <c r="PWK429" s="5"/>
      <c r="PWL429" s="5"/>
      <c r="PWM429" s="5"/>
      <c r="PWN429" s="5"/>
      <c r="PWO429" s="5"/>
      <c r="PWP429" s="5"/>
      <c r="PWQ429" s="5"/>
      <c r="PWR429" s="5"/>
      <c r="PWS429" s="5"/>
      <c r="PWT429" s="5"/>
      <c r="PWU429" s="5"/>
      <c r="PWV429" s="5"/>
      <c r="PWW429" s="5"/>
      <c r="PWX429" s="5"/>
      <c r="PWY429" s="5"/>
      <c r="PWZ429" s="5"/>
      <c r="PXA429" s="5"/>
      <c r="PXB429" s="5"/>
      <c r="PXC429" s="5"/>
      <c r="PXD429" s="5"/>
      <c r="PXE429" s="5"/>
      <c r="PXF429" s="5"/>
      <c r="PXG429" s="5"/>
      <c r="PXH429" s="5"/>
      <c r="PXI429" s="5"/>
      <c r="PXJ429" s="5"/>
      <c r="PXK429" s="5"/>
      <c r="PXL429" s="5"/>
      <c r="PXM429" s="5"/>
      <c r="PXN429" s="5"/>
      <c r="PXO429" s="5"/>
      <c r="PXP429" s="5"/>
      <c r="PXQ429" s="5"/>
      <c r="PXR429" s="5"/>
      <c r="PXS429" s="5"/>
      <c r="PXT429" s="5"/>
      <c r="PXU429" s="5"/>
      <c r="PXV429" s="5"/>
      <c r="PXW429" s="5"/>
      <c r="PXX429" s="5"/>
      <c r="PXY429" s="5"/>
      <c r="PXZ429" s="5"/>
      <c r="PYA429" s="5"/>
      <c r="PYB429" s="5"/>
      <c r="PYC429" s="5"/>
      <c r="PYD429" s="5"/>
      <c r="PYE429" s="5"/>
      <c r="PYF429" s="5"/>
      <c r="PYG429" s="5"/>
      <c r="PYH429" s="5"/>
      <c r="PYI429" s="5"/>
      <c r="PYJ429" s="5"/>
      <c r="PYK429" s="5"/>
      <c r="PYL429" s="5"/>
      <c r="PYM429" s="5"/>
      <c r="PYN429" s="5"/>
      <c r="PYO429" s="5"/>
      <c r="PYP429" s="5"/>
      <c r="PYQ429" s="5"/>
      <c r="PYR429" s="5"/>
      <c r="PYS429" s="5"/>
      <c r="PYT429" s="5"/>
      <c r="PYU429" s="5"/>
      <c r="PYV429" s="5"/>
      <c r="PYW429" s="5"/>
      <c r="PYX429" s="5"/>
      <c r="PYY429" s="5"/>
      <c r="PYZ429" s="5"/>
      <c r="PZA429" s="5"/>
      <c r="PZB429" s="5"/>
      <c r="PZC429" s="5"/>
      <c r="PZD429" s="5"/>
      <c r="PZE429" s="5"/>
      <c r="PZF429" s="5"/>
      <c r="PZG429" s="5"/>
      <c r="PZH429" s="5"/>
      <c r="PZI429" s="5"/>
      <c r="PZJ429" s="5"/>
      <c r="PZK429" s="5"/>
      <c r="PZL429" s="5"/>
      <c r="PZM429" s="5"/>
      <c r="PZN429" s="5"/>
      <c r="PZO429" s="5"/>
      <c r="PZP429" s="5"/>
      <c r="PZQ429" s="5"/>
      <c r="PZR429" s="5"/>
      <c r="PZS429" s="5"/>
      <c r="PZT429" s="5"/>
      <c r="PZU429" s="5"/>
      <c r="PZV429" s="5"/>
      <c r="PZW429" s="5"/>
      <c r="PZX429" s="5"/>
      <c r="PZY429" s="5"/>
      <c r="PZZ429" s="5"/>
      <c r="QAA429" s="5"/>
      <c r="QAB429" s="5"/>
      <c r="QAC429" s="5"/>
      <c r="QAD429" s="5"/>
      <c r="QAE429" s="5"/>
      <c r="QAF429" s="5"/>
      <c r="QAG429" s="5"/>
      <c r="QAH429" s="5"/>
      <c r="QAI429" s="5"/>
      <c r="QAJ429" s="5"/>
      <c r="QAK429" s="5"/>
      <c r="QAL429" s="5"/>
      <c r="QAM429" s="5"/>
      <c r="QAN429" s="5"/>
      <c r="QAO429" s="5"/>
      <c r="QAP429" s="5"/>
      <c r="QAQ429" s="5"/>
      <c r="QAR429" s="5"/>
      <c r="QAS429" s="5"/>
      <c r="QAT429" s="5"/>
      <c r="QAU429" s="5"/>
      <c r="QAV429" s="5"/>
      <c r="QAW429" s="5"/>
      <c r="QAX429" s="5"/>
      <c r="QAY429" s="5"/>
      <c r="QAZ429" s="5"/>
      <c r="QBA429" s="5"/>
      <c r="QBB429" s="5"/>
      <c r="QBC429" s="5"/>
      <c r="QBD429" s="5"/>
      <c r="QBE429" s="5"/>
      <c r="QBF429" s="5"/>
      <c r="QBG429" s="5"/>
      <c r="QBH429" s="5"/>
      <c r="QBI429" s="5"/>
      <c r="QBJ429" s="5"/>
      <c r="QBK429" s="5"/>
      <c r="QBL429" s="5"/>
      <c r="QBM429" s="5"/>
      <c r="QBN429" s="5"/>
      <c r="QBO429" s="5"/>
      <c r="QBP429" s="5"/>
      <c r="QBQ429" s="5"/>
      <c r="QBR429" s="5"/>
      <c r="QBS429" s="5"/>
      <c r="QBT429" s="5"/>
      <c r="QBU429" s="5"/>
      <c r="QBV429" s="5"/>
      <c r="QBW429" s="5"/>
      <c r="QBX429" s="5"/>
      <c r="QBY429" s="5"/>
      <c r="QBZ429" s="5"/>
      <c r="QCA429" s="5"/>
      <c r="QCB429" s="5"/>
      <c r="QCC429" s="5"/>
      <c r="QCD429" s="5"/>
      <c r="QCE429" s="5"/>
      <c r="QCF429" s="5"/>
      <c r="QCG429" s="5"/>
      <c r="QCH429" s="5"/>
      <c r="QCI429" s="5"/>
      <c r="QCJ429" s="5"/>
      <c r="QCK429" s="5"/>
      <c r="QCL429" s="5"/>
      <c r="QCM429" s="5"/>
      <c r="QCN429" s="5"/>
      <c r="QCO429" s="5"/>
      <c r="QCP429" s="5"/>
      <c r="QCQ429" s="5"/>
      <c r="QCR429" s="5"/>
      <c r="QCS429" s="5"/>
      <c r="QCT429" s="5"/>
      <c r="QCU429" s="5"/>
      <c r="QCV429" s="5"/>
      <c r="QCW429" s="5"/>
      <c r="QCX429" s="5"/>
      <c r="QCY429" s="5"/>
      <c r="QCZ429" s="5"/>
      <c r="QDA429" s="5"/>
      <c r="QDB429" s="5"/>
      <c r="QDC429" s="5"/>
      <c r="QDD429" s="5"/>
      <c r="QDE429" s="5"/>
      <c r="QDF429" s="5"/>
      <c r="QDG429" s="5"/>
      <c r="QDH429" s="5"/>
      <c r="QDI429" s="5"/>
      <c r="QDJ429" s="5"/>
      <c r="QDK429" s="5"/>
      <c r="QDL429" s="5"/>
      <c r="QDM429" s="5"/>
      <c r="QDN429" s="5"/>
      <c r="QDO429" s="5"/>
      <c r="QDP429" s="5"/>
      <c r="QDQ429" s="5"/>
      <c r="QDR429" s="5"/>
      <c r="QDS429" s="5"/>
      <c r="QDT429" s="5"/>
      <c r="QDU429" s="5"/>
      <c r="QDV429" s="5"/>
      <c r="QDW429" s="5"/>
      <c r="QDX429" s="5"/>
      <c r="QDY429" s="5"/>
      <c r="QDZ429" s="5"/>
      <c r="QEA429" s="5"/>
      <c r="QEB429" s="5"/>
      <c r="QEC429" s="5"/>
      <c r="QED429" s="5"/>
      <c r="QEE429" s="5"/>
      <c r="QEF429" s="5"/>
      <c r="QEG429" s="5"/>
      <c r="QEH429" s="5"/>
      <c r="QEI429" s="5"/>
      <c r="QEJ429" s="5"/>
      <c r="QEK429" s="5"/>
      <c r="QEL429" s="5"/>
      <c r="QEM429" s="5"/>
      <c r="QEN429" s="5"/>
      <c r="QEO429" s="5"/>
      <c r="QEP429" s="5"/>
      <c r="QEQ429" s="5"/>
      <c r="QER429" s="5"/>
      <c r="QES429" s="5"/>
      <c r="QET429" s="5"/>
      <c r="QEU429" s="5"/>
      <c r="QEV429" s="5"/>
      <c r="QEW429" s="5"/>
      <c r="QEX429" s="5"/>
      <c r="QEY429" s="5"/>
      <c r="QEZ429" s="5"/>
      <c r="QFA429" s="5"/>
      <c r="QFB429" s="5"/>
      <c r="QFC429" s="5"/>
      <c r="QFD429" s="5"/>
      <c r="QFE429" s="5"/>
      <c r="QFF429" s="5"/>
      <c r="QFG429" s="5"/>
      <c r="QFH429" s="5"/>
      <c r="QFI429" s="5"/>
      <c r="QFJ429" s="5"/>
      <c r="QFK429" s="5"/>
      <c r="QFL429" s="5"/>
      <c r="QFM429" s="5"/>
      <c r="QFN429" s="5"/>
      <c r="QFO429" s="5"/>
      <c r="QFP429" s="5"/>
      <c r="QFQ429" s="5"/>
      <c r="QFR429" s="5"/>
      <c r="QFS429" s="5"/>
      <c r="QFT429" s="5"/>
      <c r="QFU429" s="5"/>
      <c r="QFV429" s="5"/>
      <c r="QFW429" s="5"/>
      <c r="QFX429" s="5"/>
      <c r="QFY429" s="5"/>
      <c r="QFZ429" s="5"/>
      <c r="QGA429" s="5"/>
      <c r="QGB429" s="5"/>
      <c r="QGC429" s="5"/>
      <c r="QGD429" s="5"/>
      <c r="QGE429" s="5"/>
      <c r="QGF429" s="5"/>
      <c r="QGG429" s="5"/>
      <c r="QGH429" s="5"/>
      <c r="QGI429" s="5"/>
      <c r="QGJ429" s="5"/>
      <c r="QGK429" s="5"/>
      <c r="QGL429" s="5"/>
      <c r="QGM429" s="5"/>
      <c r="QGN429" s="5"/>
      <c r="QGO429" s="5"/>
      <c r="QGP429" s="5"/>
      <c r="QGQ429" s="5"/>
      <c r="QGR429" s="5"/>
      <c r="QGS429" s="5"/>
      <c r="QGT429" s="5"/>
      <c r="QGU429" s="5"/>
      <c r="QGV429" s="5"/>
      <c r="QGW429" s="5"/>
      <c r="QGX429" s="5"/>
      <c r="QGY429" s="5"/>
      <c r="QGZ429" s="5"/>
      <c r="QHA429" s="5"/>
      <c r="QHB429" s="5"/>
      <c r="QHC429" s="5"/>
      <c r="QHD429" s="5"/>
      <c r="QHE429" s="5"/>
      <c r="QHF429" s="5"/>
      <c r="QHG429" s="5"/>
      <c r="QHH429" s="5"/>
      <c r="QHI429" s="5"/>
      <c r="QHJ429" s="5"/>
      <c r="QHK429" s="5"/>
      <c r="QHL429" s="5"/>
      <c r="QHM429" s="5"/>
      <c r="QHN429" s="5"/>
      <c r="QHO429" s="5"/>
      <c r="QHP429" s="5"/>
      <c r="QHQ429" s="5"/>
      <c r="QHR429" s="5"/>
      <c r="QHS429" s="5"/>
      <c r="QHT429" s="5"/>
      <c r="QHU429" s="5"/>
      <c r="QHV429" s="5"/>
      <c r="QHW429" s="5"/>
      <c r="QHX429" s="5"/>
      <c r="QHY429" s="5"/>
      <c r="QHZ429" s="5"/>
      <c r="QIA429" s="5"/>
      <c r="QIB429" s="5"/>
      <c r="QIC429" s="5"/>
      <c r="QID429" s="5"/>
      <c r="QIE429" s="5"/>
      <c r="QIF429" s="5"/>
      <c r="QIG429" s="5"/>
      <c r="QIH429" s="5"/>
      <c r="QII429" s="5"/>
      <c r="QIJ429" s="5"/>
      <c r="QIK429" s="5"/>
      <c r="QIL429" s="5"/>
      <c r="QIM429" s="5"/>
      <c r="QIN429" s="5"/>
      <c r="QIO429" s="5"/>
      <c r="QIP429" s="5"/>
      <c r="QIQ429" s="5"/>
      <c r="QIR429" s="5"/>
      <c r="QIS429" s="5"/>
      <c r="QIT429" s="5"/>
      <c r="QIU429" s="5"/>
      <c r="QIV429" s="5"/>
      <c r="QIW429" s="5"/>
      <c r="QIX429" s="5"/>
      <c r="QIY429" s="5"/>
      <c r="QIZ429" s="5"/>
      <c r="QJA429" s="5"/>
      <c r="QJB429" s="5"/>
      <c r="QJC429" s="5"/>
      <c r="QJD429" s="5"/>
      <c r="QJE429" s="5"/>
      <c r="QJF429" s="5"/>
      <c r="QJG429" s="5"/>
      <c r="QJH429" s="5"/>
      <c r="QJI429" s="5"/>
      <c r="QJJ429" s="5"/>
      <c r="QJK429" s="5"/>
      <c r="QJL429" s="5"/>
      <c r="QJM429" s="5"/>
      <c r="QJN429" s="5"/>
      <c r="QJO429" s="5"/>
      <c r="QJP429" s="5"/>
      <c r="QJQ429" s="5"/>
      <c r="QJR429" s="5"/>
      <c r="QJS429" s="5"/>
      <c r="QJT429" s="5"/>
      <c r="QJU429" s="5"/>
      <c r="QJV429" s="5"/>
      <c r="QJW429" s="5"/>
      <c r="QJX429" s="5"/>
      <c r="QJY429" s="5"/>
      <c r="QJZ429" s="5"/>
      <c r="QKA429" s="5"/>
      <c r="QKB429" s="5"/>
      <c r="QKC429" s="5"/>
      <c r="QKD429" s="5"/>
      <c r="QKE429" s="5"/>
      <c r="QKF429" s="5"/>
      <c r="QKG429" s="5"/>
      <c r="QKH429" s="5"/>
      <c r="QKI429" s="5"/>
      <c r="QKJ429" s="5"/>
      <c r="QKK429" s="5"/>
      <c r="QKL429" s="5"/>
      <c r="QKM429" s="5"/>
      <c r="QKN429" s="5"/>
      <c r="QKO429" s="5"/>
      <c r="QKP429" s="5"/>
      <c r="QKQ429" s="5"/>
      <c r="QKR429" s="5"/>
      <c r="QKS429" s="5"/>
      <c r="QKT429" s="5"/>
      <c r="QKU429" s="5"/>
      <c r="QKV429" s="5"/>
      <c r="QKW429" s="5"/>
      <c r="QKX429" s="5"/>
      <c r="QKY429" s="5"/>
      <c r="QKZ429" s="5"/>
      <c r="QLA429" s="5"/>
      <c r="QLB429" s="5"/>
      <c r="QLC429" s="5"/>
      <c r="QLD429" s="5"/>
      <c r="QLE429" s="5"/>
      <c r="QLF429" s="5"/>
      <c r="QLG429" s="5"/>
      <c r="QLH429" s="5"/>
      <c r="QLI429" s="5"/>
      <c r="QLJ429" s="5"/>
      <c r="QLK429" s="5"/>
      <c r="QLL429" s="5"/>
      <c r="QLM429" s="5"/>
      <c r="QLN429" s="5"/>
      <c r="QLO429" s="5"/>
      <c r="QLP429" s="5"/>
      <c r="QLQ429" s="5"/>
      <c r="QLR429" s="5"/>
      <c r="QLS429" s="5"/>
      <c r="QLT429" s="5"/>
      <c r="QLU429" s="5"/>
      <c r="QLV429" s="5"/>
      <c r="QLW429" s="5"/>
      <c r="QLX429" s="5"/>
      <c r="QLY429" s="5"/>
      <c r="QLZ429" s="5"/>
      <c r="QMA429" s="5"/>
      <c r="QMB429" s="5"/>
      <c r="QMC429" s="5"/>
      <c r="QMD429" s="5"/>
      <c r="QME429" s="5"/>
      <c r="QMF429" s="5"/>
      <c r="QMG429" s="5"/>
      <c r="QMH429" s="5"/>
      <c r="QMI429" s="5"/>
      <c r="QMJ429" s="5"/>
      <c r="QMK429" s="5"/>
      <c r="QML429" s="5"/>
      <c r="QMM429" s="5"/>
      <c r="QMN429" s="5"/>
      <c r="QMO429" s="5"/>
      <c r="QMP429" s="5"/>
      <c r="QMQ429" s="5"/>
      <c r="QMR429" s="5"/>
      <c r="QMS429" s="5"/>
      <c r="QMT429" s="5"/>
      <c r="QMU429" s="5"/>
      <c r="QMV429" s="5"/>
      <c r="QMW429" s="5"/>
      <c r="QMX429" s="5"/>
      <c r="QMY429" s="5"/>
      <c r="QMZ429" s="5"/>
      <c r="QNA429" s="5"/>
      <c r="QNB429" s="5"/>
      <c r="QNC429" s="5"/>
      <c r="QND429" s="5"/>
      <c r="QNE429" s="5"/>
      <c r="QNF429" s="5"/>
      <c r="QNG429" s="5"/>
      <c r="QNH429" s="5"/>
      <c r="QNI429" s="5"/>
      <c r="QNJ429" s="5"/>
      <c r="QNK429" s="5"/>
      <c r="QNL429" s="5"/>
      <c r="QNM429" s="5"/>
      <c r="QNN429" s="5"/>
      <c r="QNO429" s="5"/>
      <c r="QNP429" s="5"/>
      <c r="QNQ429" s="5"/>
      <c r="QNR429" s="5"/>
      <c r="QNS429" s="5"/>
      <c r="QNT429" s="5"/>
      <c r="QNU429" s="5"/>
      <c r="QNV429" s="5"/>
      <c r="QNW429" s="5"/>
      <c r="QNX429" s="5"/>
      <c r="QNY429" s="5"/>
      <c r="QNZ429" s="5"/>
      <c r="QOA429" s="5"/>
      <c r="QOB429" s="5"/>
      <c r="QOC429" s="5"/>
      <c r="QOD429" s="5"/>
      <c r="QOE429" s="5"/>
      <c r="QOF429" s="5"/>
      <c r="QOG429" s="5"/>
      <c r="QOH429" s="5"/>
      <c r="QOI429" s="5"/>
      <c r="QOJ429" s="5"/>
      <c r="QOK429" s="5"/>
      <c r="QOL429" s="5"/>
      <c r="QOM429" s="5"/>
      <c r="QON429" s="5"/>
      <c r="QOO429" s="5"/>
      <c r="QOP429" s="5"/>
      <c r="QOQ429" s="5"/>
      <c r="QOR429" s="5"/>
      <c r="QOS429" s="5"/>
      <c r="QOT429" s="5"/>
      <c r="QOU429" s="5"/>
      <c r="QOV429" s="5"/>
      <c r="QOW429" s="5"/>
      <c r="QOX429" s="5"/>
      <c r="QOY429" s="5"/>
      <c r="QOZ429" s="5"/>
      <c r="QPA429" s="5"/>
      <c r="QPB429" s="5"/>
      <c r="QPC429" s="5"/>
      <c r="QPD429" s="5"/>
      <c r="QPE429" s="5"/>
      <c r="QPF429" s="5"/>
      <c r="QPG429" s="5"/>
      <c r="QPH429" s="5"/>
      <c r="QPI429" s="5"/>
      <c r="QPJ429" s="5"/>
      <c r="QPK429" s="5"/>
      <c r="QPL429" s="5"/>
      <c r="QPM429" s="5"/>
      <c r="QPN429" s="5"/>
      <c r="QPO429" s="5"/>
      <c r="QPP429" s="5"/>
      <c r="QPQ429" s="5"/>
      <c r="QPR429" s="5"/>
      <c r="QPS429" s="5"/>
      <c r="QPT429" s="5"/>
      <c r="QPU429" s="5"/>
      <c r="QPV429" s="5"/>
      <c r="QPW429" s="5"/>
      <c r="QPX429" s="5"/>
      <c r="QPY429" s="5"/>
      <c r="QPZ429" s="5"/>
      <c r="QQA429" s="5"/>
      <c r="QQB429" s="5"/>
      <c r="QQC429" s="5"/>
      <c r="QQD429" s="5"/>
      <c r="QQE429" s="5"/>
      <c r="QQF429" s="5"/>
      <c r="QQG429" s="5"/>
      <c r="QQH429" s="5"/>
      <c r="QQI429" s="5"/>
      <c r="QQJ429" s="5"/>
      <c r="QQK429" s="5"/>
      <c r="QQL429" s="5"/>
      <c r="QQM429" s="5"/>
      <c r="QQN429" s="5"/>
      <c r="QQO429" s="5"/>
      <c r="QQP429" s="5"/>
      <c r="QQQ429" s="5"/>
      <c r="QQR429" s="5"/>
      <c r="QQS429" s="5"/>
      <c r="QQT429" s="5"/>
      <c r="QQU429" s="5"/>
      <c r="QQV429" s="5"/>
      <c r="QQW429" s="5"/>
      <c r="QQX429" s="5"/>
      <c r="QQY429" s="5"/>
      <c r="QQZ429" s="5"/>
      <c r="QRA429" s="5"/>
      <c r="QRB429" s="5"/>
      <c r="QRC429" s="5"/>
      <c r="QRD429" s="5"/>
      <c r="QRE429" s="5"/>
      <c r="QRF429" s="5"/>
      <c r="QRG429" s="5"/>
      <c r="QRH429" s="5"/>
      <c r="QRI429" s="5"/>
      <c r="QRJ429" s="5"/>
      <c r="QRK429" s="5"/>
      <c r="QRL429" s="5"/>
      <c r="QRM429" s="5"/>
      <c r="QRN429" s="5"/>
      <c r="QRO429" s="5"/>
      <c r="QRP429" s="5"/>
      <c r="QRQ429" s="5"/>
      <c r="QRR429" s="5"/>
      <c r="QRS429" s="5"/>
      <c r="QRT429" s="5"/>
      <c r="QRU429" s="5"/>
      <c r="QRV429" s="5"/>
      <c r="QRW429" s="5"/>
      <c r="QRX429" s="5"/>
      <c r="QRY429" s="5"/>
      <c r="QRZ429" s="5"/>
      <c r="QSA429" s="5"/>
      <c r="QSB429" s="5"/>
      <c r="QSC429" s="5"/>
      <c r="QSD429" s="5"/>
      <c r="QSE429" s="5"/>
      <c r="QSF429" s="5"/>
      <c r="QSG429" s="5"/>
      <c r="QSH429" s="5"/>
      <c r="QSI429" s="5"/>
      <c r="QSJ429" s="5"/>
      <c r="QSK429" s="5"/>
      <c r="QSL429" s="5"/>
      <c r="QSM429" s="5"/>
      <c r="QSN429" s="5"/>
      <c r="QSO429" s="5"/>
      <c r="QSP429" s="5"/>
      <c r="QSQ429" s="5"/>
      <c r="QSR429" s="5"/>
      <c r="QSS429" s="5"/>
      <c r="QST429" s="5"/>
      <c r="QSU429" s="5"/>
      <c r="QSV429" s="5"/>
      <c r="QSW429" s="5"/>
      <c r="QSX429" s="5"/>
      <c r="QSY429" s="5"/>
      <c r="QSZ429" s="5"/>
      <c r="QTA429" s="5"/>
      <c r="QTB429" s="5"/>
      <c r="QTC429" s="5"/>
      <c r="QTD429" s="5"/>
      <c r="QTE429" s="5"/>
      <c r="QTF429" s="5"/>
      <c r="QTG429" s="5"/>
      <c r="QTH429" s="5"/>
      <c r="QTI429" s="5"/>
      <c r="QTJ429" s="5"/>
      <c r="QTK429" s="5"/>
      <c r="QTL429" s="5"/>
      <c r="QTM429" s="5"/>
      <c r="QTN429" s="5"/>
      <c r="QTO429" s="5"/>
      <c r="QTP429" s="5"/>
      <c r="QTQ429" s="5"/>
      <c r="QTR429" s="5"/>
      <c r="QTS429" s="5"/>
      <c r="QTT429" s="5"/>
      <c r="QTU429" s="5"/>
      <c r="QTV429" s="5"/>
      <c r="QTW429" s="5"/>
      <c r="QTX429" s="5"/>
      <c r="QTY429" s="5"/>
      <c r="QTZ429" s="5"/>
      <c r="QUA429" s="5"/>
      <c r="QUB429" s="5"/>
      <c r="QUC429" s="5"/>
      <c r="QUD429" s="5"/>
      <c r="QUE429" s="5"/>
      <c r="QUF429" s="5"/>
      <c r="QUG429" s="5"/>
      <c r="QUH429" s="5"/>
      <c r="QUI429" s="5"/>
      <c r="QUJ429" s="5"/>
      <c r="QUK429" s="5"/>
      <c r="QUL429" s="5"/>
      <c r="QUM429" s="5"/>
      <c r="QUN429" s="5"/>
      <c r="QUO429" s="5"/>
      <c r="QUP429" s="5"/>
      <c r="QUQ429" s="5"/>
      <c r="QUR429" s="5"/>
      <c r="QUS429" s="5"/>
      <c r="QUT429" s="5"/>
      <c r="QUU429" s="5"/>
      <c r="QUV429" s="5"/>
      <c r="QUW429" s="5"/>
      <c r="QUX429" s="5"/>
      <c r="QUY429" s="5"/>
      <c r="QUZ429" s="5"/>
      <c r="QVA429" s="5"/>
      <c r="QVB429" s="5"/>
      <c r="QVC429" s="5"/>
      <c r="QVD429" s="5"/>
      <c r="QVE429" s="5"/>
      <c r="QVF429" s="5"/>
      <c r="QVG429" s="5"/>
      <c r="QVH429" s="5"/>
      <c r="QVI429" s="5"/>
      <c r="QVJ429" s="5"/>
      <c r="QVK429" s="5"/>
      <c r="QVL429" s="5"/>
      <c r="QVM429" s="5"/>
      <c r="QVN429" s="5"/>
      <c r="QVO429" s="5"/>
      <c r="QVP429" s="5"/>
      <c r="QVQ429" s="5"/>
      <c r="QVR429" s="5"/>
      <c r="QVS429" s="5"/>
      <c r="QVT429" s="5"/>
      <c r="QVU429" s="5"/>
      <c r="QVV429" s="5"/>
      <c r="QVW429" s="5"/>
      <c r="QVX429" s="5"/>
      <c r="QVY429" s="5"/>
      <c r="QVZ429" s="5"/>
      <c r="QWA429" s="5"/>
      <c r="QWB429" s="5"/>
      <c r="QWC429" s="5"/>
      <c r="QWD429" s="5"/>
      <c r="QWE429" s="5"/>
      <c r="QWF429" s="5"/>
      <c r="QWG429" s="5"/>
      <c r="QWH429" s="5"/>
      <c r="QWI429" s="5"/>
      <c r="QWJ429" s="5"/>
      <c r="QWK429" s="5"/>
      <c r="QWL429" s="5"/>
      <c r="QWM429" s="5"/>
      <c r="QWN429" s="5"/>
      <c r="QWO429" s="5"/>
      <c r="QWP429" s="5"/>
      <c r="QWQ429" s="5"/>
      <c r="QWR429" s="5"/>
      <c r="QWS429" s="5"/>
      <c r="QWT429" s="5"/>
      <c r="QWU429" s="5"/>
      <c r="QWV429" s="5"/>
      <c r="QWW429" s="5"/>
      <c r="QWX429" s="5"/>
      <c r="QWY429" s="5"/>
      <c r="QWZ429" s="5"/>
      <c r="QXA429" s="5"/>
      <c r="QXB429" s="5"/>
      <c r="QXC429" s="5"/>
      <c r="QXD429" s="5"/>
      <c r="QXE429" s="5"/>
      <c r="QXF429" s="5"/>
      <c r="QXG429" s="5"/>
      <c r="QXH429" s="5"/>
      <c r="QXI429" s="5"/>
      <c r="QXJ429" s="5"/>
      <c r="QXK429" s="5"/>
      <c r="QXL429" s="5"/>
      <c r="QXM429" s="5"/>
      <c r="QXN429" s="5"/>
      <c r="QXO429" s="5"/>
      <c r="QXP429" s="5"/>
      <c r="QXQ429" s="5"/>
      <c r="QXR429" s="5"/>
      <c r="QXS429" s="5"/>
      <c r="QXT429" s="5"/>
      <c r="QXU429" s="5"/>
      <c r="QXV429" s="5"/>
      <c r="QXW429" s="5"/>
      <c r="QXX429" s="5"/>
      <c r="QXY429" s="5"/>
      <c r="QXZ429" s="5"/>
      <c r="QYA429" s="5"/>
      <c r="QYB429" s="5"/>
      <c r="QYC429" s="5"/>
      <c r="QYD429" s="5"/>
      <c r="QYE429" s="5"/>
      <c r="QYF429" s="5"/>
      <c r="QYG429" s="5"/>
      <c r="QYH429" s="5"/>
      <c r="QYI429" s="5"/>
      <c r="QYJ429" s="5"/>
      <c r="QYK429" s="5"/>
      <c r="QYL429" s="5"/>
      <c r="QYM429" s="5"/>
      <c r="QYN429" s="5"/>
      <c r="QYO429" s="5"/>
      <c r="QYP429" s="5"/>
      <c r="QYQ429" s="5"/>
      <c r="QYR429" s="5"/>
      <c r="QYS429" s="5"/>
      <c r="QYT429" s="5"/>
      <c r="QYU429" s="5"/>
      <c r="QYV429" s="5"/>
      <c r="QYW429" s="5"/>
      <c r="QYX429" s="5"/>
      <c r="QYY429" s="5"/>
      <c r="QYZ429" s="5"/>
      <c r="QZA429" s="5"/>
      <c r="QZB429" s="5"/>
      <c r="QZC429" s="5"/>
      <c r="QZD429" s="5"/>
      <c r="QZE429" s="5"/>
      <c r="QZF429" s="5"/>
      <c r="QZG429" s="5"/>
      <c r="QZH429" s="5"/>
      <c r="QZI429" s="5"/>
      <c r="QZJ429" s="5"/>
      <c r="QZK429" s="5"/>
      <c r="QZL429" s="5"/>
      <c r="QZM429" s="5"/>
      <c r="QZN429" s="5"/>
      <c r="QZO429" s="5"/>
      <c r="QZP429" s="5"/>
      <c r="QZQ429" s="5"/>
      <c r="QZR429" s="5"/>
      <c r="QZS429" s="5"/>
      <c r="QZT429" s="5"/>
      <c r="QZU429" s="5"/>
      <c r="QZV429" s="5"/>
      <c r="QZW429" s="5"/>
      <c r="QZX429" s="5"/>
      <c r="QZY429" s="5"/>
      <c r="QZZ429" s="5"/>
      <c r="RAA429" s="5"/>
      <c r="RAB429" s="5"/>
      <c r="RAC429" s="5"/>
      <c r="RAD429" s="5"/>
      <c r="RAE429" s="5"/>
      <c r="RAF429" s="5"/>
      <c r="RAG429" s="5"/>
      <c r="RAH429" s="5"/>
      <c r="RAI429" s="5"/>
      <c r="RAJ429" s="5"/>
      <c r="RAK429" s="5"/>
      <c r="RAL429" s="5"/>
      <c r="RAM429" s="5"/>
      <c r="RAN429" s="5"/>
      <c r="RAO429" s="5"/>
      <c r="RAP429" s="5"/>
      <c r="RAQ429" s="5"/>
      <c r="RAR429" s="5"/>
      <c r="RAS429" s="5"/>
      <c r="RAT429" s="5"/>
      <c r="RAU429" s="5"/>
      <c r="RAV429" s="5"/>
      <c r="RAW429" s="5"/>
      <c r="RAX429" s="5"/>
      <c r="RAY429" s="5"/>
      <c r="RAZ429" s="5"/>
      <c r="RBA429" s="5"/>
      <c r="RBB429" s="5"/>
      <c r="RBC429" s="5"/>
      <c r="RBD429" s="5"/>
      <c r="RBE429" s="5"/>
      <c r="RBF429" s="5"/>
      <c r="RBG429" s="5"/>
      <c r="RBH429" s="5"/>
      <c r="RBI429" s="5"/>
      <c r="RBJ429" s="5"/>
      <c r="RBK429" s="5"/>
      <c r="RBL429" s="5"/>
      <c r="RBM429" s="5"/>
      <c r="RBN429" s="5"/>
      <c r="RBO429" s="5"/>
      <c r="RBP429" s="5"/>
      <c r="RBQ429" s="5"/>
      <c r="RBR429" s="5"/>
      <c r="RBS429" s="5"/>
      <c r="RBT429" s="5"/>
      <c r="RBU429" s="5"/>
      <c r="RBV429" s="5"/>
      <c r="RBW429" s="5"/>
      <c r="RBX429" s="5"/>
      <c r="RBY429" s="5"/>
      <c r="RBZ429" s="5"/>
      <c r="RCA429" s="5"/>
      <c r="RCB429" s="5"/>
      <c r="RCC429" s="5"/>
      <c r="RCD429" s="5"/>
      <c r="RCE429" s="5"/>
      <c r="RCF429" s="5"/>
      <c r="RCG429" s="5"/>
      <c r="RCH429" s="5"/>
      <c r="RCI429" s="5"/>
      <c r="RCJ429" s="5"/>
      <c r="RCK429" s="5"/>
      <c r="RCL429" s="5"/>
      <c r="RCM429" s="5"/>
      <c r="RCN429" s="5"/>
      <c r="RCO429" s="5"/>
      <c r="RCP429" s="5"/>
      <c r="RCQ429" s="5"/>
      <c r="RCR429" s="5"/>
      <c r="RCS429" s="5"/>
      <c r="RCT429" s="5"/>
      <c r="RCU429" s="5"/>
      <c r="RCV429" s="5"/>
      <c r="RCW429" s="5"/>
      <c r="RCX429" s="5"/>
      <c r="RCY429" s="5"/>
      <c r="RCZ429" s="5"/>
      <c r="RDA429" s="5"/>
      <c r="RDB429" s="5"/>
      <c r="RDC429" s="5"/>
      <c r="RDD429" s="5"/>
      <c r="RDE429" s="5"/>
      <c r="RDF429" s="5"/>
      <c r="RDG429" s="5"/>
      <c r="RDH429" s="5"/>
      <c r="RDI429" s="5"/>
      <c r="RDJ429" s="5"/>
      <c r="RDK429" s="5"/>
      <c r="RDL429" s="5"/>
      <c r="RDM429" s="5"/>
      <c r="RDN429" s="5"/>
      <c r="RDO429" s="5"/>
      <c r="RDP429" s="5"/>
      <c r="RDQ429" s="5"/>
      <c r="RDR429" s="5"/>
      <c r="RDS429" s="5"/>
      <c r="RDT429" s="5"/>
      <c r="RDU429" s="5"/>
      <c r="RDV429" s="5"/>
      <c r="RDW429" s="5"/>
      <c r="RDX429" s="5"/>
      <c r="RDY429" s="5"/>
      <c r="RDZ429" s="5"/>
      <c r="REA429" s="5"/>
      <c r="REB429" s="5"/>
      <c r="REC429" s="5"/>
      <c r="RED429" s="5"/>
      <c r="REE429" s="5"/>
      <c r="REF429" s="5"/>
      <c r="REG429" s="5"/>
      <c r="REH429" s="5"/>
      <c r="REI429" s="5"/>
      <c r="REJ429" s="5"/>
      <c r="REK429" s="5"/>
      <c r="REL429" s="5"/>
      <c r="REM429" s="5"/>
      <c r="REN429" s="5"/>
      <c r="REO429" s="5"/>
      <c r="REP429" s="5"/>
      <c r="REQ429" s="5"/>
      <c r="RER429" s="5"/>
      <c r="RES429" s="5"/>
      <c r="RET429" s="5"/>
      <c r="REU429" s="5"/>
      <c r="REV429" s="5"/>
      <c r="REW429" s="5"/>
      <c r="REX429" s="5"/>
      <c r="REY429" s="5"/>
      <c r="REZ429" s="5"/>
      <c r="RFA429" s="5"/>
      <c r="RFB429" s="5"/>
      <c r="RFC429" s="5"/>
      <c r="RFD429" s="5"/>
      <c r="RFE429" s="5"/>
      <c r="RFF429" s="5"/>
      <c r="RFG429" s="5"/>
      <c r="RFH429" s="5"/>
      <c r="RFI429" s="5"/>
      <c r="RFJ429" s="5"/>
      <c r="RFK429" s="5"/>
      <c r="RFL429" s="5"/>
      <c r="RFM429" s="5"/>
      <c r="RFN429" s="5"/>
      <c r="RFO429" s="5"/>
      <c r="RFP429" s="5"/>
      <c r="RFQ429" s="5"/>
      <c r="RFR429" s="5"/>
      <c r="RFS429" s="5"/>
      <c r="RFT429" s="5"/>
      <c r="RFU429" s="5"/>
      <c r="RFV429" s="5"/>
      <c r="RFW429" s="5"/>
      <c r="RFX429" s="5"/>
      <c r="RFY429" s="5"/>
      <c r="RFZ429" s="5"/>
      <c r="RGA429" s="5"/>
      <c r="RGB429" s="5"/>
      <c r="RGC429" s="5"/>
      <c r="RGD429" s="5"/>
      <c r="RGE429" s="5"/>
      <c r="RGF429" s="5"/>
      <c r="RGG429" s="5"/>
      <c r="RGH429" s="5"/>
      <c r="RGI429" s="5"/>
      <c r="RGJ429" s="5"/>
      <c r="RGK429" s="5"/>
      <c r="RGL429" s="5"/>
      <c r="RGM429" s="5"/>
      <c r="RGN429" s="5"/>
      <c r="RGO429" s="5"/>
      <c r="RGP429" s="5"/>
      <c r="RGQ429" s="5"/>
      <c r="RGR429" s="5"/>
      <c r="RGS429" s="5"/>
      <c r="RGT429" s="5"/>
      <c r="RGU429" s="5"/>
      <c r="RGV429" s="5"/>
      <c r="RGW429" s="5"/>
      <c r="RGX429" s="5"/>
      <c r="RGY429" s="5"/>
      <c r="RGZ429" s="5"/>
      <c r="RHA429" s="5"/>
      <c r="RHB429" s="5"/>
      <c r="RHC429" s="5"/>
      <c r="RHD429" s="5"/>
      <c r="RHE429" s="5"/>
      <c r="RHF429" s="5"/>
      <c r="RHG429" s="5"/>
      <c r="RHH429" s="5"/>
      <c r="RHI429" s="5"/>
      <c r="RHJ429" s="5"/>
      <c r="RHK429" s="5"/>
      <c r="RHL429" s="5"/>
      <c r="RHM429" s="5"/>
      <c r="RHN429" s="5"/>
      <c r="RHO429" s="5"/>
      <c r="RHP429" s="5"/>
      <c r="RHQ429" s="5"/>
      <c r="RHR429" s="5"/>
      <c r="RHS429" s="5"/>
      <c r="RHT429" s="5"/>
      <c r="RHU429" s="5"/>
      <c r="RHV429" s="5"/>
      <c r="RHW429" s="5"/>
      <c r="RHX429" s="5"/>
      <c r="RHY429" s="5"/>
      <c r="RHZ429" s="5"/>
      <c r="RIA429" s="5"/>
      <c r="RIB429" s="5"/>
      <c r="RIC429" s="5"/>
      <c r="RID429" s="5"/>
      <c r="RIE429" s="5"/>
      <c r="RIF429" s="5"/>
      <c r="RIG429" s="5"/>
      <c r="RIH429" s="5"/>
      <c r="RII429" s="5"/>
      <c r="RIJ429" s="5"/>
      <c r="RIK429" s="5"/>
      <c r="RIL429" s="5"/>
      <c r="RIM429" s="5"/>
      <c r="RIN429" s="5"/>
      <c r="RIO429" s="5"/>
      <c r="RIP429" s="5"/>
      <c r="RIQ429" s="5"/>
      <c r="RIR429" s="5"/>
      <c r="RIS429" s="5"/>
      <c r="RIT429" s="5"/>
      <c r="RIU429" s="5"/>
      <c r="RIV429" s="5"/>
      <c r="RIW429" s="5"/>
      <c r="RIX429" s="5"/>
      <c r="RIY429" s="5"/>
      <c r="RIZ429" s="5"/>
      <c r="RJA429" s="5"/>
      <c r="RJB429" s="5"/>
      <c r="RJC429" s="5"/>
      <c r="RJD429" s="5"/>
      <c r="RJE429" s="5"/>
      <c r="RJF429" s="5"/>
      <c r="RJG429" s="5"/>
      <c r="RJH429" s="5"/>
      <c r="RJI429" s="5"/>
      <c r="RJJ429" s="5"/>
      <c r="RJK429" s="5"/>
      <c r="RJL429" s="5"/>
      <c r="RJM429" s="5"/>
      <c r="RJN429" s="5"/>
      <c r="RJO429" s="5"/>
      <c r="RJP429" s="5"/>
      <c r="RJQ429" s="5"/>
      <c r="RJR429" s="5"/>
      <c r="RJS429" s="5"/>
      <c r="RJT429" s="5"/>
      <c r="RJU429" s="5"/>
      <c r="RJV429" s="5"/>
      <c r="RJW429" s="5"/>
      <c r="RJX429" s="5"/>
      <c r="RJY429" s="5"/>
      <c r="RJZ429" s="5"/>
      <c r="RKA429" s="5"/>
      <c r="RKB429" s="5"/>
      <c r="RKC429" s="5"/>
      <c r="RKD429" s="5"/>
      <c r="RKE429" s="5"/>
      <c r="RKF429" s="5"/>
      <c r="RKG429" s="5"/>
      <c r="RKH429" s="5"/>
      <c r="RKI429" s="5"/>
      <c r="RKJ429" s="5"/>
      <c r="RKK429" s="5"/>
      <c r="RKL429" s="5"/>
      <c r="RKM429" s="5"/>
      <c r="RKN429" s="5"/>
      <c r="RKO429" s="5"/>
      <c r="RKP429" s="5"/>
      <c r="RKQ429" s="5"/>
      <c r="RKR429" s="5"/>
      <c r="RKS429" s="5"/>
      <c r="RKT429" s="5"/>
      <c r="RKU429" s="5"/>
      <c r="RKV429" s="5"/>
      <c r="RKW429" s="5"/>
      <c r="RKX429" s="5"/>
      <c r="RKY429" s="5"/>
      <c r="RKZ429" s="5"/>
      <c r="RLA429" s="5"/>
      <c r="RLB429" s="5"/>
      <c r="RLC429" s="5"/>
      <c r="RLD429" s="5"/>
      <c r="RLE429" s="5"/>
      <c r="RLF429" s="5"/>
      <c r="RLG429" s="5"/>
      <c r="RLH429" s="5"/>
      <c r="RLI429" s="5"/>
      <c r="RLJ429" s="5"/>
      <c r="RLK429" s="5"/>
      <c r="RLL429" s="5"/>
      <c r="RLM429" s="5"/>
      <c r="RLN429" s="5"/>
      <c r="RLO429" s="5"/>
      <c r="RLP429" s="5"/>
      <c r="RLQ429" s="5"/>
      <c r="RLR429" s="5"/>
      <c r="RLS429" s="5"/>
      <c r="RLT429" s="5"/>
      <c r="RLU429" s="5"/>
      <c r="RLV429" s="5"/>
      <c r="RLW429" s="5"/>
      <c r="RLX429" s="5"/>
      <c r="RLY429" s="5"/>
      <c r="RLZ429" s="5"/>
      <c r="RMA429" s="5"/>
      <c r="RMB429" s="5"/>
      <c r="RMC429" s="5"/>
      <c r="RMD429" s="5"/>
      <c r="RME429" s="5"/>
      <c r="RMF429" s="5"/>
      <c r="RMG429" s="5"/>
      <c r="RMH429" s="5"/>
      <c r="RMI429" s="5"/>
      <c r="RMJ429" s="5"/>
      <c r="RMK429" s="5"/>
      <c r="RML429" s="5"/>
      <c r="RMM429" s="5"/>
      <c r="RMN429" s="5"/>
      <c r="RMO429" s="5"/>
      <c r="RMP429" s="5"/>
      <c r="RMQ429" s="5"/>
      <c r="RMR429" s="5"/>
      <c r="RMS429" s="5"/>
      <c r="RMT429" s="5"/>
      <c r="RMU429" s="5"/>
      <c r="RMV429" s="5"/>
      <c r="RMW429" s="5"/>
      <c r="RMX429" s="5"/>
      <c r="RMY429" s="5"/>
      <c r="RMZ429" s="5"/>
      <c r="RNA429" s="5"/>
      <c r="RNB429" s="5"/>
      <c r="RNC429" s="5"/>
      <c r="RND429" s="5"/>
      <c r="RNE429" s="5"/>
      <c r="RNF429" s="5"/>
      <c r="RNG429" s="5"/>
      <c r="RNH429" s="5"/>
      <c r="RNI429" s="5"/>
      <c r="RNJ429" s="5"/>
      <c r="RNK429" s="5"/>
      <c r="RNL429" s="5"/>
      <c r="RNM429" s="5"/>
      <c r="RNN429" s="5"/>
      <c r="RNO429" s="5"/>
      <c r="RNP429" s="5"/>
      <c r="RNQ429" s="5"/>
      <c r="RNR429" s="5"/>
      <c r="RNS429" s="5"/>
      <c r="RNT429" s="5"/>
      <c r="RNU429" s="5"/>
      <c r="RNV429" s="5"/>
      <c r="RNW429" s="5"/>
      <c r="RNX429" s="5"/>
      <c r="RNY429" s="5"/>
      <c r="RNZ429" s="5"/>
      <c r="ROA429" s="5"/>
      <c r="ROB429" s="5"/>
      <c r="ROC429" s="5"/>
      <c r="ROD429" s="5"/>
      <c r="ROE429" s="5"/>
      <c r="ROF429" s="5"/>
      <c r="ROG429" s="5"/>
      <c r="ROH429" s="5"/>
      <c r="ROI429" s="5"/>
      <c r="ROJ429" s="5"/>
      <c r="ROK429" s="5"/>
      <c r="ROL429" s="5"/>
      <c r="ROM429" s="5"/>
      <c r="RON429" s="5"/>
      <c r="ROO429" s="5"/>
      <c r="ROP429" s="5"/>
      <c r="ROQ429" s="5"/>
      <c r="ROR429" s="5"/>
      <c r="ROS429" s="5"/>
      <c r="ROT429" s="5"/>
      <c r="ROU429" s="5"/>
      <c r="ROV429" s="5"/>
      <c r="ROW429" s="5"/>
      <c r="ROX429" s="5"/>
      <c r="ROY429" s="5"/>
      <c r="ROZ429" s="5"/>
      <c r="RPA429" s="5"/>
      <c r="RPB429" s="5"/>
      <c r="RPC429" s="5"/>
      <c r="RPD429" s="5"/>
      <c r="RPE429" s="5"/>
      <c r="RPF429" s="5"/>
      <c r="RPG429" s="5"/>
      <c r="RPH429" s="5"/>
      <c r="RPI429" s="5"/>
      <c r="RPJ429" s="5"/>
      <c r="RPK429" s="5"/>
      <c r="RPL429" s="5"/>
      <c r="RPM429" s="5"/>
      <c r="RPN429" s="5"/>
      <c r="RPO429" s="5"/>
      <c r="RPP429" s="5"/>
      <c r="RPQ429" s="5"/>
      <c r="RPR429" s="5"/>
      <c r="RPS429" s="5"/>
      <c r="RPT429" s="5"/>
      <c r="RPU429" s="5"/>
      <c r="RPV429" s="5"/>
      <c r="RPW429" s="5"/>
      <c r="RPX429" s="5"/>
      <c r="RPY429" s="5"/>
      <c r="RPZ429" s="5"/>
      <c r="RQA429" s="5"/>
      <c r="RQB429" s="5"/>
      <c r="RQC429" s="5"/>
      <c r="RQD429" s="5"/>
      <c r="RQE429" s="5"/>
      <c r="RQF429" s="5"/>
      <c r="RQG429" s="5"/>
      <c r="RQH429" s="5"/>
      <c r="RQI429" s="5"/>
      <c r="RQJ429" s="5"/>
      <c r="RQK429" s="5"/>
      <c r="RQL429" s="5"/>
      <c r="RQM429" s="5"/>
      <c r="RQN429" s="5"/>
      <c r="RQO429" s="5"/>
      <c r="RQP429" s="5"/>
      <c r="RQQ429" s="5"/>
      <c r="RQR429" s="5"/>
      <c r="RQS429" s="5"/>
      <c r="RQT429" s="5"/>
      <c r="RQU429" s="5"/>
      <c r="RQV429" s="5"/>
      <c r="RQW429" s="5"/>
      <c r="RQX429" s="5"/>
      <c r="RQY429" s="5"/>
      <c r="RQZ429" s="5"/>
      <c r="RRA429" s="5"/>
      <c r="RRB429" s="5"/>
      <c r="RRC429" s="5"/>
      <c r="RRD429" s="5"/>
      <c r="RRE429" s="5"/>
      <c r="RRF429" s="5"/>
      <c r="RRG429" s="5"/>
      <c r="RRH429" s="5"/>
      <c r="RRI429" s="5"/>
      <c r="RRJ429" s="5"/>
      <c r="RRK429" s="5"/>
      <c r="RRL429" s="5"/>
      <c r="RRM429" s="5"/>
      <c r="RRN429" s="5"/>
      <c r="RRO429" s="5"/>
      <c r="RRP429" s="5"/>
      <c r="RRQ429" s="5"/>
      <c r="RRR429" s="5"/>
      <c r="RRS429" s="5"/>
      <c r="RRT429" s="5"/>
      <c r="RRU429" s="5"/>
      <c r="RRV429" s="5"/>
      <c r="RRW429" s="5"/>
      <c r="RRX429" s="5"/>
      <c r="RRY429" s="5"/>
      <c r="RRZ429" s="5"/>
      <c r="RSA429" s="5"/>
      <c r="RSB429" s="5"/>
      <c r="RSC429" s="5"/>
      <c r="RSD429" s="5"/>
      <c r="RSE429" s="5"/>
      <c r="RSF429" s="5"/>
      <c r="RSG429" s="5"/>
      <c r="RSH429" s="5"/>
      <c r="RSI429" s="5"/>
      <c r="RSJ429" s="5"/>
      <c r="RSK429" s="5"/>
      <c r="RSL429" s="5"/>
      <c r="RSM429" s="5"/>
      <c r="RSN429" s="5"/>
      <c r="RSO429" s="5"/>
      <c r="RSP429" s="5"/>
      <c r="RSQ429" s="5"/>
      <c r="RSR429" s="5"/>
      <c r="RSS429" s="5"/>
      <c r="RST429" s="5"/>
      <c r="RSU429" s="5"/>
      <c r="RSV429" s="5"/>
      <c r="RSW429" s="5"/>
      <c r="RSX429" s="5"/>
      <c r="RSY429" s="5"/>
      <c r="RSZ429" s="5"/>
      <c r="RTA429" s="5"/>
      <c r="RTB429" s="5"/>
      <c r="RTC429" s="5"/>
      <c r="RTD429" s="5"/>
      <c r="RTE429" s="5"/>
      <c r="RTF429" s="5"/>
      <c r="RTG429" s="5"/>
      <c r="RTH429" s="5"/>
      <c r="RTI429" s="5"/>
      <c r="RTJ429" s="5"/>
      <c r="RTK429" s="5"/>
      <c r="RTL429" s="5"/>
      <c r="RTM429" s="5"/>
      <c r="RTN429" s="5"/>
      <c r="RTO429" s="5"/>
      <c r="RTP429" s="5"/>
      <c r="RTQ429" s="5"/>
      <c r="RTR429" s="5"/>
      <c r="RTS429" s="5"/>
      <c r="RTT429" s="5"/>
      <c r="RTU429" s="5"/>
      <c r="RTV429" s="5"/>
      <c r="RTW429" s="5"/>
      <c r="RTX429" s="5"/>
      <c r="RTY429" s="5"/>
      <c r="RTZ429" s="5"/>
      <c r="RUA429" s="5"/>
      <c r="RUB429" s="5"/>
      <c r="RUC429" s="5"/>
      <c r="RUD429" s="5"/>
      <c r="RUE429" s="5"/>
      <c r="RUF429" s="5"/>
      <c r="RUG429" s="5"/>
      <c r="RUH429" s="5"/>
      <c r="RUI429" s="5"/>
      <c r="RUJ429" s="5"/>
      <c r="RUK429" s="5"/>
      <c r="RUL429" s="5"/>
      <c r="RUM429" s="5"/>
      <c r="RUN429" s="5"/>
      <c r="RUO429" s="5"/>
      <c r="RUP429" s="5"/>
      <c r="RUQ429" s="5"/>
      <c r="RUR429" s="5"/>
      <c r="RUS429" s="5"/>
      <c r="RUT429" s="5"/>
      <c r="RUU429" s="5"/>
      <c r="RUV429" s="5"/>
      <c r="RUW429" s="5"/>
      <c r="RUX429" s="5"/>
      <c r="RUY429" s="5"/>
      <c r="RUZ429" s="5"/>
      <c r="RVA429" s="5"/>
      <c r="RVB429" s="5"/>
      <c r="RVC429" s="5"/>
      <c r="RVD429" s="5"/>
      <c r="RVE429" s="5"/>
      <c r="RVF429" s="5"/>
      <c r="RVG429" s="5"/>
      <c r="RVH429" s="5"/>
      <c r="RVI429" s="5"/>
      <c r="RVJ429" s="5"/>
      <c r="RVK429" s="5"/>
      <c r="RVL429" s="5"/>
      <c r="RVM429" s="5"/>
      <c r="RVN429" s="5"/>
      <c r="RVO429" s="5"/>
      <c r="RVP429" s="5"/>
      <c r="RVQ429" s="5"/>
      <c r="RVR429" s="5"/>
      <c r="RVS429" s="5"/>
      <c r="RVT429" s="5"/>
      <c r="RVU429" s="5"/>
      <c r="RVV429" s="5"/>
      <c r="RVW429" s="5"/>
      <c r="RVX429" s="5"/>
      <c r="RVY429" s="5"/>
      <c r="RVZ429" s="5"/>
      <c r="RWA429" s="5"/>
      <c r="RWB429" s="5"/>
      <c r="RWC429" s="5"/>
      <c r="RWD429" s="5"/>
      <c r="RWE429" s="5"/>
      <c r="RWF429" s="5"/>
      <c r="RWG429" s="5"/>
      <c r="RWH429" s="5"/>
      <c r="RWI429" s="5"/>
      <c r="RWJ429" s="5"/>
      <c r="RWK429" s="5"/>
      <c r="RWL429" s="5"/>
      <c r="RWM429" s="5"/>
      <c r="RWN429" s="5"/>
      <c r="RWO429" s="5"/>
      <c r="RWP429" s="5"/>
      <c r="RWQ429" s="5"/>
      <c r="RWR429" s="5"/>
      <c r="RWS429" s="5"/>
      <c r="RWT429" s="5"/>
      <c r="RWU429" s="5"/>
      <c r="RWV429" s="5"/>
      <c r="RWW429" s="5"/>
      <c r="RWX429" s="5"/>
      <c r="RWY429" s="5"/>
      <c r="RWZ429" s="5"/>
      <c r="RXA429" s="5"/>
      <c r="RXB429" s="5"/>
      <c r="RXC429" s="5"/>
      <c r="RXD429" s="5"/>
      <c r="RXE429" s="5"/>
      <c r="RXF429" s="5"/>
      <c r="RXG429" s="5"/>
      <c r="RXH429" s="5"/>
      <c r="RXI429" s="5"/>
      <c r="RXJ429" s="5"/>
      <c r="RXK429" s="5"/>
      <c r="RXL429" s="5"/>
      <c r="RXM429" s="5"/>
      <c r="RXN429" s="5"/>
      <c r="RXO429" s="5"/>
      <c r="RXP429" s="5"/>
      <c r="RXQ429" s="5"/>
      <c r="RXR429" s="5"/>
      <c r="RXS429" s="5"/>
      <c r="RXT429" s="5"/>
      <c r="RXU429" s="5"/>
      <c r="RXV429" s="5"/>
      <c r="RXW429" s="5"/>
      <c r="RXX429" s="5"/>
      <c r="RXY429" s="5"/>
      <c r="RXZ429" s="5"/>
      <c r="RYA429" s="5"/>
      <c r="RYB429" s="5"/>
      <c r="RYC429" s="5"/>
      <c r="RYD429" s="5"/>
      <c r="RYE429" s="5"/>
      <c r="RYF429" s="5"/>
      <c r="RYG429" s="5"/>
      <c r="RYH429" s="5"/>
      <c r="RYI429" s="5"/>
      <c r="RYJ429" s="5"/>
      <c r="RYK429" s="5"/>
      <c r="RYL429" s="5"/>
      <c r="RYM429" s="5"/>
      <c r="RYN429" s="5"/>
      <c r="RYO429" s="5"/>
      <c r="RYP429" s="5"/>
      <c r="RYQ429" s="5"/>
      <c r="RYR429" s="5"/>
      <c r="RYS429" s="5"/>
      <c r="RYT429" s="5"/>
      <c r="RYU429" s="5"/>
      <c r="RYV429" s="5"/>
      <c r="RYW429" s="5"/>
      <c r="RYX429" s="5"/>
      <c r="RYY429" s="5"/>
      <c r="RYZ429" s="5"/>
      <c r="RZA429" s="5"/>
      <c r="RZB429" s="5"/>
      <c r="RZC429" s="5"/>
      <c r="RZD429" s="5"/>
      <c r="RZE429" s="5"/>
      <c r="RZF429" s="5"/>
      <c r="RZG429" s="5"/>
      <c r="RZH429" s="5"/>
      <c r="RZI429" s="5"/>
      <c r="RZJ429" s="5"/>
      <c r="RZK429" s="5"/>
      <c r="RZL429" s="5"/>
      <c r="RZM429" s="5"/>
      <c r="RZN429" s="5"/>
      <c r="RZO429" s="5"/>
      <c r="RZP429" s="5"/>
      <c r="RZQ429" s="5"/>
      <c r="RZR429" s="5"/>
      <c r="RZS429" s="5"/>
      <c r="RZT429" s="5"/>
      <c r="RZU429" s="5"/>
      <c r="RZV429" s="5"/>
      <c r="RZW429" s="5"/>
      <c r="RZX429" s="5"/>
      <c r="RZY429" s="5"/>
      <c r="RZZ429" s="5"/>
      <c r="SAA429" s="5"/>
      <c r="SAB429" s="5"/>
      <c r="SAC429" s="5"/>
      <c r="SAD429" s="5"/>
      <c r="SAE429" s="5"/>
      <c r="SAF429" s="5"/>
      <c r="SAG429" s="5"/>
      <c r="SAH429" s="5"/>
      <c r="SAI429" s="5"/>
      <c r="SAJ429" s="5"/>
      <c r="SAK429" s="5"/>
      <c r="SAL429" s="5"/>
      <c r="SAM429" s="5"/>
      <c r="SAN429" s="5"/>
      <c r="SAO429" s="5"/>
      <c r="SAP429" s="5"/>
      <c r="SAQ429" s="5"/>
      <c r="SAR429" s="5"/>
      <c r="SAS429" s="5"/>
      <c r="SAT429" s="5"/>
      <c r="SAU429" s="5"/>
      <c r="SAV429" s="5"/>
      <c r="SAW429" s="5"/>
      <c r="SAX429" s="5"/>
      <c r="SAY429" s="5"/>
      <c r="SAZ429" s="5"/>
      <c r="SBA429" s="5"/>
      <c r="SBB429" s="5"/>
      <c r="SBC429" s="5"/>
      <c r="SBD429" s="5"/>
      <c r="SBE429" s="5"/>
      <c r="SBF429" s="5"/>
      <c r="SBG429" s="5"/>
      <c r="SBH429" s="5"/>
      <c r="SBI429" s="5"/>
      <c r="SBJ429" s="5"/>
      <c r="SBK429" s="5"/>
      <c r="SBL429" s="5"/>
      <c r="SBM429" s="5"/>
      <c r="SBN429" s="5"/>
      <c r="SBO429" s="5"/>
      <c r="SBP429" s="5"/>
      <c r="SBQ429" s="5"/>
      <c r="SBR429" s="5"/>
      <c r="SBS429" s="5"/>
      <c r="SBT429" s="5"/>
      <c r="SBU429" s="5"/>
      <c r="SBV429" s="5"/>
      <c r="SBW429" s="5"/>
      <c r="SBX429" s="5"/>
      <c r="SBY429" s="5"/>
      <c r="SBZ429" s="5"/>
      <c r="SCA429" s="5"/>
      <c r="SCB429" s="5"/>
      <c r="SCC429" s="5"/>
      <c r="SCD429" s="5"/>
      <c r="SCE429" s="5"/>
      <c r="SCF429" s="5"/>
      <c r="SCG429" s="5"/>
      <c r="SCH429" s="5"/>
      <c r="SCI429" s="5"/>
      <c r="SCJ429" s="5"/>
      <c r="SCK429" s="5"/>
      <c r="SCL429" s="5"/>
      <c r="SCM429" s="5"/>
      <c r="SCN429" s="5"/>
      <c r="SCO429" s="5"/>
      <c r="SCP429" s="5"/>
      <c r="SCQ429" s="5"/>
      <c r="SCR429" s="5"/>
      <c r="SCS429" s="5"/>
      <c r="SCT429" s="5"/>
      <c r="SCU429" s="5"/>
      <c r="SCV429" s="5"/>
      <c r="SCW429" s="5"/>
      <c r="SCX429" s="5"/>
      <c r="SCY429" s="5"/>
      <c r="SCZ429" s="5"/>
      <c r="SDA429" s="5"/>
      <c r="SDB429" s="5"/>
      <c r="SDC429" s="5"/>
      <c r="SDD429" s="5"/>
      <c r="SDE429" s="5"/>
      <c r="SDF429" s="5"/>
      <c r="SDG429" s="5"/>
      <c r="SDH429" s="5"/>
      <c r="SDI429" s="5"/>
      <c r="SDJ429" s="5"/>
      <c r="SDK429" s="5"/>
      <c r="SDL429" s="5"/>
      <c r="SDM429" s="5"/>
      <c r="SDN429" s="5"/>
      <c r="SDO429" s="5"/>
      <c r="SDP429" s="5"/>
      <c r="SDQ429" s="5"/>
      <c r="SDR429" s="5"/>
      <c r="SDS429" s="5"/>
      <c r="SDT429" s="5"/>
      <c r="SDU429" s="5"/>
      <c r="SDV429" s="5"/>
      <c r="SDW429" s="5"/>
      <c r="SDX429" s="5"/>
      <c r="SDY429" s="5"/>
      <c r="SDZ429" s="5"/>
      <c r="SEA429" s="5"/>
      <c r="SEB429" s="5"/>
      <c r="SEC429" s="5"/>
      <c r="SED429" s="5"/>
      <c r="SEE429" s="5"/>
      <c r="SEF429" s="5"/>
      <c r="SEG429" s="5"/>
      <c r="SEH429" s="5"/>
      <c r="SEI429" s="5"/>
      <c r="SEJ429" s="5"/>
      <c r="SEK429" s="5"/>
      <c r="SEL429" s="5"/>
      <c r="SEM429" s="5"/>
      <c r="SEN429" s="5"/>
      <c r="SEO429" s="5"/>
      <c r="SEP429" s="5"/>
      <c r="SEQ429" s="5"/>
      <c r="SER429" s="5"/>
      <c r="SES429" s="5"/>
      <c r="SET429" s="5"/>
      <c r="SEU429" s="5"/>
      <c r="SEV429" s="5"/>
      <c r="SEW429" s="5"/>
      <c r="SEX429" s="5"/>
      <c r="SEY429" s="5"/>
      <c r="SEZ429" s="5"/>
      <c r="SFA429" s="5"/>
      <c r="SFB429" s="5"/>
      <c r="SFC429" s="5"/>
      <c r="SFD429" s="5"/>
      <c r="SFE429" s="5"/>
      <c r="SFF429" s="5"/>
      <c r="SFG429" s="5"/>
      <c r="SFH429" s="5"/>
      <c r="SFI429" s="5"/>
      <c r="SFJ429" s="5"/>
      <c r="SFK429" s="5"/>
      <c r="SFL429" s="5"/>
      <c r="SFM429" s="5"/>
      <c r="SFN429" s="5"/>
      <c r="SFO429" s="5"/>
      <c r="SFP429" s="5"/>
      <c r="SFQ429" s="5"/>
      <c r="SFR429" s="5"/>
      <c r="SFS429" s="5"/>
      <c r="SFT429" s="5"/>
      <c r="SFU429" s="5"/>
      <c r="SFV429" s="5"/>
      <c r="SFW429" s="5"/>
      <c r="SFX429" s="5"/>
      <c r="SFY429" s="5"/>
      <c r="SFZ429" s="5"/>
      <c r="SGA429" s="5"/>
      <c r="SGB429" s="5"/>
      <c r="SGC429" s="5"/>
      <c r="SGD429" s="5"/>
      <c r="SGE429" s="5"/>
      <c r="SGF429" s="5"/>
      <c r="SGG429" s="5"/>
      <c r="SGH429" s="5"/>
      <c r="SGI429" s="5"/>
      <c r="SGJ429" s="5"/>
      <c r="SGK429" s="5"/>
      <c r="SGL429" s="5"/>
      <c r="SGM429" s="5"/>
      <c r="SGN429" s="5"/>
      <c r="SGO429" s="5"/>
      <c r="SGP429" s="5"/>
      <c r="SGQ429" s="5"/>
      <c r="SGR429" s="5"/>
      <c r="SGS429" s="5"/>
      <c r="SGT429" s="5"/>
      <c r="SGU429" s="5"/>
      <c r="SGV429" s="5"/>
      <c r="SGW429" s="5"/>
      <c r="SGX429" s="5"/>
      <c r="SGY429" s="5"/>
      <c r="SGZ429" s="5"/>
      <c r="SHA429" s="5"/>
      <c r="SHB429" s="5"/>
      <c r="SHC429" s="5"/>
      <c r="SHD429" s="5"/>
      <c r="SHE429" s="5"/>
      <c r="SHF429" s="5"/>
      <c r="SHG429" s="5"/>
      <c r="SHH429" s="5"/>
      <c r="SHI429" s="5"/>
      <c r="SHJ429" s="5"/>
      <c r="SHK429" s="5"/>
      <c r="SHL429" s="5"/>
      <c r="SHM429" s="5"/>
      <c r="SHN429" s="5"/>
      <c r="SHO429" s="5"/>
      <c r="SHP429" s="5"/>
      <c r="SHQ429" s="5"/>
      <c r="SHR429" s="5"/>
      <c r="SHS429" s="5"/>
      <c r="SHT429" s="5"/>
      <c r="SHU429" s="5"/>
      <c r="SHV429" s="5"/>
      <c r="SHW429" s="5"/>
      <c r="SHX429" s="5"/>
      <c r="SHY429" s="5"/>
      <c r="SHZ429" s="5"/>
      <c r="SIA429" s="5"/>
      <c r="SIB429" s="5"/>
      <c r="SIC429" s="5"/>
      <c r="SID429" s="5"/>
      <c r="SIE429" s="5"/>
      <c r="SIF429" s="5"/>
      <c r="SIG429" s="5"/>
      <c r="SIH429" s="5"/>
      <c r="SII429" s="5"/>
      <c r="SIJ429" s="5"/>
      <c r="SIK429" s="5"/>
      <c r="SIL429" s="5"/>
      <c r="SIM429" s="5"/>
      <c r="SIN429" s="5"/>
      <c r="SIO429" s="5"/>
      <c r="SIP429" s="5"/>
      <c r="SIQ429" s="5"/>
      <c r="SIR429" s="5"/>
      <c r="SIS429" s="5"/>
      <c r="SIT429" s="5"/>
      <c r="SIU429" s="5"/>
      <c r="SIV429" s="5"/>
      <c r="SIW429" s="5"/>
      <c r="SIX429" s="5"/>
      <c r="SIY429" s="5"/>
      <c r="SIZ429" s="5"/>
      <c r="SJA429" s="5"/>
      <c r="SJB429" s="5"/>
      <c r="SJC429" s="5"/>
      <c r="SJD429" s="5"/>
      <c r="SJE429" s="5"/>
      <c r="SJF429" s="5"/>
      <c r="SJG429" s="5"/>
      <c r="SJH429" s="5"/>
      <c r="SJI429" s="5"/>
      <c r="SJJ429" s="5"/>
      <c r="SJK429" s="5"/>
      <c r="SJL429" s="5"/>
      <c r="SJM429" s="5"/>
      <c r="SJN429" s="5"/>
      <c r="SJO429" s="5"/>
      <c r="SJP429" s="5"/>
      <c r="SJQ429" s="5"/>
      <c r="SJR429" s="5"/>
      <c r="SJS429" s="5"/>
      <c r="SJT429" s="5"/>
      <c r="SJU429" s="5"/>
      <c r="SJV429" s="5"/>
      <c r="SJW429" s="5"/>
      <c r="SJX429" s="5"/>
      <c r="SJY429" s="5"/>
      <c r="SJZ429" s="5"/>
      <c r="SKA429" s="5"/>
      <c r="SKB429" s="5"/>
      <c r="SKC429" s="5"/>
      <c r="SKD429" s="5"/>
      <c r="SKE429" s="5"/>
      <c r="SKF429" s="5"/>
      <c r="SKG429" s="5"/>
      <c r="SKH429" s="5"/>
      <c r="SKI429" s="5"/>
      <c r="SKJ429" s="5"/>
      <c r="SKK429" s="5"/>
      <c r="SKL429" s="5"/>
      <c r="SKM429" s="5"/>
      <c r="SKN429" s="5"/>
      <c r="SKO429" s="5"/>
      <c r="SKP429" s="5"/>
      <c r="SKQ429" s="5"/>
      <c r="SKR429" s="5"/>
      <c r="SKS429" s="5"/>
      <c r="SKT429" s="5"/>
      <c r="SKU429" s="5"/>
      <c r="SKV429" s="5"/>
      <c r="SKW429" s="5"/>
      <c r="SKX429" s="5"/>
      <c r="SKY429" s="5"/>
      <c r="SKZ429" s="5"/>
      <c r="SLA429" s="5"/>
      <c r="SLB429" s="5"/>
      <c r="SLC429" s="5"/>
      <c r="SLD429" s="5"/>
      <c r="SLE429" s="5"/>
      <c r="SLF429" s="5"/>
      <c r="SLG429" s="5"/>
      <c r="SLH429" s="5"/>
      <c r="SLI429" s="5"/>
      <c r="SLJ429" s="5"/>
      <c r="SLK429" s="5"/>
      <c r="SLL429" s="5"/>
      <c r="SLM429" s="5"/>
      <c r="SLN429" s="5"/>
      <c r="SLO429" s="5"/>
      <c r="SLP429" s="5"/>
      <c r="SLQ429" s="5"/>
      <c r="SLR429" s="5"/>
      <c r="SLS429" s="5"/>
      <c r="SLT429" s="5"/>
      <c r="SLU429" s="5"/>
      <c r="SLV429" s="5"/>
      <c r="SLW429" s="5"/>
      <c r="SLX429" s="5"/>
      <c r="SLY429" s="5"/>
      <c r="SLZ429" s="5"/>
      <c r="SMA429" s="5"/>
      <c r="SMB429" s="5"/>
      <c r="SMC429" s="5"/>
      <c r="SMD429" s="5"/>
      <c r="SME429" s="5"/>
      <c r="SMF429" s="5"/>
      <c r="SMG429" s="5"/>
      <c r="SMH429" s="5"/>
      <c r="SMI429" s="5"/>
      <c r="SMJ429" s="5"/>
      <c r="SMK429" s="5"/>
      <c r="SML429" s="5"/>
      <c r="SMM429" s="5"/>
      <c r="SMN429" s="5"/>
      <c r="SMO429" s="5"/>
      <c r="SMP429" s="5"/>
      <c r="SMQ429" s="5"/>
      <c r="SMR429" s="5"/>
      <c r="SMS429" s="5"/>
      <c r="SMT429" s="5"/>
      <c r="SMU429" s="5"/>
      <c r="SMV429" s="5"/>
      <c r="SMW429" s="5"/>
      <c r="SMX429" s="5"/>
      <c r="SMY429" s="5"/>
      <c r="SMZ429" s="5"/>
      <c r="SNA429" s="5"/>
      <c r="SNB429" s="5"/>
      <c r="SNC429" s="5"/>
      <c r="SND429" s="5"/>
      <c r="SNE429" s="5"/>
      <c r="SNF429" s="5"/>
      <c r="SNG429" s="5"/>
      <c r="SNH429" s="5"/>
      <c r="SNI429" s="5"/>
      <c r="SNJ429" s="5"/>
      <c r="SNK429" s="5"/>
      <c r="SNL429" s="5"/>
      <c r="SNM429" s="5"/>
      <c r="SNN429" s="5"/>
      <c r="SNO429" s="5"/>
      <c r="SNP429" s="5"/>
      <c r="SNQ429" s="5"/>
      <c r="SNR429" s="5"/>
      <c r="SNS429" s="5"/>
      <c r="SNT429" s="5"/>
      <c r="SNU429" s="5"/>
      <c r="SNV429" s="5"/>
      <c r="SNW429" s="5"/>
      <c r="SNX429" s="5"/>
      <c r="SNY429" s="5"/>
      <c r="SNZ429" s="5"/>
      <c r="SOA429" s="5"/>
      <c r="SOB429" s="5"/>
      <c r="SOC429" s="5"/>
      <c r="SOD429" s="5"/>
      <c r="SOE429" s="5"/>
      <c r="SOF429" s="5"/>
      <c r="SOG429" s="5"/>
      <c r="SOH429" s="5"/>
      <c r="SOI429" s="5"/>
      <c r="SOJ429" s="5"/>
      <c r="SOK429" s="5"/>
      <c r="SOL429" s="5"/>
      <c r="SOM429" s="5"/>
      <c r="SON429" s="5"/>
      <c r="SOO429" s="5"/>
      <c r="SOP429" s="5"/>
      <c r="SOQ429" s="5"/>
      <c r="SOR429" s="5"/>
      <c r="SOS429" s="5"/>
      <c r="SOT429" s="5"/>
      <c r="SOU429" s="5"/>
      <c r="SOV429" s="5"/>
      <c r="SOW429" s="5"/>
      <c r="SOX429" s="5"/>
      <c r="SOY429" s="5"/>
      <c r="SOZ429" s="5"/>
      <c r="SPA429" s="5"/>
      <c r="SPB429" s="5"/>
      <c r="SPC429" s="5"/>
      <c r="SPD429" s="5"/>
      <c r="SPE429" s="5"/>
      <c r="SPF429" s="5"/>
      <c r="SPG429" s="5"/>
      <c r="SPH429" s="5"/>
      <c r="SPI429" s="5"/>
      <c r="SPJ429" s="5"/>
      <c r="SPK429" s="5"/>
      <c r="SPL429" s="5"/>
      <c r="SPM429" s="5"/>
      <c r="SPN429" s="5"/>
      <c r="SPO429" s="5"/>
      <c r="SPP429" s="5"/>
      <c r="SPQ429" s="5"/>
      <c r="SPR429" s="5"/>
      <c r="SPS429" s="5"/>
      <c r="SPT429" s="5"/>
      <c r="SPU429" s="5"/>
      <c r="SPV429" s="5"/>
      <c r="SPW429" s="5"/>
      <c r="SPX429" s="5"/>
      <c r="SPY429" s="5"/>
      <c r="SPZ429" s="5"/>
      <c r="SQA429" s="5"/>
      <c r="SQB429" s="5"/>
      <c r="SQC429" s="5"/>
      <c r="SQD429" s="5"/>
      <c r="SQE429" s="5"/>
      <c r="SQF429" s="5"/>
      <c r="SQG429" s="5"/>
      <c r="SQH429" s="5"/>
      <c r="SQI429" s="5"/>
      <c r="SQJ429" s="5"/>
      <c r="SQK429" s="5"/>
      <c r="SQL429" s="5"/>
      <c r="SQM429" s="5"/>
      <c r="SQN429" s="5"/>
      <c r="SQO429" s="5"/>
      <c r="SQP429" s="5"/>
      <c r="SQQ429" s="5"/>
      <c r="SQR429" s="5"/>
      <c r="SQS429" s="5"/>
      <c r="SQT429" s="5"/>
      <c r="SQU429" s="5"/>
      <c r="SQV429" s="5"/>
      <c r="SQW429" s="5"/>
      <c r="SQX429" s="5"/>
      <c r="SQY429" s="5"/>
      <c r="SQZ429" s="5"/>
      <c r="SRA429" s="5"/>
      <c r="SRB429" s="5"/>
      <c r="SRC429" s="5"/>
      <c r="SRD429" s="5"/>
      <c r="SRE429" s="5"/>
      <c r="SRF429" s="5"/>
      <c r="SRG429" s="5"/>
      <c r="SRH429" s="5"/>
      <c r="SRI429" s="5"/>
      <c r="SRJ429" s="5"/>
      <c r="SRK429" s="5"/>
      <c r="SRL429" s="5"/>
      <c r="SRM429" s="5"/>
      <c r="SRN429" s="5"/>
      <c r="SRO429" s="5"/>
      <c r="SRP429" s="5"/>
      <c r="SRQ429" s="5"/>
      <c r="SRR429" s="5"/>
      <c r="SRS429" s="5"/>
      <c r="SRT429" s="5"/>
      <c r="SRU429" s="5"/>
      <c r="SRV429" s="5"/>
      <c r="SRW429" s="5"/>
      <c r="SRX429" s="5"/>
      <c r="SRY429" s="5"/>
      <c r="SRZ429" s="5"/>
      <c r="SSA429" s="5"/>
      <c r="SSB429" s="5"/>
      <c r="SSC429" s="5"/>
      <c r="SSD429" s="5"/>
      <c r="SSE429" s="5"/>
      <c r="SSF429" s="5"/>
      <c r="SSG429" s="5"/>
      <c r="SSH429" s="5"/>
      <c r="SSI429" s="5"/>
      <c r="SSJ429" s="5"/>
      <c r="SSK429" s="5"/>
      <c r="SSL429" s="5"/>
      <c r="SSM429" s="5"/>
      <c r="SSN429" s="5"/>
      <c r="SSO429" s="5"/>
      <c r="SSP429" s="5"/>
      <c r="SSQ429" s="5"/>
      <c r="SSR429" s="5"/>
      <c r="SSS429" s="5"/>
      <c r="SST429" s="5"/>
      <c r="SSU429" s="5"/>
      <c r="SSV429" s="5"/>
      <c r="SSW429" s="5"/>
      <c r="SSX429" s="5"/>
      <c r="SSY429" s="5"/>
      <c r="SSZ429" s="5"/>
      <c r="STA429" s="5"/>
      <c r="STB429" s="5"/>
      <c r="STC429" s="5"/>
      <c r="STD429" s="5"/>
      <c r="STE429" s="5"/>
      <c r="STF429" s="5"/>
      <c r="STG429" s="5"/>
      <c r="STH429" s="5"/>
      <c r="STI429" s="5"/>
      <c r="STJ429" s="5"/>
      <c r="STK429" s="5"/>
      <c r="STL429" s="5"/>
      <c r="STM429" s="5"/>
      <c r="STN429" s="5"/>
      <c r="STO429" s="5"/>
      <c r="STP429" s="5"/>
      <c r="STQ429" s="5"/>
      <c r="STR429" s="5"/>
      <c r="STS429" s="5"/>
      <c r="STT429" s="5"/>
      <c r="STU429" s="5"/>
      <c r="STV429" s="5"/>
      <c r="STW429" s="5"/>
      <c r="STX429" s="5"/>
      <c r="STY429" s="5"/>
      <c r="STZ429" s="5"/>
      <c r="SUA429" s="5"/>
      <c r="SUB429" s="5"/>
      <c r="SUC429" s="5"/>
      <c r="SUD429" s="5"/>
      <c r="SUE429" s="5"/>
      <c r="SUF429" s="5"/>
      <c r="SUG429" s="5"/>
      <c r="SUH429" s="5"/>
      <c r="SUI429" s="5"/>
      <c r="SUJ429" s="5"/>
      <c r="SUK429" s="5"/>
      <c r="SUL429" s="5"/>
      <c r="SUM429" s="5"/>
      <c r="SUN429" s="5"/>
      <c r="SUO429" s="5"/>
      <c r="SUP429" s="5"/>
      <c r="SUQ429" s="5"/>
      <c r="SUR429" s="5"/>
      <c r="SUS429" s="5"/>
      <c r="SUT429" s="5"/>
      <c r="SUU429" s="5"/>
      <c r="SUV429" s="5"/>
      <c r="SUW429" s="5"/>
      <c r="SUX429" s="5"/>
      <c r="SUY429" s="5"/>
      <c r="SUZ429" s="5"/>
      <c r="SVA429" s="5"/>
      <c r="SVB429" s="5"/>
      <c r="SVC429" s="5"/>
      <c r="SVD429" s="5"/>
      <c r="SVE429" s="5"/>
      <c r="SVF429" s="5"/>
      <c r="SVG429" s="5"/>
      <c r="SVH429" s="5"/>
      <c r="SVI429" s="5"/>
      <c r="SVJ429" s="5"/>
      <c r="SVK429" s="5"/>
      <c r="SVL429" s="5"/>
      <c r="SVM429" s="5"/>
      <c r="SVN429" s="5"/>
      <c r="SVO429" s="5"/>
      <c r="SVP429" s="5"/>
      <c r="SVQ429" s="5"/>
      <c r="SVR429" s="5"/>
      <c r="SVS429" s="5"/>
      <c r="SVT429" s="5"/>
      <c r="SVU429" s="5"/>
      <c r="SVV429" s="5"/>
      <c r="SVW429" s="5"/>
      <c r="SVX429" s="5"/>
      <c r="SVY429" s="5"/>
      <c r="SVZ429" s="5"/>
      <c r="SWA429" s="5"/>
      <c r="SWB429" s="5"/>
      <c r="SWC429" s="5"/>
      <c r="SWD429" s="5"/>
      <c r="SWE429" s="5"/>
      <c r="SWF429" s="5"/>
      <c r="SWG429" s="5"/>
      <c r="SWH429" s="5"/>
      <c r="SWI429" s="5"/>
      <c r="SWJ429" s="5"/>
      <c r="SWK429" s="5"/>
      <c r="SWL429" s="5"/>
      <c r="SWM429" s="5"/>
      <c r="SWN429" s="5"/>
      <c r="SWO429" s="5"/>
      <c r="SWP429" s="5"/>
      <c r="SWQ429" s="5"/>
      <c r="SWR429" s="5"/>
      <c r="SWS429" s="5"/>
      <c r="SWT429" s="5"/>
      <c r="SWU429" s="5"/>
      <c r="SWV429" s="5"/>
      <c r="SWW429" s="5"/>
      <c r="SWX429" s="5"/>
      <c r="SWY429" s="5"/>
      <c r="SWZ429" s="5"/>
      <c r="SXA429" s="5"/>
      <c r="SXB429" s="5"/>
      <c r="SXC429" s="5"/>
      <c r="SXD429" s="5"/>
      <c r="SXE429" s="5"/>
      <c r="SXF429" s="5"/>
      <c r="SXG429" s="5"/>
      <c r="SXH429" s="5"/>
      <c r="SXI429" s="5"/>
      <c r="SXJ429" s="5"/>
      <c r="SXK429" s="5"/>
      <c r="SXL429" s="5"/>
      <c r="SXM429" s="5"/>
      <c r="SXN429" s="5"/>
      <c r="SXO429" s="5"/>
      <c r="SXP429" s="5"/>
      <c r="SXQ429" s="5"/>
      <c r="SXR429" s="5"/>
      <c r="SXS429" s="5"/>
      <c r="SXT429" s="5"/>
      <c r="SXU429" s="5"/>
      <c r="SXV429" s="5"/>
      <c r="SXW429" s="5"/>
      <c r="SXX429" s="5"/>
      <c r="SXY429" s="5"/>
      <c r="SXZ429" s="5"/>
      <c r="SYA429" s="5"/>
      <c r="SYB429" s="5"/>
      <c r="SYC429" s="5"/>
      <c r="SYD429" s="5"/>
      <c r="SYE429" s="5"/>
      <c r="SYF429" s="5"/>
      <c r="SYG429" s="5"/>
      <c r="SYH429" s="5"/>
      <c r="SYI429" s="5"/>
      <c r="SYJ429" s="5"/>
      <c r="SYK429" s="5"/>
      <c r="SYL429" s="5"/>
      <c r="SYM429" s="5"/>
      <c r="SYN429" s="5"/>
      <c r="SYO429" s="5"/>
      <c r="SYP429" s="5"/>
      <c r="SYQ429" s="5"/>
      <c r="SYR429" s="5"/>
      <c r="SYS429" s="5"/>
      <c r="SYT429" s="5"/>
      <c r="SYU429" s="5"/>
      <c r="SYV429" s="5"/>
      <c r="SYW429" s="5"/>
      <c r="SYX429" s="5"/>
      <c r="SYY429" s="5"/>
      <c r="SYZ429" s="5"/>
      <c r="SZA429" s="5"/>
      <c r="SZB429" s="5"/>
      <c r="SZC429" s="5"/>
      <c r="SZD429" s="5"/>
      <c r="SZE429" s="5"/>
      <c r="SZF429" s="5"/>
      <c r="SZG429" s="5"/>
      <c r="SZH429" s="5"/>
      <c r="SZI429" s="5"/>
      <c r="SZJ429" s="5"/>
      <c r="SZK429" s="5"/>
      <c r="SZL429" s="5"/>
      <c r="SZM429" s="5"/>
      <c r="SZN429" s="5"/>
      <c r="SZO429" s="5"/>
      <c r="SZP429" s="5"/>
      <c r="SZQ429" s="5"/>
      <c r="SZR429" s="5"/>
      <c r="SZS429" s="5"/>
      <c r="SZT429" s="5"/>
      <c r="SZU429" s="5"/>
      <c r="SZV429" s="5"/>
      <c r="SZW429" s="5"/>
      <c r="SZX429" s="5"/>
      <c r="SZY429" s="5"/>
      <c r="SZZ429" s="5"/>
      <c r="TAA429" s="5"/>
      <c r="TAB429" s="5"/>
      <c r="TAC429" s="5"/>
      <c r="TAD429" s="5"/>
      <c r="TAE429" s="5"/>
      <c r="TAF429" s="5"/>
      <c r="TAG429" s="5"/>
      <c r="TAH429" s="5"/>
      <c r="TAI429" s="5"/>
      <c r="TAJ429" s="5"/>
      <c r="TAK429" s="5"/>
      <c r="TAL429" s="5"/>
      <c r="TAM429" s="5"/>
      <c r="TAN429" s="5"/>
      <c r="TAO429" s="5"/>
      <c r="TAP429" s="5"/>
      <c r="TAQ429" s="5"/>
      <c r="TAR429" s="5"/>
      <c r="TAS429" s="5"/>
      <c r="TAT429" s="5"/>
      <c r="TAU429" s="5"/>
      <c r="TAV429" s="5"/>
      <c r="TAW429" s="5"/>
      <c r="TAX429" s="5"/>
      <c r="TAY429" s="5"/>
      <c r="TAZ429" s="5"/>
      <c r="TBA429" s="5"/>
      <c r="TBB429" s="5"/>
      <c r="TBC429" s="5"/>
      <c r="TBD429" s="5"/>
      <c r="TBE429" s="5"/>
      <c r="TBF429" s="5"/>
      <c r="TBG429" s="5"/>
      <c r="TBH429" s="5"/>
      <c r="TBI429" s="5"/>
      <c r="TBJ429" s="5"/>
      <c r="TBK429" s="5"/>
      <c r="TBL429" s="5"/>
      <c r="TBM429" s="5"/>
      <c r="TBN429" s="5"/>
      <c r="TBO429" s="5"/>
      <c r="TBP429" s="5"/>
      <c r="TBQ429" s="5"/>
      <c r="TBR429" s="5"/>
      <c r="TBS429" s="5"/>
      <c r="TBT429" s="5"/>
      <c r="TBU429" s="5"/>
      <c r="TBV429" s="5"/>
      <c r="TBW429" s="5"/>
      <c r="TBX429" s="5"/>
      <c r="TBY429" s="5"/>
      <c r="TBZ429" s="5"/>
      <c r="TCA429" s="5"/>
      <c r="TCB429" s="5"/>
      <c r="TCC429" s="5"/>
      <c r="TCD429" s="5"/>
      <c r="TCE429" s="5"/>
      <c r="TCF429" s="5"/>
      <c r="TCG429" s="5"/>
      <c r="TCH429" s="5"/>
      <c r="TCI429" s="5"/>
      <c r="TCJ429" s="5"/>
      <c r="TCK429" s="5"/>
      <c r="TCL429" s="5"/>
      <c r="TCM429" s="5"/>
      <c r="TCN429" s="5"/>
      <c r="TCO429" s="5"/>
      <c r="TCP429" s="5"/>
      <c r="TCQ429" s="5"/>
      <c r="TCR429" s="5"/>
      <c r="TCS429" s="5"/>
      <c r="TCT429" s="5"/>
      <c r="TCU429" s="5"/>
      <c r="TCV429" s="5"/>
      <c r="TCW429" s="5"/>
      <c r="TCX429" s="5"/>
      <c r="TCY429" s="5"/>
      <c r="TCZ429" s="5"/>
      <c r="TDA429" s="5"/>
      <c r="TDB429" s="5"/>
      <c r="TDC429" s="5"/>
      <c r="TDD429" s="5"/>
      <c r="TDE429" s="5"/>
      <c r="TDF429" s="5"/>
      <c r="TDG429" s="5"/>
      <c r="TDH429" s="5"/>
      <c r="TDI429" s="5"/>
      <c r="TDJ429" s="5"/>
      <c r="TDK429" s="5"/>
      <c r="TDL429" s="5"/>
      <c r="TDM429" s="5"/>
      <c r="TDN429" s="5"/>
      <c r="TDO429" s="5"/>
      <c r="TDP429" s="5"/>
      <c r="TDQ429" s="5"/>
      <c r="TDR429" s="5"/>
      <c r="TDS429" s="5"/>
      <c r="TDT429" s="5"/>
      <c r="TDU429" s="5"/>
      <c r="TDV429" s="5"/>
      <c r="TDW429" s="5"/>
      <c r="TDX429" s="5"/>
      <c r="TDY429" s="5"/>
      <c r="TDZ429" s="5"/>
      <c r="TEA429" s="5"/>
      <c r="TEB429" s="5"/>
      <c r="TEC429" s="5"/>
      <c r="TED429" s="5"/>
      <c r="TEE429" s="5"/>
      <c r="TEF429" s="5"/>
      <c r="TEG429" s="5"/>
      <c r="TEH429" s="5"/>
      <c r="TEI429" s="5"/>
      <c r="TEJ429" s="5"/>
      <c r="TEK429" s="5"/>
      <c r="TEL429" s="5"/>
      <c r="TEM429" s="5"/>
      <c r="TEN429" s="5"/>
      <c r="TEO429" s="5"/>
      <c r="TEP429" s="5"/>
      <c r="TEQ429" s="5"/>
      <c r="TER429" s="5"/>
      <c r="TES429" s="5"/>
      <c r="TET429" s="5"/>
      <c r="TEU429" s="5"/>
      <c r="TEV429" s="5"/>
      <c r="TEW429" s="5"/>
      <c r="TEX429" s="5"/>
      <c r="TEY429" s="5"/>
      <c r="TEZ429" s="5"/>
      <c r="TFA429" s="5"/>
      <c r="TFB429" s="5"/>
      <c r="TFC429" s="5"/>
      <c r="TFD429" s="5"/>
      <c r="TFE429" s="5"/>
      <c r="TFF429" s="5"/>
      <c r="TFG429" s="5"/>
      <c r="TFH429" s="5"/>
      <c r="TFI429" s="5"/>
      <c r="TFJ429" s="5"/>
      <c r="TFK429" s="5"/>
      <c r="TFL429" s="5"/>
      <c r="TFM429" s="5"/>
      <c r="TFN429" s="5"/>
      <c r="TFO429" s="5"/>
      <c r="TFP429" s="5"/>
      <c r="TFQ429" s="5"/>
      <c r="TFR429" s="5"/>
      <c r="TFS429" s="5"/>
      <c r="TFT429" s="5"/>
      <c r="TFU429" s="5"/>
      <c r="TFV429" s="5"/>
      <c r="TFW429" s="5"/>
      <c r="TFX429" s="5"/>
      <c r="TFY429" s="5"/>
      <c r="TFZ429" s="5"/>
      <c r="TGA429" s="5"/>
      <c r="TGB429" s="5"/>
      <c r="TGC429" s="5"/>
      <c r="TGD429" s="5"/>
      <c r="TGE429" s="5"/>
      <c r="TGF429" s="5"/>
      <c r="TGG429" s="5"/>
      <c r="TGH429" s="5"/>
      <c r="TGI429" s="5"/>
      <c r="TGJ429" s="5"/>
      <c r="TGK429" s="5"/>
      <c r="TGL429" s="5"/>
      <c r="TGM429" s="5"/>
      <c r="TGN429" s="5"/>
      <c r="TGO429" s="5"/>
      <c r="TGP429" s="5"/>
      <c r="TGQ429" s="5"/>
      <c r="TGR429" s="5"/>
      <c r="TGS429" s="5"/>
      <c r="TGT429" s="5"/>
      <c r="TGU429" s="5"/>
      <c r="TGV429" s="5"/>
      <c r="TGW429" s="5"/>
      <c r="TGX429" s="5"/>
      <c r="TGY429" s="5"/>
      <c r="TGZ429" s="5"/>
      <c r="THA429" s="5"/>
      <c r="THB429" s="5"/>
      <c r="THC429" s="5"/>
      <c r="THD429" s="5"/>
      <c r="THE429" s="5"/>
      <c r="THF429" s="5"/>
      <c r="THG429" s="5"/>
      <c r="THH429" s="5"/>
      <c r="THI429" s="5"/>
      <c r="THJ429" s="5"/>
      <c r="THK429" s="5"/>
      <c r="THL429" s="5"/>
      <c r="THM429" s="5"/>
      <c r="THN429" s="5"/>
      <c r="THO429" s="5"/>
      <c r="THP429" s="5"/>
      <c r="THQ429" s="5"/>
      <c r="THR429" s="5"/>
      <c r="THS429" s="5"/>
      <c r="THT429" s="5"/>
      <c r="THU429" s="5"/>
      <c r="THV429" s="5"/>
      <c r="THW429" s="5"/>
      <c r="THX429" s="5"/>
      <c r="THY429" s="5"/>
      <c r="THZ429" s="5"/>
      <c r="TIA429" s="5"/>
      <c r="TIB429" s="5"/>
      <c r="TIC429" s="5"/>
      <c r="TID429" s="5"/>
      <c r="TIE429" s="5"/>
      <c r="TIF429" s="5"/>
      <c r="TIG429" s="5"/>
      <c r="TIH429" s="5"/>
      <c r="TII429" s="5"/>
      <c r="TIJ429" s="5"/>
      <c r="TIK429" s="5"/>
      <c r="TIL429" s="5"/>
      <c r="TIM429" s="5"/>
      <c r="TIN429" s="5"/>
      <c r="TIO429" s="5"/>
      <c r="TIP429" s="5"/>
      <c r="TIQ429" s="5"/>
      <c r="TIR429" s="5"/>
      <c r="TIS429" s="5"/>
      <c r="TIT429" s="5"/>
      <c r="TIU429" s="5"/>
      <c r="TIV429" s="5"/>
      <c r="TIW429" s="5"/>
      <c r="TIX429" s="5"/>
      <c r="TIY429" s="5"/>
      <c r="TIZ429" s="5"/>
      <c r="TJA429" s="5"/>
      <c r="TJB429" s="5"/>
      <c r="TJC429" s="5"/>
      <c r="TJD429" s="5"/>
      <c r="TJE429" s="5"/>
      <c r="TJF429" s="5"/>
      <c r="TJG429" s="5"/>
      <c r="TJH429" s="5"/>
      <c r="TJI429" s="5"/>
      <c r="TJJ429" s="5"/>
      <c r="TJK429" s="5"/>
      <c r="TJL429" s="5"/>
      <c r="TJM429" s="5"/>
      <c r="TJN429" s="5"/>
      <c r="TJO429" s="5"/>
      <c r="TJP429" s="5"/>
      <c r="TJQ429" s="5"/>
      <c r="TJR429" s="5"/>
      <c r="TJS429" s="5"/>
      <c r="TJT429" s="5"/>
      <c r="TJU429" s="5"/>
      <c r="TJV429" s="5"/>
      <c r="TJW429" s="5"/>
      <c r="TJX429" s="5"/>
      <c r="TJY429" s="5"/>
      <c r="TJZ429" s="5"/>
      <c r="TKA429" s="5"/>
      <c r="TKB429" s="5"/>
      <c r="TKC429" s="5"/>
      <c r="TKD429" s="5"/>
      <c r="TKE429" s="5"/>
      <c r="TKF429" s="5"/>
      <c r="TKG429" s="5"/>
      <c r="TKH429" s="5"/>
      <c r="TKI429" s="5"/>
      <c r="TKJ429" s="5"/>
      <c r="TKK429" s="5"/>
      <c r="TKL429" s="5"/>
      <c r="TKM429" s="5"/>
      <c r="TKN429" s="5"/>
      <c r="TKO429" s="5"/>
      <c r="TKP429" s="5"/>
      <c r="TKQ429" s="5"/>
      <c r="TKR429" s="5"/>
      <c r="TKS429" s="5"/>
      <c r="TKT429" s="5"/>
      <c r="TKU429" s="5"/>
      <c r="TKV429" s="5"/>
      <c r="TKW429" s="5"/>
      <c r="TKX429" s="5"/>
      <c r="TKY429" s="5"/>
      <c r="TKZ429" s="5"/>
      <c r="TLA429" s="5"/>
      <c r="TLB429" s="5"/>
      <c r="TLC429" s="5"/>
      <c r="TLD429" s="5"/>
      <c r="TLE429" s="5"/>
      <c r="TLF429" s="5"/>
      <c r="TLG429" s="5"/>
      <c r="TLH429" s="5"/>
      <c r="TLI429" s="5"/>
      <c r="TLJ429" s="5"/>
      <c r="TLK429" s="5"/>
      <c r="TLL429" s="5"/>
      <c r="TLM429" s="5"/>
      <c r="TLN429" s="5"/>
      <c r="TLO429" s="5"/>
      <c r="TLP429" s="5"/>
      <c r="TLQ429" s="5"/>
      <c r="TLR429" s="5"/>
      <c r="TLS429" s="5"/>
      <c r="TLT429" s="5"/>
      <c r="TLU429" s="5"/>
      <c r="TLV429" s="5"/>
      <c r="TLW429" s="5"/>
      <c r="TLX429" s="5"/>
      <c r="TLY429" s="5"/>
      <c r="TLZ429" s="5"/>
      <c r="TMA429" s="5"/>
      <c r="TMB429" s="5"/>
      <c r="TMC429" s="5"/>
      <c r="TMD429" s="5"/>
      <c r="TME429" s="5"/>
      <c r="TMF429" s="5"/>
      <c r="TMG429" s="5"/>
      <c r="TMH429" s="5"/>
      <c r="TMI429" s="5"/>
      <c r="TMJ429" s="5"/>
      <c r="TMK429" s="5"/>
      <c r="TML429" s="5"/>
      <c r="TMM429" s="5"/>
      <c r="TMN429" s="5"/>
      <c r="TMO429" s="5"/>
      <c r="TMP429" s="5"/>
      <c r="TMQ429" s="5"/>
      <c r="TMR429" s="5"/>
      <c r="TMS429" s="5"/>
      <c r="TMT429" s="5"/>
      <c r="TMU429" s="5"/>
      <c r="TMV429" s="5"/>
      <c r="TMW429" s="5"/>
      <c r="TMX429" s="5"/>
      <c r="TMY429" s="5"/>
      <c r="TMZ429" s="5"/>
      <c r="TNA429" s="5"/>
      <c r="TNB429" s="5"/>
      <c r="TNC429" s="5"/>
      <c r="TND429" s="5"/>
      <c r="TNE429" s="5"/>
      <c r="TNF429" s="5"/>
      <c r="TNG429" s="5"/>
      <c r="TNH429" s="5"/>
      <c r="TNI429" s="5"/>
      <c r="TNJ429" s="5"/>
      <c r="TNK429" s="5"/>
      <c r="TNL429" s="5"/>
      <c r="TNM429" s="5"/>
      <c r="TNN429" s="5"/>
      <c r="TNO429" s="5"/>
      <c r="TNP429" s="5"/>
      <c r="TNQ429" s="5"/>
      <c r="TNR429" s="5"/>
      <c r="TNS429" s="5"/>
      <c r="TNT429" s="5"/>
      <c r="TNU429" s="5"/>
      <c r="TNV429" s="5"/>
      <c r="TNW429" s="5"/>
      <c r="TNX429" s="5"/>
      <c r="TNY429" s="5"/>
      <c r="TNZ429" s="5"/>
      <c r="TOA429" s="5"/>
      <c r="TOB429" s="5"/>
      <c r="TOC429" s="5"/>
      <c r="TOD429" s="5"/>
      <c r="TOE429" s="5"/>
      <c r="TOF429" s="5"/>
      <c r="TOG429" s="5"/>
      <c r="TOH429" s="5"/>
      <c r="TOI429" s="5"/>
      <c r="TOJ429" s="5"/>
      <c r="TOK429" s="5"/>
      <c r="TOL429" s="5"/>
      <c r="TOM429" s="5"/>
      <c r="TON429" s="5"/>
      <c r="TOO429" s="5"/>
      <c r="TOP429" s="5"/>
      <c r="TOQ429" s="5"/>
      <c r="TOR429" s="5"/>
      <c r="TOS429" s="5"/>
      <c r="TOT429" s="5"/>
      <c r="TOU429" s="5"/>
      <c r="TOV429" s="5"/>
      <c r="TOW429" s="5"/>
      <c r="TOX429" s="5"/>
      <c r="TOY429" s="5"/>
      <c r="TOZ429" s="5"/>
      <c r="TPA429" s="5"/>
      <c r="TPB429" s="5"/>
      <c r="TPC429" s="5"/>
      <c r="TPD429" s="5"/>
      <c r="TPE429" s="5"/>
      <c r="TPF429" s="5"/>
      <c r="TPG429" s="5"/>
      <c r="TPH429" s="5"/>
      <c r="TPI429" s="5"/>
      <c r="TPJ429" s="5"/>
      <c r="TPK429" s="5"/>
      <c r="TPL429" s="5"/>
      <c r="TPM429" s="5"/>
      <c r="TPN429" s="5"/>
      <c r="TPO429" s="5"/>
      <c r="TPP429" s="5"/>
      <c r="TPQ429" s="5"/>
      <c r="TPR429" s="5"/>
      <c r="TPS429" s="5"/>
      <c r="TPT429" s="5"/>
      <c r="TPU429" s="5"/>
      <c r="TPV429" s="5"/>
      <c r="TPW429" s="5"/>
      <c r="TPX429" s="5"/>
      <c r="TPY429" s="5"/>
      <c r="TPZ429" s="5"/>
      <c r="TQA429" s="5"/>
      <c r="TQB429" s="5"/>
      <c r="TQC429" s="5"/>
      <c r="TQD429" s="5"/>
      <c r="TQE429" s="5"/>
      <c r="TQF429" s="5"/>
      <c r="TQG429" s="5"/>
      <c r="TQH429" s="5"/>
      <c r="TQI429" s="5"/>
      <c r="TQJ429" s="5"/>
      <c r="TQK429" s="5"/>
      <c r="TQL429" s="5"/>
      <c r="TQM429" s="5"/>
      <c r="TQN429" s="5"/>
      <c r="TQO429" s="5"/>
      <c r="TQP429" s="5"/>
      <c r="TQQ429" s="5"/>
      <c r="TQR429" s="5"/>
      <c r="TQS429" s="5"/>
      <c r="TQT429" s="5"/>
      <c r="TQU429" s="5"/>
      <c r="TQV429" s="5"/>
      <c r="TQW429" s="5"/>
      <c r="TQX429" s="5"/>
      <c r="TQY429" s="5"/>
      <c r="TQZ429" s="5"/>
      <c r="TRA429" s="5"/>
      <c r="TRB429" s="5"/>
      <c r="TRC429" s="5"/>
      <c r="TRD429" s="5"/>
      <c r="TRE429" s="5"/>
      <c r="TRF429" s="5"/>
      <c r="TRG429" s="5"/>
      <c r="TRH429" s="5"/>
      <c r="TRI429" s="5"/>
      <c r="TRJ429" s="5"/>
      <c r="TRK429" s="5"/>
      <c r="TRL429" s="5"/>
      <c r="TRM429" s="5"/>
      <c r="TRN429" s="5"/>
      <c r="TRO429" s="5"/>
      <c r="TRP429" s="5"/>
      <c r="TRQ429" s="5"/>
      <c r="TRR429" s="5"/>
      <c r="TRS429" s="5"/>
      <c r="TRT429" s="5"/>
      <c r="TRU429" s="5"/>
      <c r="TRV429" s="5"/>
      <c r="TRW429" s="5"/>
      <c r="TRX429" s="5"/>
      <c r="TRY429" s="5"/>
      <c r="TRZ429" s="5"/>
      <c r="TSA429" s="5"/>
      <c r="TSB429" s="5"/>
      <c r="TSC429" s="5"/>
      <c r="TSD429" s="5"/>
      <c r="TSE429" s="5"/>
      <c r="TSF429" s="5"/>
      <c r="TSG429" s="5"/>
      <c r="TSH429" s="5"/>
      <c r="TSI429" s="5"/>
      <c r="TSJ429" s="5"/>
      <c r="TSK429" s="5"/>
      <c r="TSL429" s="5"/>
      <c r="TSM429" s="5"/>
      <c r="TSN429" s="5"/>
      <c r="TSO429" s="5"/>
      <c r="TSP429" s="5"/>
      <c r="TSQ429" s="5"/>
      <c r="TSR429" s="5"/>
      <c r="TSS429" s="5"/>
      <c r="TST429" s="5"/>
      <c r="TSU429" s="5"/>
      <c r="TSV429" s="5"/>
      <c r="TSW429" s="5"/>
      <c r="TSX429" s="5"/>
      <c r="TSY429" s="5"/>
      <c r="TSZ429" s="5"/>
      <c r="TTA429" s="5"/>
      <c r="TTB429" s="5"/>
      <c r="TTC429" s="5"/>
      <c r="TTD429" s="5"/>
      <c r="TTE429" s="5"/>
      <c r="TTF429" s="5"/>
      <c r="TTG429" s="5"/>
      <c r="TTH429" s="5"/>
      <c r="TTI429" s="5"/>
      <c r="TTJ429" s="5"/>
      <c r="TTK429" s="5"/>
      <c r="TTL429" s="5"/>
      <c r="TTM429" s="5"/>
      <c r="TTN429" s="5"/>
      <c r="TTO429" s="5"/>
      <c r="TTP429" s="5"/>
      <c r="TTQ429" s="5"/>
      <c r="TTR429" s="5"/>
      <c r="TTS429" s="5"/>
      <c r="TTT429" s="5"/>
      <c r="TTU429" s="5"/>
      <c r="TTV429" s="5"/>
      <c r="TTW429" s="5"/>
      <c r="TTX429" s="5"/>
      <c r="TTY429" s="5"/>
      <c r="TTZ429" s="5"/>
      <c r="TUA429" s="5"/>
      <c r="TUB429" s="5"/>
      <c r="TUC429" s="5"/>
      <c r="TUD429" s="5"/>
      <c r="TUE429" s="5"/>
      <c r="TUF429" s="5"/>
      <c r="TUG429" s="5"/>
      <c r="TUH429" s="5"/>
      <c r="TUI429" s="5"/>
      <c r="TUJ429" s="5"/>
      <c r="TUK429" s="5"/>
      <c r="TUL429" s="5"/>
      <c r="TUM429" s="5"/>
      <c r="TUN429" s="5"/>
      <c r="TUO429" s="5"/>
      <c r="TUP429" s="5"/>
      <c r="TUQ429" s="5"/>
      <c r="TUR429" s="5"/>
      <c r="TUS429" s="5"/>
      <c r="TUT429" s="5"/>
      <c r="TUU429" s="5"/>
      <c r="TUV429" s="5"/>
      <c r="TUW429" s="5"/>
      <c r="TUX429" s="5"/>
      <c r="TUY429" s="5"/>
      <c r="TUZ429" s="5"/>
      <c r="TVA429" s="5"/>
      <c r="TVB429" s="5"/>
      <c r="TVC429" s="5"/>
      <c r="TVD429" s="5"/>
      <c r="TVE429" s="5"/>
      <c r="TVF429" s="5"/>
      <c r="TVG429" s="5"/>
      <c r="TVH429" s="5"/>
      <c r="TVI429" s="5"/>
      <c r="TVJ429" s="5"/>
      <c r="TVK429" s="5"/>
      <c r="TVL429" s="5"/>
      <c r="TVM429" s="5"/>
      <c r="TVN429" s="5"/>
      <c r="TVO429" s="5"/>
      <c r="TVP429" s="5"/>
      <c r="TVQ429" s="5"/>
      <c r="TVR429" s="5"/>
      <c r="TVS429" s="5"/>
      <c r="TVT429" s="5"/>
      <c r="TVU429" s="5"/>
      <c r="TVV429" s="5"/>
      <c r="TVW429" s="5"/>
      <c r="TVX429" s="5"/>
      <c r="TVY429" s="5"/>
      <c r="TVZ429" s="5"/>
      <c r="TWA429" s="5"/>
      <c r="TWB429" s="5"/>
      <c r="TWC429" s="5"/>
      <c r="TWD429" s="5"/>
      <c r="TWE429" s="5"/>
      <c r="TWF429" s="5"/>
      <c r="TWG429" s="5"/>
      <c r="TWH429" s="5"/>
      <c r="TWI429" s="5"/>
      <c r="TWJ429" s="5"/>
      <c r="TWK429" s="5"/>
      <c r="TWL429" s="5"/>
      <c r="TWM429" s="5"/>
      <c r="TWN429" s="5"/>
      <c r="TWO429" s="5"/>
      <c r="TWP429" s="5"/>
      <c r="TWQ429" s="5"/>
      <c r="TWR429" s="5"/>
      <c r="TWS429" s="5"/>
      <c r="TWT429" s="5"/>
      <c r="TWU429" s="5"/>
      <c r="TWV429" s="5"/>
      <c r="TWW429" s="5"/>
      <c r="TWX429" s="5"/>
      <c r="TWY429" s="5"/>
      <c r="TWZ429" s="5"/>
      <c r="TXA429" s="5"/>
      <c r="TXB429" s="5"/>
      <c r="TXC429" s="5"/>
      <c r="TXD429" s="5"/>
      <c r="TXE429" s="5"/>
      <c r="TXF429" s="5"/>
      <c r="TXG429" s="5"/>
      <c r="TXH429" s="5"/>
      <c r="TXI429" s="5"/>
      <c r="TXJ429" s="5"/>
      <c r="TXK429" s="5"/>
      <c r="TXL429" s="5"/>
      <c r="TXM429" s="5"/>
      <c r="TXN429" s="5"/>
      <c r="TXO429" s="5"/>
      <c r="TXP429" s="5"/>
      <c r="TXQ429" s="5"/>
      <c r="TXR429" s="5"/>
      <c r="TXS429" s="5"/>
      <c r="TXT429" s="5"/>
      <c r="TXU429" s="5"/>
      <c r="TXV429" s="5"/>
      <c r="TXW429" s="5"/>
      <c r="TXX429" s="5"/>
      <c r="TXY429" s="5"/>
      <c r="TXZ429" s="5"/>
      <c r="TYA429" s="5"/>
      <c r="TYB429" s="5"/>
      <c r="TYC429" s="5"/>
      <c r="TYD429" s="5"/>
      <c r="TYE429" s="5"/>
      <c r="TYF429" s="5"/>
      <c r="TYG429" s="5"/>
      <c r="TYH429" s="5"/>
      <c r="TYI429" s="5"/>
      <c r="TYJ429" s="5"/>
      <c r="TYK429" s="5"/>
      <c r="TYL429" s="5"/>
      <c r="TYM429" s="5"/>
      <c r="TYN429" s="5"/>
      <c r="TYO429" s="5"/>
      <c r="TYP429" s="5"/>
      <c r="TYQ429" s="5"/>
      <c r="TYR429" s="5"/>
      <c r="TYS429" s="5"/>
      <c r="TYT429" s="5"/>
      <c r="TYU429" s="5"/>
      <c r="TYV429" s="5"/>
      <c r="TYW429" s="5"/>
      <c r="TYX429" s="5"/>
      <c r="TYY429" s="5"/>
      <c r="TYZ429" s="5"/>
      <c r="TZA429" s="5"/>
      <c r="TZB429" s="5"/>
      <c r="TZC429" s="5"/>
      <c r="TZD429" s="5"/>
      <c r="TZE429" s="5"/>
      <c r="TZF429" s="5"/>
      <c r="TZG429" s="5"/>
      <c r="TZH429" s="5"/>
      <c r="TZI429" s="5"/>
      <c r="TZJ429" s="5"/>
      <c r="TZK429" s="5"/>
      <c r="TZL429" s="5"/>
      <c r="TZM429" s="5"/>
      <c r="TZN429" s="5"/>
      <c r="TZO429" s="5"/>
      <c r="TZP429" s="5"/>
      <c r="TZQ429" s="5"/>
      <c r="TZR429" s="5"/>
      <c r="TZS429" s="5"/>
      <c r="TZT429" s="5"/>
      <c r="TZU429" s="5"/>
      <c r="TZV429" s="5"/>
      <c r="TZW429" s="5"/>
      <c r="TZX429" s="5"/>
      <c r="TZY429" s="5"/>
      <c r="TZZ429" s="5"/>
      <c r="UAA429" s="5"/>
      <c r="UAB429" s="5"/>
      <c r="UAC429" s="5"/>
      <c r="UAD429" s="5"/>
      <c r="UAE429" s="5"/>
      <c r="UAF429" s="5"/>
      <c r="UAG429" s="5"/>
      <c r="UAH429" s="5"/>
      <c r="UAI429" s="5"/>
      <c r="UAJ429" s="5"/>
      <c r="UAK429" s="5"/>
      <c r="UAL429" s="5"/>
      <c r="UAM429" s="5"/>
      <c r="UAN429" s="5"/>
      <c r="UAO429" s="5"/>
      <c r="UAP429" s="5"/>
      <c r="UAQ429" s="5"/>
      <c r="UAR429" s="5"/>
      <c r="UAS429" s="5"/>
      <c r="UAT429" s="5"/>
      <c r="UAU429" s="5"/>
      <c r="UAV429" s="5"/>
      <c r="UAW429" s="5"/>
      <c r="UAX429" s="5"/>
      <c r="UAY429" s="5"/>
      <c r="UAZ429" s="5"/>
      <c r="UBA429" s="5"/>
      <c r="UBB429" s="5"/>
      <c r="UBC429" s="5"/>
      <c r="UBD429" s="5"/>
      <c r="UBE429" s="5"/>
      <c r="UBF429" s="5"/>
      <c r="UBG429" s="5"/>
      <c r="UBH429" s="5"/>
      <c r="UBI429" s="5"/>
      <c r="UBJ429" s="5"/>
      <c r="UBK429" s="5"/>
      <c r="UBL429" s="5"/>
      <c r="UBM429" s="5"/>
      <c r="UBN429" s="5"/>
      <c r="UBO429" s="5"/>
      <c r="UBP429" s="5"/>
      <c r="UBQ429" s="5"/>
      <c r="UBR429" s="5"/>
      <c r="UBS429" s="5"/>
      <c r="UBT429" s="5"/>
      <c r="UBU429" s="5"/>
      <c r="UBV429" s="5"/>
      <c r="UBW429" s="5"/>
      <c r="UBX429" s="5"/>
      <c r="UBY429" s="5"/>
      <c r="UBZ429" s="5"/>
      <c r="UCA429" s="5"/>
      <c r="UCB429" s="5"/>
      <c r="UCC429" s="5"/>
      <c r="UCD429" s="5"/>
      <c r="UCE429" s="5"/>
      <c r="UCF429" s="5"/>
      <c r="UCG429" s="5"/>
      <c r="UCH429" s="5"/>
      <c r="UCI429" s="5"/>
      <c r="UCJ429" s="5"/>
      <c r="UCK429" s="5"/>
      <c r="UCL429" s="5"/>
      <c r="UCM429" s="5"/>
      <c r="UCN429" s="5"/>
      <c r="UCO429" s="5"/>
      <c r="UCP429" s="5"/>
      <c r="UCQ429" s="5"/>
      <c r="UCR429" s="5"/>
      <c r="UCS429" s="5"/>
      <c r="UCT429" s="5"/>
      <c r="UCU429" s="5"/>
      <c r="UCV429" s="5"/>
      <c r="UCW429" s="5"/>
      <c r="UCX429" s="5"/>
      <c r="UCY429" s="5"/>
      <c r="UCZ429" s="5"/>
      <c r="UDA429" s="5"/>
      <c r="UDB429" s="5"/>
      <c r="UDC429" s="5"/>
      <c r="UDD429" s="5"/>
      <c r="UDE429" s="5"/>
      <c r="UDF429" s="5"/>
      <c r="UDG429" s="5"/>
      <c r="UDH429" s="5"/>
      <c r="UDI429" s="5"/>
      <c r="UDJ429" s="5"/>
      <c r="UDK429" s="5"/>
      <c r="UDL429" s="5"/>
      <c r="UDM429" s="5"/>
      <c r="UDN429" s="5"/>
      <c r="UDO429" s="5"/>
      <c r="UDP429" s="5"/>
      <c r="UDQ429" s="5"/>
      <c r="UDR429" s="5"/>
      <c r="UDS429" s="5"/>
      <c r="UDT429" s="5"/>
      <c r="UDU429" s="5"/>
      <c r="UDV429" s="5"/>
      <c r="UDW429" s="5"/>
      <c r="UDX429" s="5"/>
      <c r="UDY429" s="5"/>
      <c r="UDZ429" s="5"/>
      <c r="UEA429" s="5"/>
      <c r="UEB429" s="5"/>
      <c r="UEC429" s="5"/>
      <c r="UED429" s="5"/>
      <c r="UEE429" s="5"/>
      <c r="UEF429" s="5"/>
      <c r="UEG429" s="5"/>
      <c r="UEH429" s="5"/>
      <c r="UEI429" s="5"/>
      <c r="UEJ429" s="5"/>
      <c r="UEK429" s="5"/>
      <c r="UEL429" s="5"/>
      <c r="UEM429" s="5"/>
      <c r="UEN429" s="5"/>
      <c r="UEO429" s="5"/>
      <c r="UEP429" s="5"/>
      <c r="UEQ429" s="5"/>
      <c r="UER429" s="5"/>
      <c r="UES429" s="5"/>
      <c r="UET429" s="5"/>
      <c r="UEU429" s="5"/>
      <c r="UEV429" s="5"/>
      <c r="UEW429" s="5"/>
      <c r="UEX429" s="5"/>
      <c r="UEY429" s="5"/>
      <c r="UEZ429" s="5"/>
      <c r="UFA429" s="5"/>
      <c r="UFB429" s="5"/>
      <c r="UFC429" s="5"/>
      <c r="UFD429" s="5"/>
      <c r="UFE429" s="5"/>
      <c r="UFF429" s="5"/>
      <c r="UFG429" s="5"/>
      <c r="UFH429" s="5"/>
      <c r="UFI429" s="5"/>
      <c r="UFJ429" s="5"/>
      <c r="UFK429" s="5"/>
      <c r="UFL429" s="5"/>
      <c r="UFM429" s="5"/>
      <c r="UFN429" s="5"/>
      <c r="UFO429" s="5"/>
      <c r="UFP429" s="5"/>
      <c r="UFQ429" s="5"/>
      <c r="UFR429" s="5"/>
      <c r="UFS429" s="5"/>
      <c r="UFT429" s="5"/>
      <c r="UFU429" s="5"/>
      <c r="UFV429" s="5"/>
      <c r="UFW429" s="5"/>
      <c r="UFX429" s="5"/>
      <c r="UFY429" s="5"/>
      <c r="UFZ429" s="5"/>
      <c r="UGA429" s="5"/>
      <c r="UGB429" s="5"/>
      <c r="UGC429" s="5"/>
      <c r="UGD429" s="5"/>
      <c r="UGE429" s="5"/>
      <c r="UGF429" s="5"/>
      <c r="UGG429" s="5"/>
      <c r="UGH429" s="5"/>
      <c r="UGI429" s="5"/>
      <c r="UGJ429" s="5"/>
      <c r="UGK429" s="5"/>
      <c r="UGL429" s="5"/>
      <c r="UGM429" s="5"/>
      <c r="UGN429" s="5"/>
      <c r="UGO429" s="5"/>
      <c r="UGP429" s="5"/>
      <c r="UGQ429" s="5"/>
      <c r="UGR429" s="5"/>
      <c r="UGS429" s="5"/>
      <c r="UGT429" s="5"/>
      <c r="UGU429" s="5"/>
      <c r="UGV429" s="5"/>
      <c r="UGW429" s="5"/>
      <c r="UGX429" s="5"/>
      <c r="UGY429" s="5"/>
      <c r="UGZ429" s="5"/>
      <c r="UHA429" s="5"/>
      <c r="UHB429" s="5"/>
      <c r="UHC429" s="5"/>
      <c r="UHD429" s="5"/>
      <c r="UHE429" s="5"/>
      <c r="UHF429" s="5"/>
      <c r="UHG429" s="5"/>
      <c r="UHH429" s="5"/>
      <c r="UHI429" s="5"/>
      <c r="UHJ429" s="5"/>
      <c r="UHK429" s="5"/>
      <c r="UHL429" s="5"/>
      <c r="UHM429" s="5"/>
      <c r="UHN429" s="5"/>
      <c r="UHO429" s="5"/>
      <c r="UHP429" s="5"/>
      <c r="UHQ429" s="5"/>
      <c r="UHR429" s="5"/>
      <c r="UHS429" s="5"/>
      <c r="UHT429" s="5"/>
      <c r="UHU429" s="5"/>
      <c r="UHV429" s="5"/>
      <c r="UHW429" s="5"/>
      <c r="UHX429" s="5"/>
      <c r="UHY429" s="5"/>
      <c r="UHZ429" s="5"/>
      <c r="UIA429" s="5"/>
      <c r="UIB429" s="5"/>
      <c r="UIC429" s="5"/>
      <c r="UID429" s="5"/>
      <c r="UIE429" s="5"/>
      <c r="UIF429" s="5"/>
      <c r="UIG429" s="5"/>
      <c r="UIH429" s="5"/>
      <c r="UII429" s="5"/>
      <c r="UIJ429" s="5"/>
      <c r="UIK429" s="5"/>
      <c r="UIL429" s="5"/>
      <c r="UIM429" s="5"/>
      <c r="UIN429" s="5"/>
      <c r="UIO429" s="5"/>
      <c r="UIP429" s="5"/>
      <c r="UIQ429" s="5"/>
      <c r="UIR429" s="5"/>
      <c r="UIS429" s="5"/>
      <c r="UIT429" s="5"/>
      <c r="UIU429" s="5"/>
      <c r="UIV429" s="5"/>
      <c r="UIW429" s="5"/>
      <c r="UIX429" s="5"/>
      <c r="UIY429" s="5"/>
      <c r="UIZ429" s="5"/>
      <c r="UJA429" s="5"/>
      <c r="UJB429" s="5"/>
      <c r="UJC429" s="5"/>
      <c r="UJD429" s="5"/>
      <c r="UJE429" s="5"/>
      <c r="UJF429" s="5"/>
      <c r="UJG429" s="5"/>
      <c r="UJH429" s="5"/>
      <c r="UJI429" s="5"/>
      <c r="UJJ429" s="5"/>
      <c r="UJK429" s="5"/>
      <c r="UJL429" s="5"/>
      <c r="UJM429" s="5"/>
      <c r="UJN429" s="5"/>
      <c r="UJO429" s="5"/>
      <c r="UJP429" s="5"/>
      <c r="UJQ429" s="5"/>
      <c r="UJR429" s="5"/>
      <c r="UJS429" s="5"/>
      <c r="UJT429" s="5"/>
      <c r="UJU429" s="5"/>
      <c r="UJV429" s="5"/>
      <c r="UJW429" s="5"/>
      <c r="UJX429" s="5"/>
      <c r="UJY429" s="5"/>
      <c r="UJZ429" s="5"/>
      <c r="UKA429" s="5"/>
      <c r="UKB429" s="5"/>
      <c r="UKC429" s="5"/>
      <c r="UKD429" s="5"/>
      <c r="UKE429" s="5"/>
      <c r="UKF429" s="5"/>
      <c r="UKG429" s="5"/>
      <c r="UKH429" s="5"/>
      <c r="UKI429" s="5"/>
      <c r="UKJ429" s="5"/>
      <c r="UKK429" s="5"/>
      <c r="UKL429" s="5"/>
      <c r="UKM429" s="5"/>
      <c r="UKN429" s="5"/>
      <c r="UKO429" s="5"/>
      <c r="UKP429" s="5"/>
      <c r="UKQ429" s="5"/>
      <c r="UKR429" s="5"/>
      <c r="UKS429" s="5"/>
      <c r="UKT429" s="5"/>
      <c r="UKU429" s="5"/>
      <c r="UKV429" s="5"/>
      <c r="UKW429" s="5"/>
      <c r="UKX429" s="5"/>
      <c r="UKY429" s="5"/>
      <c r="UKZ429" s="5"/>
      <c r="ULA429" s="5"/>
      <c r="ULB429" s="5"/>
      <c r="ULC429" s="5"/>
      <c r="ULD429" s="5"/>
      <c r="ULE429" s="5"/>
      <c r="ULF429" s="5"/>
      <c r="ULG429" s="5"/>
      <c r="ULH429" s="5"/>
      <c r="ULI429" s="5"/>
      <c r="ULJ429" s="5"/>
      <c r="ULK429" s="5"/>
      <c r="ULL429" s="5"/>
      <c r="ULM429" s="5"/>
      <c r="ULN429" s="5"/>
      <c r="ULO429" s="5"/>
      <c r="ULP429" s="5"/>
      <c r="ULQ429" s="5"/>
      <c r="ULR429" s="5"/>
      <c r="ULS429" s="5"/>
      <c r="ULT429" s="5"/>
      <c r="ULU429" s="5"/>
      <c r="ULV429" s="5"/>
      <c r="ULW429" s="5"/>
      <c r="ULX429" s="5"/>
      <c r="ULY429" s="5"/>
      <c r="ULZ429" s="5"/>
      <c r="UMA429" s="5"/>
      <c r="UMB429" s="5"/>
      <c r="UMC429" s="5"/>
      <c r="UMD429" s="5"/>
      <c r="UME429" s="5"/>
      <c r="UMF429" s="5"/>
      <c r="UMG429" s="5"/>
      <c r="UMH429" s="5"/>
      <c r="UMI429" s="5"/>
      <c r="UMJ429" s="5"/>
      <c r="UMK429" s="5"/>
      <c r="UML429" s="5"/>
      <c r="UMM429" s="5"/>
      <c r="UMN429" s="5"/>
      <c r="UMO429" s="5"/>
      <c r="UMP429" s="5"/>
      <c r="UMQ429" s="5"/>
      <c r="UMR429" s="5"/>
      <c r="UMS429" s="5"/>
      <c r="UMT429" s="5"/>
      <c r="UMU429" s="5"/>
      <c r="UMV429" s="5"/>
      <c r="UMW429" s="5"/>
      <c r="UMX429" s="5"/>
      <c r="UMY429" s="5"/>
      <c r="UMZ429" s="5"/>
      <c r="UNA429" s="5"/>
      <c r="UNB429" s="5"/>
      <c r="UNC429" s="5"/>
      <c r="UND429" s="5"/>
      <c r="UNE429" s="5"/>
      <c r="UNF429" s="5"/>
      <c r="UNG429" s="5"/>
      <c r="UNH429" s="5"/>
      <c r="UNI429" s="5"/>
      <c r="UNJ429" s="5"/>
      <c r="UNK429" s="5"/>
      <c r="UNL429" s="5"/>
      <c r="UNM429" s="5"/>
      <c r="UNN429" s="5"/>
      <c r="UNO429" s="5"/>
      <c r="UNP429" s="5"/>
      <c r="UNQ429" s="5"/>
      <c r="UNR429" s="5"/>
      <c r="UNS429" s="5"/>
      <c r="UNT429" s="5"/>
      <c r="UNU429" s="5"/>
      <c r="UNV429" s="5"/>
      <c r="UNW429" s="5"/>
      <c r="UNX429" s="5"/>
      <c r="UNY429" s="5"/>
      <c r="UNZ429" s="5"/>
      <c r="UOA429" s="5"/>
      <c r="UOB429" s="5"/>
      <c r="UOC429" s="5"/>
      <c r="UOD429" s="5"/>
      <c r="UOE429" s="5"/>
      <c r="UOF429" s="5"/>
      <c r="UOG429" s="5"/>
      <c r="UOH429" s="5"/>
      <c r="UOI429" s="5"/>
      <c r="UOJ429" s="5"/>
      <c r="UOK429" s="5"/>
      <c r="UOL429" s="5"/>
      <c r="UOM429" s="5"/>
      <c r="UON429" s="5"/>
      <c r="UOO429" s="5"/>
      <c r="UOP429" s="5"/>
      <c r="UOQ429" s="5"/>
      <c r="UOR429" s="5"/>
      <c r="UOS429" s="5"/>
      <c r="UOT429" s="5"/>
      <c r="UOU429" s="5"/>
      <c r="UOV429" s="5"/>
      <c r="UOW429" s="5"/>
      <c r="UOX429" s="5"/>
      <c r="UOY429" s="5"/>
      <c r="UOZ429" s="5"/>
      <c r="UPA429" s="5"/>
      <c r="UPB429" s="5"/>
      <c r="UPC429" s="5"/>
      <c r="UPD429" s="5"/>
      <c r="UPE429" s="5"/>
      <c r="UPF429" s="5"/>
      <c r="UPG429" s="5"/>
      <c r="UPH429" s="5"/>
      <c r="UPI429" s="5"/>
      <c r="UPJ429" s="5"/>
      <c r="UPK429" s="5"/>
      <c r="UPL429" s="5"/>
      <c r="UPM429" s="5"/>
      <c r="UPN429" s="5"/>
      <c r="UPO429" s="5"/>
      <c r="UPP429" s="5"/>
      <c r="UPQ429" s="5"/>
      <c r="UPR429" s="5"/>
      <c r="UPS429" s="5"/>
      <c r="UPT429" s="5"/>
      <c r="UPU429" s="5"/>
      <c r="UPV429" s="5"/>
      <c r="UPW429" s="5"/>
      <c r="UPX429" s="5"/>
      <c r="UPY429" s="5"/>
      <c r="UPZ429" s="5"/>
      <c r="UQA429" s="5"/>
      <c r="UQB429" s="5"/>
      <c r="UQC429" s="5"/>
      <c r="UQD429" s="5"/>
      <c r="UQE429" s="5"/>
      <c r="UQF429" s="5"/>
      <c r="UQG429" s="5"/>
      <c r="UQH429" s="5"/>
      <c r="UQI429" s="5"/>
      <c r="UQJ429" s="5"/>
      <c r="UQK429" s="5"/>
      <c r="UQL429" s="5"/>
      <c r="UQM429" s="5"/>
      <c r="UQN429" s="5"/>
      <c r="UQO429" s="5"/>
      <c r="UQP429" s="5"/>
      <c r="UQQ429" s="5"/>
      <c r="UQR429" s="5"/>
      <c r="UQS429" s="5"/>
      <c r="UQT429" s="5"/>
      <c r="UQU429" s="5"/>
      <c r="UQV429" s="5"/>
      <c r="UQW429" s="5"/>
      <c r="UQX429" s="5"/>
      <c r="UQY429" s="5"/>
      <c r="UQZ429" s="5"/>
      <c r="URA429" s="5"/>
      <c r="URB429" s="5"/>
      <c r="URC429" s="5"/>
      <c r="URD429" s="5"/>
      <c r="URE429" s="5"/>
      <c r="URF429" s="5"/>
      <c r="URG429" s="5"/>
      <c r="URH429" s="5"/>
      <c r="URI429" s="5"/>
      <c r="URJ429" s="5"/>
      <c r="URK429" s="5"/>
      <c r="URL429" s="5"/>
      <c r="URM429" s="5"/>
      <c r="URN429" s="5"/>
      <c r="URO429" s="5"/>
      <c r="URP429" s="5"/>
      <c r="URQ429" s="5"/>
      <c r="URR429" s="5"/>
      <c r="URS429" s="5"/>
      <c r="URT429" s="5"/>
      <c r="URU429" s="5"/>
      <c r="URV429" s="5"/>
      <c r="URW429" s="5"/>
      <c r="URX429" s="5"/>
      <c r="URY429" s="5"/>
      <c r="URZ429" s="5"/>
      <c r="USA429" s="5"/>
      <c r="USB429" s="5"/>
      <c r="USC429" s="5"/>
      <c r="USD429" s="5"/>
      <c r="USE429" s="5"/>
      <c r="USF429" s="5"/>
      <c r="USG429" s="5"/>
      <c r="USH429" s="5"/>
      <c r="USI429" s="5"/>
      <c r="USJ429" s="5"/>
      <c r="USK429" s="5"/>
      <c r="USL429" s="5"/>
      <c r="USM429" s="5"/>
      <c r="USN429" s="5"/>
      <c r="USO429" s="5"/>
      <c r="USP429" s="5"/>
      <c r="USQ429" s="5"/>
      <c r="USR429" s="5"/>
      <c r="USS429" s="5"/>
      <c r="UST429" s="5"/>
      <c r="USU429" s="5"/>
      <c r="USV429" s="5"/>
      <c r="USW429" s="5"/>
      <c r="USX429" s="5"/>
      <c r="USY429" s="5"/>
      <c r="USZ429" s="5"/>
      <c r="UTA429" s="5"/>
      <c r="UTB429" s="5"/>
      <c r="UTC429" s="5"/>
      <c r="UTD429" s="5"/>
      <c r="UTE429" s="5"/>
      <c r="UTF429" s="5"/>
      <c r="UTG429" s="5"/>
      <c r="UTH429" s="5"/>
      <c r="UTI429" s="5"/>
      <c r="UTJ429" s="5"/>
      <c r="UTK429" s="5"/>
      <c r="UTL429" s="5"/>
      <c r="UTM429" s="5"/>
      <c r="UTN429" s="5"/>
      <c r="UTO429" s="5"/>
      <c r="UTP429" s="5"/>
      <c r="UTQ429" s="5"/>
      <c r="UTR429" s="5"/>
      <c r="UTS429" s="5"/>
      <c r="UTT429" s="5"/>
      <c r="UTU429" s="5"/>
      <c r="UTV429" s="5"/>
      <c r="UTW429" s="5"/>
      <c r="UTX429" s="5"/>
      <c r="UTY429" s="5"/>
      <c r="UTZ429" s="5"/>
      <c r="UUA429" s="5"/>
      <c r="UUB429" s="5"/>
      <c r="UUC429" s="5"/>
      <c r="UUD429" s="5"/>
      <c r="UUE429" s="5"/>
      <c r="UUF429" s="5"/>
      <c r="UUG429" s="5"/>
      <c r="UUH429" s="5"/>
      <c r="UUI429" s="5"/>
      <c r="UUJ429" s="5"/>
      <c r="UUK429" s="5"/>
      <c r="UUL429" s="5"/>
      <c r="UUM429" s="5"/>
      <c r="UUN429" s="5"/>
      <c r="UUO429" s="5"/>
      <c r="UUP429" s="5"/>
      <c r="UUQ429" s="5"/>
      <c r="UUR429" s="5"/>
      <c r="UUS429" s="5"/>
      <c r="UUT429" s="5"/>
      <c r="UUU429" s="5"/>
      <c r="UUV429" s="5"/>
      <c r="UUW429" s="5"/>
      <c r="UUX429" s="5"/>
      <c r="UUY429" s="5"/>
      <c r="UUZ429" s="5"/>
      <c r="UVA429" s="5"/>
      <c r="UVB429" s="5"/>
      <c r="UVC429" s="5"/>
      <c r="UVD429" s="5"/>
      <c r="UVE429" s="5"/>
      <c r="UVF429" s="5"/>
      <c r="UVG429" s="5"/>
      <c r="UVH429" s="5"/>
      <c r="UVI429" s="5"/>
      <c r="UVJ429" s="5"/>
      <c r="UVK429" s="5"/>
      <c r="UVL429" s="5"/>
      <c r="UVM429" s="5"/>
      <c r="UVN429" s="5"/>
      <c r="UVO429" s="5"/>
      <c r="UVP429" s="5"/>
      <c r="UVQ429" s="5"/>
      <c r="UVR429" s="5"/>
      <c r="UVS429" s="5"/>
      <c r="UVT429" s="5"/>
      <c r="UVU429" s="5"/>
      <c r="UVV429" s="5"/>
      <c r="UVW429" s="5"/>
      <c r="UVX429" s="5"/>
      <c r="UVY429" s="5"/>
      <c r="UVZ429" s="5"/>
      <c r="UWA429" s="5"/>
      <c r="UWB429" s="5"/>
      <c r="UWC429" s="5"/>
      <c r="UWD429" s="5"/>
      <c r="UWE429" s="5"/>
      <c r="UWF429" s="5"/>
      <c r="UWG429" s="5"/>
      <c r="UWH429" s="5"/>
      <c r="UWI429" s="5"/>
      <c r="UWJ429" s="5"/>
      <c r="UWK429" s="5"/>
      <c r="UWL429" s="5"/>
      <c r="UWM429" s="5"/>
      <c r="UWN429" s="5"/>
      <c r="UWO429" s="5"/>
      <c r="UWP429" s="5"/>
      <c r="UWQ429" s="5"/>
      <c r="UWR429" s="5"/>
      <c r="UWS429" s="5"/>
      <c r="UWT429" s="5"/>
      <c r="UWU429" s="5"/>
      <c r="UWV429" s="5"/>
      <c r="UWW429" s="5"/>
      <c r="UWX429" s="5"/>
      <c r="UWY429" s="5"/>
      <c r="UWZ429" s="5"/>
      <c r="UXA429" s="5"/>
      <c r="UXB429" s="5"/>
      <c r="UXC429" s="5"/>
      <c r="UXD429" s="5"/>
      <c r="UXE429" s="5"/>
      <c r="UXF429" s="5"/>
      <c r="UXG429" s="5"/>
      <c r="UXH429" s="5"/>
      <c r="UXI429" s="5"/>
      <c r="UXJ429" s="5"/>
      <c r="UXK429" s="5"/>
      <c r="UXL429" s="5"/>
      <c r="UXM429" s="5"/>
      <c r="UXN429" s="5"/>
      <c r="UXO429" s="5"/>
      <c r="UXP429" s="5"/>
      <c r="UXQ429" s="5"/>
      <c r="UXR429" s="5"/>
      <c r="UXS429" s="5"/>
      <c r="UXT429" s="5"/>
      <c r="UXU429" s="5"/>
      <c r="UXV429" s="5"/>
      <c r="UXW429" s="5"/>
      <c r="UXX429" s="5"/>
      <c r="UXY429" s="5"/>
      <c r="UXZ429" s="5"/>
      <c r="UYA429" s="5"/>
      <c r="UYB429" s="5"/>
      <c r="UYC429" s="5"/>
      <c r="UYD429" s="5"/>
      <c r="UYE429" s="5"/>
      <c r="UYF429" s="5"/>
      <c r="UYG429" s="5"/>
      <c r="UYH429" s="5"/>
      <c r="UYI429" s="5"/>
      <c r="UYJ429" s="5"/>
      <c r="UYK429" s="5"/>
      <c r="UYL429" s="5"/>
      <c r="UYM429" s="5"/>
      <c r="UYN429" s="5"/>
      <c r="UYO429" s="5"/>
      <c r="UYP429" s="5"/>
      <c r="UYQ429" s="5"/>
      <c r="UYR429" s="5"/>
      <c r="UYS429" s="5"/>
      <c r="UYT429" s="5"/>
      <c r="UYU429" s="5"/>
      <c r="UYV429" s="5"/>
      <c r="UYW429" s="5"/>
      <c r="UYX429" s="5"/>
      <c r="UYY429" s="5"/>
      <c r="UYZ429" s="5"/>
      <c r="UZA429" s="5"/>
      <c r="UZB429" s="5"/>
      <c r="UZC429" s="5"/>
      <c r="UZD429" s="5"/>
      <c r="UZE429" s="5"/>
      <c r="UZF429" s="5"/>
      <c r="UZG429" s="5"/>
      <c r="UZH429" s="5"/>
      <c r="UZI429" s="5"/>
      <c r="UZJ429" s="5"/>
      <c r="UZK429" s="5"/>
      <c r="UZL429" s="5"/>
      <c r="UZM429" s="5"/>
      <c r="UZN429" s="5"/>
      <c r="UZO429" s="5"/>
      <c r="UZP429" s="5"/>
      <c r="UZQ429" s="5"/>
      <c r="UZR429" s="5"/>
      <c r="UZS429" s="5"/>
      <c r="UZT429" s="5"/>
      <c r="UZU429" s="5"/>
      <c r="UZV429" s="5"/>
      <c r="UZW429" s="5"/>
      <c r="UZX429" s="5"/>
      <c r="UZY429" s="5"/>
      <c r="UZZ429" s="5"/>
      <c r="VAA429" s="5"/>
      <c r="VAB429" s="5"/>
      <c r="VAC429" s="5"/>
      <c r="VAD429" s="5"/>
      <c r="VAE429" s="5"/>
      <c r="VAF429" s="5"/>
      <c r="VAG429" s="5"/>
      <c r="VAH429" s="5"/>
      <c r="VAI429" s="5"/>
      <c r="VAJ429" s="5"/>
      <c r="VAK429" s="5"/>
      <c r="VAL429" s="5"/>
      <c r="VAM429" s="5"/>
      <c r="VAN429" s="5"/>
      <c r="VAO429" s="5"/>
      <c r="VAP429" s="5"/>
      <c r="VAQ429" s="5"/>
      <c r="VAR429" s="5"/>
      <c r="VAS429" s="5"/>
      <c r="VAT429" s="5"/>
      <c r="VAU429" s="5"/>
      <c r="VAV429" s="5"/>
      <c r="VAW429" s="5"/>
      <c r="VAX429" s="5"/>
      <c r="VAY429" s="5"/>
      <c r="VAZ429" s="5"/>
      <c r="VBA429" s="5"/>
      <c r="VBB429" s="5"/>
      <c r="VBC429" s="5"/>
      <c r="VBD429" s="5"/>
      <c r="VBE429" s="5"/>
      <c r="VBF429" s="5"/>
      <c r="VBG429" s="5"/>
      <c r="VBH429" s="5"/>
      <c r="VBI429" s="5"/>
      <c r="VBJ429" s="5"/>
      <c r="VBK429" s="5"/>
      <c r="VBL429" s="5"/>
      <c r="VBM429" s="5"/>
      <c r="VBN429" s="5"/>
      <c r="VBO429" s="5"/>
      <c r="VBP429" s="5"/>
      <c r="VBQ429" s="5"/>
      <c r="VBR429" s="5"/>
      <c r="VBS429" s="5"/>
      <c r="VBT429" s="5"/>
      <c r="VBU429" s="5"/>
      <c r="VBV429" s="5"/>
      <c r="VBW429" s="5"/>
      <c r="VBX429" s="5"/>
      <c r="VBY429" s="5"/>
      <c r="VBZ429" s="5"/>
      <c r="VCA429" s="5"/>
      <c r="VCB429" s="5"/>
      <c r="VCC429" s="5"/>
      <c r="VCD429" s="5"/>
      <c r="VCE429" s="5"/>
      <c r="VCF429" s="5"/>
      <c r="VCG429" s="5"/>
      <c r="VCH429" s="5"/>
      <c r="VCI429" s="5"/>
      <c r="VCJ429" s="5"/>
      <c r="VCK429" s="5"/>
      <c r="VCL429" s="5"/>
      <c r="VCM429" s="5"/>
      <c r="VCN429" s="5"/>
      <c r="VCO429" s="5"/>
      <c r="VCP429" s="5"/>
      <c r="VCQ429" s="5"/>
      <c r="VCR429" s="5"/>
      <c r="VCS429" s="5"/>
      <c r="VCT429" s="5"/>
      <c r="VCU429" s="5"/>
      <c r="VCV429" s="5"/>
      <c r="VCW429" s="5"/>
      <c r="VCX429" s="5"/>
      <c r="VCY429" s="5"/>
      <c r="VCZ429" s="5"/>
      <c r="VDA429" s="5"/>
      <c r="VDB429" s="5"/>
      <c r="VDC429" s="5"/>
      <c r="VDD429" s="5"/>
      <c r="VDE429" s="5"/>
      <c r="VDF429" s="5"/>
      <c r="VDG429" s="5"/>
      <c r="VDH429" s="5"/>
      <c r="VDI429" s="5"/>
      <c r="VDJ429" s="5"/>
      <c r="VDK429" s="5"/>
      <c r="VDL429" s="5"/>
      <c r="VDM429" s="5"/>
      <c r="VDN429" s="5"/>
      <c r="VDO429" s="5"/>
      <c r="VDP429" s="5"/>
      <c r="VDQ429" s="5"/>
      <c r="VDR429" s="5"/>
      <c r="VDS429" s="5"/>
      <c r="VDT429" s="5"/>
      <c r="VDU429" s="5"/>
      <c r="VDV429" s="5"/>
      <c r="VDW429" s="5"/>
      <c r="VDX429" s="5"/>
      <c r="VDY429" s="5"/>
      <c r="VDZ429" s="5"/>
      <c r="VEA429" s="5"/>
      <c r="VEB429" s="5"/>
      <c r="VEC429" s="5"/>
      <c r="VED429" s="5"/>
      <c r="VEE429" s="5"/>
      <c r="VEF429" s="5"/>
      <c r="VEG429" s="5"/>
      <c r="VEH429" s="5"/>
      <c r="VEI429" s="5"/>
      <c r="VEJ429" s="5"/>
      <c r="VEK429" s="5"/>
      <c r="VEL429" s="5"/>
      <c r="VEM429" s="5"/>
      <c r="VEN429" s="5"/>
      <c r="VEO429" s="5"/>
      <c r="VEP429" s="5"/>
      <c r="VEQ429" s="5"/>
      <c r="VER429" s="5"/>
      <c r="VES429" s="5"/>
      <c r="VET429" s="5"/>
      <c r="VEU429" s="5"/>
      <c r="VEV429" s="5"/>
      <c r="VEW429" s="5"/>
      <c r="VEX429" s="5"/>
      <c r="VEY429" s="5"/>
      <c r="VEZ429" s="5"/>
      <c r="VFA429" s="5"/>
      <c r="VFB429" s="5"/>
      <c r="VFC429" s="5"/>
      <c r="VFD429" s="5"/>
      <c r="VFE429" s="5"/>
      <c r="VFF429" s="5"/>
      <c r="VFG429" s="5"/>
      <c r="VFH429" s="5"/>
      <c r="VFI429" s="5"/>
      <c r="VFJ429" s="5"/>
      <c r="VFK429" s="5"/>
      <c r="VFL429" s="5"/>
      <c r="VFM429" s="5"/>
      <c r="VFN429" s="5"/>
      <c r="VFO429" s="5"/>
      <c r="VFP429" s="5"/>
      <c r="VFQ429" s="5"/>
      <c r="VFR429" s="5"/>
      <c r="VFS429" s="5"/>
      <c r="VFT429" s="5"/>
      <c r="VFU429" s="5"/>
      <c r="VFV429" s="5"/>
      <c r="VFW429" s="5"/>
      <c r="VFX429" s="5"/>
      <c r="VFY429" s="5"/>
      <c r="VFZ429" s="5"/>
      <c r="VGA429" s="5"/>
      <c r="VGB429" s="5"/>
      <c r="VGC429" s="5"/>
      <c r="VGD429" s="5"/>
      <c r="VGE429" s="5"/>
      <c r="VGF429" s="5"/>
      <c r="VGG429" s="5"/>
      <c r="VGH429" s="5"/>
      <c r="VGI429" s="5"/>
      <c r="VGJ429" s="5"/>
      <c r="VGK429" s="5"/>
      <c r="VGL429" s="5"/>
      <c r="VGM429" s="5"/>
      <c r="VGN429" s="5"/>
      <c r="VGO429" s="5"/>
      <c r="VGP429" s="5"/>
      <c r="VGQ429" s="5"/>
      <c r="VGR429" s="5"/>
      <c r="VGS429" s="5"/>
      <c r="VGT429" s="5"/>
      <c r="VGU429" s="5"/>
      <c r="VGV429" s="5"/>
      <c r="VGW429" s="5"/>
      <c r="VGX429" s="5"/>
      <c r="VGY429" s="5"/>
      <c r="VGZ429" s="5"/>
      <c r="VHA429" s="5"/>
      <c r="VHB429" s="5"/>
      <c r="VHC429" s="5"/>
      <c r="VHD429" s="5"/>
      <c r="VHE429" s="5"/>
      <c r="VHF429" s="5"/>
      <c r="VHG429" s="5"/>
      <c r="VHH429" s="5"/>
      <c r="VHI429" s="5"/>
      <c r="VHJ429" s="5"/>
      <c r="VHK429" s="5"/>
      <c r="VHL429" s="5"/>
      <c r="VHM429" s="5"/>
      <c r="VHN429" s="5"/>
      <c r="VHO429" s="5"/>
      <c r="VHP429" s="5"/>
      <c r="VHQ429" s="5"/>
      <c r="VHR429" s="5"/>
      <c r="VHS429" s="5"/>
      <c r="VHT429" s="5"/>
      <c r="VHU429" s="5"/>
      <c r="VHV429" s="5"/>
      <c r="VHW429" s="5"/>
      <c r="VHX429" s="5"/>
      <c r="VHY429" s="5"/>
      <c r="VHZ429" s="5"/>
      <c r="VIA429" s="5"/>
      <c r="VIB429" s="5"/>
      <c r="VIC429" s="5"/>
      <c r="VID429" s="5"/>
      <c r="VIE429" s="5"/>
      <c r="VIF429" s="5"/>
      <c r="VIG429" s="5"/>
      <c r="VIH429" s="5"/>
      <c r="VII429" s="5"/>
      <c r="VIJ429" s="5"/>
      <c r="VIK429" s="5"/>
      <c r="VIL429" s="5"/>
      <c r="VIM429" s="5"/>
      <c r="VIN429" s="5"/>
      <c r="VIO429" s="5"/>
      <c r="VIP429" s="5"/>
      <c r="VIQ429" s="5"/>
      <c r="VIR429" s="5"/>
      <c r="VIS429" s="5"/>
      <c r="VIT429" s="5"/>
      <c r="VIU429" s="5"/>
      <c r="VIV429" s="5"/>
      <c r="VIW429" s="5"/>
      <c r="VIX429" s="5"/>
      <c r="VIY429" s="5"/>
      <c r="VIZ429" s="5"/>
      <c r="VJA429" s="5"/>
      <c r="VJB429" s="5"/>
      <c r="VJC429" s="5"/>
      <c r="VJD429" s="5"/>
      <c r="VJE429" s="5"/>
      <c r="VJF429" s="5"/>
      <c r="VJG429" s="5"/>
      <c r="VJH429" s="5"/>
      <c r="VJI429" s="5"/>
      <c r="VJJ429" s="5"/>
      <c r="VJK429" s="5"/>
      <c r="VJL429" s="5"/>
      <c r="VJM429" s="5"/>
      <c r="VJN429" s="5"/>
      <c r="VJO429" s="5"/>
      <c r="VJP429" s="5"/>
      <c r="VJQ429" s="5"/>
      <c r="VJR429" s="5"/>
      <c r="VJS429" s="5"/>
      <c r="VJT429" s="5"/>
      <c r="VJU429" s="5"/>
      <c r="VJV429" s="5"/>
      <c r="VJW429" s="5"/>
      <c r="VJX429" s="5"/>
      <c r="VJY429" s="5"/>
      <c r="VJZ429" s="5"/>
      <c r="VKA429" s="5"/>
      <c r="VKB429" s="5"/>
      <c r="VKC429" s="5"/>
      <c r="VKD429" s="5"/>
      <c r="VKE429" s="5"/>
      <c r="VKF429" s="5"/>
      <c r="VKG429" s="5"/>
      <c r="VKH429" s="5"/>
      <c r="VKI429" s="5"/>
      <c r="VKJ429" s="5"/>
      <c r="VKK429" s="5"/>
      <c r="VKL429" s="5"/>
      <c r="VKM429" s="5"/>
      <c r="VKN429" s="5"/>
      <c r="VKO429" s="5"/>
      <c r="VKP429" s="5"/>
      <c r="VKQ429" s="5"/>
      <c r="VKR429" s="5"/>
      <c r="VKS429" s="5"/>
      <c r="VKT429" s="5"/>
      <c r="VKU429" s="5"/>
      <c r="VKV429" s="5"/>
      <c r="VKW429" s="5"/>
      <c r="VKX429" s="5"/>
      <c r="VKY429" s="5"/>
      <c r="VKZ429" s="5"/>
      <c r="VLA429" s="5"/>
      <c r="VLB429" s="5"/>
      <c r="VLC429" s="5"/>
      <c r="VLD429" s="5"/>
      <c r="VLE429" s="5"/>
      <c r="VLF429" s="5"/>
      <c r="VLG429" s="5"/>
      <c r="VLH429" s="5"/>
      <c r="VLI429" s="5"/>
      <c r="VLJ429" s="5"/>
      <c r="VLK429" s="5"/>
      <c r="VLL429" s="5"/>
      <c r="VLM429" s="5"/>
      <c r="VLN429" s="5"/>
      <c r="VLO429" s="5"/>
      <c r="VLP429" s="5"/>
      <c r="VLQ429" s="5"/>
      <c r="VLR429" s="5"/>
      <c r="VLS429" s="5"/>
      <c r="VLT429" s="5"/>
      <c r="VLU429" s="5"/>
      <c r="VLV429" s="5"/>
      <c r="VLW429" s="5"/>
      <c r="VLX429" s="5"/>
      <c r="VLY429" s="5"/>
      <c r="VLZ429" s="5"/>
      <c r="VMA429" s="5"/>
      <c r="VMB429" s="5"/>
      <c r="VMC429" s="5"/>
      <c r="VMD429" s="5"/>
      <c r="VME429" s="5"/>
      <c r="VMF429" s="5"/>
      <c r="VMG429" s="5"/>
      <c r="VMH429" s="5"/>
      <c r="VMI429" s="5"/>
      <c r="VMJ429" s="5"/>
      <c r="VMK429" s="5"/>
      <c r="VML429" s="5"/>
      <c r="VMM429" s="5"/>
      <c r="VMN429" s="5"/>
      <c r="VMO429" s="5"/>
      <c r="VMP429" s="5"/>
      <c r="VMQ429" s="5"/>
      <c r="VMR429" s="5"/>
      <c r="VMS429" s="5"/>
      <c r="VMT429" s="5"/>
      <c r="VMU429" s="5"/>
      <c r="VMV429" s="5"/>
      <c r="VMW429" s="5"/>
      <c r="VMX429" s="5"/>
      <c r="VMY429" s="5"/>
      <c r="VMZ429" s="5"/>
      <c r="VNA429" s="5"/>
      <c r="VNB429" s="5"/>
      <c r="VNC429" s="5"/>
      <c r="VND429" s="5"/>
      <c r="VNE429" s="5"/>
      <c r="VNF429" s="5"/>
      <c r="VNG429" s="5"/>
      <c r="VNH429" s="5"/>
      <c r="VNI429" s="5"/>
      <c r="VNJ429" s="5"/>
      <c r="VNK429" s="5"/>
      <c r="VNL429" s="5"/>
      <c r="VNM429" s="5"/>
      <c r="VNN429" s="5"/>
      <c r="VNO429" s="5"/>
      <c r="VNP429" s="5"/>
      <c r="VNQ429" s="5"/>
      <c r="VNR429" s="5"/>
      <c r="VNS429" s="5"/>
      <c r="VNT429" s="5"/>
      <c r="VNU429" s="5"/>
      <c r="VNV429" s="5"/>
      <c r="VNW429" s="5"/>
      <c r="VNX429" s="5"/>
      <c r="VNY429" s="5"/>
      <c r="VNZ429" s="5"/>
      <c r="VOA429" s="5"/>
      <c r="VOB429" s="5"/>
      <c r="VOC429" s="5"/>
      <c r="VOD429" s="5"/>
      <c r="VOE429" s="5"/>
      <c r="VOF429" s="5"/>
      <c r="VOG429" s="5"/>
      <c r="VOH429" s="5"/>
      <c r="VOI429" s="5"/>
      <c r="VOJ429" s="5"/>
      <c r="VOK429" s="5"/>
      <c r="VOL429" s="5"/>
      <c r="VOM429" s="5"/>
      <c r="VON429" s="5"/>
      <c r="VOO429" s="5"/>
      <c r="VOP429" s="5"/>
      <c r="VOQ429" s="5"/>
      <c r="VOR429" s="5"/>
      <c r="VOS429" s="5"/>
      <c r="VOT429" s="5"/>
      <c r="VOU429" s="5"/>
      <c r="VOV429" s="5"/>
      <c r="VOW429" s="5"/>
      <c r="VOX429" s="5"/>
      <c r="VOY429" s="5"/>
      <c r="VOZ429" s="5"/>
      <c r="VPA429" s="5"/>
      <c r="VPB429" s="5"/>
      <c r="VPC429" s="5"/>
      <c r="VPD429" s="5"/>
      <c r="VPE429" s="5"/>
      <c r="VPF429" s="5"/>
      <c r="VPG429" s="5"/>
      <c r="VPH429" s="5"/>
      <c r="VPI429" s="5"/>
      <c r="VPJ429" s="5"/>
      <c r="VPK429" s="5"/>
      <c r="VPL429" s="5"/>
      <c r="VPM429" s="5"/>
      <c r="VPN429" s="5"/>
      <c r="VPO429" s="5"/>
      <c r="VPP429" s="5"/>
      <c r="VPQ429" s="5"/>
      <c r="VPR429" s="5"/>
      <c r="VPS429" s="5"/>
      <c r="VPT429" s="5"/>
      <c r="VPU429" s="5"/>
      <c r="VPV429" s="5"/>
      <c r="VPW429" s="5"/>
      <c r="VPX429" s="5"/>
      <c r="VPY429" s="5"/>
      <c r="VPZ429" s="5"/>
      <c r="VQA429" s="5"/>
      <c r="VQB429" s="5"/>
      <c r="VQC429" s="5"/>
      <c r="VQD429" s="5"/>
      <c r="VQE429" s="5"/>
      <c r="VQF429" s="5"/>
      <c r="VQG429" s="5"/>
      <c r="VQH429" s="5"/>
      <c r="VQI429" s="5"/>
      <c r="VQJ429" s="5"/>
      <c r="VQK429" s="5"/>
      <c r="VQL429" s="5"/>
      <c r="VQM429" s="5"/>
      <c r="VQN429" s="5"/>
      <c r="VQO429" s="5"/>
      <c r="VQP429" s="5"/>
      <c r="VQQ429" s="5"/>
      <c r="VQR429" s="5"/>
      <c r="VQS429" s="5"/>
      <c r="VQT429" s="5"/>
      <c r="VQU429" s="5"/>
      <c r="VQV429" s="5"/>
      <c r="VQW429" s="5"/>
      <c r="VQX429" s="5"/>
      <c r="VQY429" s="5"/>
      <c r="VQZ429" s="5"/>
      <c r="VRA429" s="5"/>
      <c r="VRB429" s="5"/>
      <c r="VRC429" s="5"/>
      <c r="VRD429" s="5"/>
      <c r="VRE429" s="5"/>
      <c r="VRF429" s="5"/>
      <c r="VRG429" s="5"/>
      <c r="VRH429" s="5"/>
      <c r="VRI429" s="5"/>
      <c r="VRJ429" s="5"/>
      <c r="VRK429" s="5"/>
      <c r="VRL429" s="5"/>
      <c r="VRM429" s="5"/>
      <c r="VRN429" s="5"/>
      <c r="VRO429" s="5"/>
      <c r="VRP429" s="5"/>
      <c r="VRQ429" s="5"/>
      <c r="VRR429" s="5"/>
      <c r="VRS429" s="5"/>
      <c r="VRT429" s="5"/>
      <c r="VRU429" s="5"/>
      <c r="VRV429" s="5"/>
      <c r="VRW429" s="5"/>
      <c r="VRX429" s="5"/>
      <c r="VRY429" s="5"/>
      <c r="VRZ429" s="5"/>
      <c r="VSA429" s="5"/>
      <c r="VSB429" s="5"/>
      <c r="VSC429" s="5"/>
      <c r="VSD429" s="5"/>
      <c r="VSE429" s="5"/>
      <c r="VSF429" s="5"/>
      <c r="VSG429" s="5"/>
      <c r="VSH429" s="5"/>
      <c r="VSI429" s="5"/>
      <c r="VSJ429" s="5"/>
      <c r="VSK429" s="5"/>
      <c r="VSL429" s="5"/>
      <c r="VSM429" s="5"/>
      <c r="VSN429" s="5"/>
      <c r="VSO429" s="5"/>
      <c r="VSP429" s="5"/>
      <c r="VSQ429" s="5"/>
      <c r="VSR429" s="5"/>
      <c r="VSS429" s="5"/>
      <c r="VST429" s="5"/>
      <c r="VSU429" s="5"/>
      <c r="VSV429" s="5"/>
      <c r="VSW429" s="5"/>
      <c r="VSX429" s="5"/>
      <c r="VSY429" s="5"/>
      <c r="VSZ429" s="5"/>
      <c r="VTA429" s="5"/>
      <c r="VTB429" s="5"/>
      <c r="VTC429" s="5"/>
      <c r="VTD429" s="5"/>
      <c r="VTE429" s="5"/>
      <c r="VTF429" s="5"/>
      <c r="VTG429" s="5"/>
      <c r="VTH429" s="5"/>
      <c r="VTI429" s="5"/>
      <c r="VTJ429" s="5"/>
      <c r="VTK429" s="5"/>
      <c r="VTL429" s="5"/>
      <c r="VTM429" s="5"/>
      <c r="VTN429" s="5"/>
      <c r="VTO429" s="5"/>
      <c r="VTP429" s="5"/>
      <c r="VTQ429" s="5"/>
      <c r="VTR429" s="5"/>
      <c r="VTS429" s="5"/>
      <c r="VTT429" s="5"/>
      <c r="VTU429" s="5"/>
      <c r="VTV429" s="5"/>
      <c r="VTW429" s="5"/>
      <c r="VTX429" s="5"/>
      <c r="VTY429" s="5"/>
      <c r="VTZ429" s="5"/>
      <c r="VUA429" s="5"/>
      <c r="VUB429" s="5"/>
      <c r="VUC429" s="5"/>
      <c r="VUD429" s="5"/>
      <c r="VUE429" s="5"/>
      <c r="VUF429" s="5"/>
      <c r="VUG429" s="5"/>
      <c r="VUH429" s="5"/>
      <c r="VUI429" s="5"/>
      <c r="VUJ429" s="5"/>
      <c r="VUK429" s="5"/>
      <c r="VUL429" s="5"/>
      <c r="VUM429" s="5"/>
      <c r="VUN429" s="5"/>
      <c r="VUO429" s="5"/>
      <c r="VUP429" s="5"/>
      <c r="VUQ429" s="5"/>
      <c r="VUR429" s="5"/>
      <c r="VUS429" s="5"/>
      <c r="VUT429" s="5"/>
      <c r="VUU429" s="5"/>
      <c r="VUV429" s="5"/>
      <c r="VUW429" s="5"/>
      <c r="VUX429" s="5"/>
      <c r="VUY429" s="5"/>
      <c r="VUZ429" s="5"/>
      <c r="VVA429" s="5"/>
      <c r="VVB429" s="5"/>
      <c r="VVC429" s="5"/>
      <c r="VVD429" s="5"/>
      <c r="VVE429" s="5"/>
      <c r="VVF429" s="5"/>
      <c r="VVG429" s="5"/>
      <c r="VVH429" s="5"/>
      <c r="VVI429" s="5"/>
      <c r="VVJ429" s="5"/>
      <c r="VVK429" s="5"/>
      <c r="VVL429" s="5"/>
      <c r="VVM429" s="5"/>
      <c r="VVN429" s="5"/>
      <c r="VVO429" s="5"/>
      <c r="VVP429" s="5"/>
      <c r="VVQ429" s="5"/>
      <c r="VVR429" s="5"/>
      <c r="VVS429" s="5"/>
      <c r="VVT429" s="5"/>
      <c r="VVU429" s="5"/>
      <c r="VVV429" s="5"/>
      <c r="VVW429" s="5"/>
      <c r="VVX429" s="5"/>
      <c r="VVY429" s="5"/>
      <c r="VVZ429" s="5"/>
      <c r="VWA429" s="5"/>
      <c r="VWB429" s="5"/>
      <c r="VWC429" s="5"/>
      <c r="VWD429" s="5"/>
      <c r="VWE429" s="5"/>
      <c r="VWF429" s="5"/>
      <c r="VWG429" s="5"/>
      <c r="VWH429" s="5"/>
      <c r="VWI429" s="5"/>
      <c r="VWJ429" s="5"/>
      <c r="VWK429" s="5"/>
      <c r="VWL429" s="5"/>
      <c r="VWM429" s="5"/>
      <c r="VWN429" s="5"/>
      <c r="VWO429" s="5"/>
      <c r="VWP429" s="5"/>
      <c r="VWQ429" s="5"/>
      <c r="VWR429" s="5"/>
      <c r="VWS429" s="5"/>
      <c r="VWT429" s="5"/>
      <c r="VWU429" s="5"/>
      <c r="VWV429" s="5"/>
      <c r="VWW429" s="5"/>
      <c r="VWX429" s="5"/>
      <c r="VWY429" s="5"/>
      <c r="VWZ429" s="5"/>
      <c r="VXA429" s="5"/>
      <c r="VXB429" s="5"/>
      <c r="VXC429" s="5"/>
      <c r="VXD429" s="5"/>
      <c r="VXE429" s="5"/>
      <c r="VXF429" s="5"/>
      <c r="VXG429" s="5"/>
      <c r="VXH429" s="5"/>
      <c r="VXI429" s="5"/>
      <c r="VXJ429" s="5"/>
      <c r="VXK429" s="5"/>
      <c r="VXL429" s="5"/>
      <c r="VXM429" s="5"/>
      <c r="VXN429" s="5"/>
      <c r="VXO429" s="5"/>
      <c r="VXP429" s="5"/>
      <c r="VXQ429" s="5"/>
      <c r="VXR429" s="5"/>
      <c r="VXS429" s="5"/>
      <c r="VXT429" s="5"/>
      <c r="VXU429" s="5"/>
      <c r="VXV429" s="5"/>
      <c r="VXW429" s="5"/>
      <c r="VXX429" s="5"/>
      <c r="VXY429" s="5"/>
      <c r="VXZ429" s="5"/>
      <c r="VYA429" s="5"/>
      <c r="VYB429" s="5"/>
      <c r="VYC429" s="5"/>
      <c r="VYD429" s="5"/>
      <c r="VYE429" s="5"/>
      <c r="VYF429" s="5"/>
      <c r="VYG429" s="5"/>
      <c r="VYH429" s="5"/>
      <c r="VYI429" s="5"/>
      <c r="VYJ429" s="5"/>
      <c r="VYK429" s="5"/>
      <c r="VYL429" s="5"/>
      <c r="VYM429" s="5"/>
      <c r="VYN429" s="5"/>
      <c r="VYO429" s="5"/>
      <c r="VYP429" s="5"/>
      <c r="VYQ429" s="5"/>
      <c r="VYR429" s="5"/>
      <c r="VYS429" s="5"/>
      <c r="VYT429" s="5"/>
      <c r="VYU429" s="5"/>
      <c r="VYV429" s="5"/>
      <c r="VYW429" s="5"/>
      <c r="VYX429" s="5"/>
      <c r="VYY429" s="5"/>
      <c r="VYZ429" s="5"/>
      <c r="VZA429" s="5"/>
      <c r="VZB429" s="5"/>
      <c r="VZC429" s="5"/>
      <c r="VZD429" s="5"/>
      <c r="VZE429" s="5"/>
      <c r="VZF429" s="5"/>
      <c r="VZG429" s="5"/>
      <c r="VZH429" s="5"/>
      <c r="VZI429" s="5"/>
      <c r="VZJ429" s="5"/>
      <c r="VZK429" s="5"/>
      <c r="VZL429" s="5"/>
      <c r="VZM429" s="5"/>
      <c r="VZN429" s="5"/>
      <c r="VZO429" s="5"/>
      <c r="VZP429" s="5"/>
      <c r="VZQ429" s="5"/>
      <c r="VZR429" s="5"/>
      <c r="VZS429" s="5"/>
      <c r="VZT429" s="5"/>
      <c r="VZU429" s="5"/>
      <c r="VZV429" s="5"/>
      <c r="VZW429" s="5"/>
      <c r="VZX429" s="5"/>
      <c r="VZY429" s="5"/>
      <c r="VZZ429" s="5"/>
      <c r="WAA429" s="5"/>
      <c r="WAB429" s="5"/>
      <c r="WAC429" s="5"/>
      <c r="WAD429" s="5"/>
      <c r="WAE429" s="5"/>
      <c r="WAF429" s="5"/>
      <c r="WAG429" s="5"/>
      <c r="WAH429" s="5"/>
      <c r="WAI429" s="5"/>
      <c r="WAJ429" s="5"/>
      <c r="WAK429" s="5"/>
      <c r="WAL429" s="5"/>
      <c r="WAM429" s="5"/>
      <c r="WAN429" s="5"/>
      <c r="WAO429" s="5"/>
      <c r="WAP429" s="5"/>
      <c r="WAQ429" s="5"/>
      <c r="WAR429" s="5"/>
      <c r="WAS429" s="5"/>
      <c r="WAT429" s="5"/>
      <c r="WAU429" s="5"/>
      <c r="WAV429" s="5"/>
      <c r="WAW429" s="5"/>
      <c r="WAX429" s="5"/>
      <c r="WAY429" s="5"/>
      <c r="WAZ429" s="5"/>
      <c r="WBA429" s="5"/>
      <c r="WBB429" s="5"/>
      <c r="WBC429" s="5"/>
      <c r="WBD429" s="5"/>
      <c r="WBE429" s="5"/>
      <c r="WBF429" s="5"/>
      <c r="WBG429" s="5"/>
      <c r="WBH429" s="5"/>
      <c r="WBI429" s="5"/>
      <c r="WBJ429" s="5"/>
      <c r="WBK429" s="5"/>
      <c r="WBL429" s="5"/>
      <c r="WBM429" s="5"/>
      <c r="WBN429" s="5"/>
      <c r="WBO429" s="5"/>
      <c r="WBP429" s="5"/>
      <c r="WBQ429" s="5"/>
      <c r="WBR429" s="5"/>
      <c r="WBS429" s="5"/>
      <c r="WBT429" s="5"/>
      <c r="WBU429" s="5"/>
      <c r="WBV429" s="5"/>
      <c r="WBW429" s="5"/>
      <c r="WBX429" s="5"/>
      <c r="WBY429" s="5"/>
      <c r="WBZ429" s="5"/>
      <c r="WCA429" s="5"/>
      <c r="WCB429" s="5"/>
      <c r="WCC429" s="5"/>
      <c r="WCD429" s="5"/>
      <c r="WCE429" s="5"/>
      <c r="WCF429" s="5"/>
      <c r="WCG429" s="5"/>
      <c r="WCH429" s="5"/>
      <c r="WCI429" s="5"/>
      <c r="WCJ429" s="5"/>
      <c r="WCK429" s="5"/>
      <c r="WCL429" s="5"/>
      <c r="WCM429" s="5"/>
      <c r="WCN429" s="5"/>
      <c r="WCO429" s="5"/>
      <c r="WCP429" s="5"/>
      <c r="WCQ429" s="5"/>
      <c r="WCR429" s="5"/>
      <c r="WCS429" s="5"/>
      <c r="WCT429" s="5"/>
      <c r="WCU429" s="5"/>
      <c r="WCV429" s="5"/>
      <c r="WCW429" s="5"/>
      <c r="WCX429" s="5"/>
      <c r="WCY429" s="5"/>
      <c r="WCZ429" s="5"/>
      <c r="WDA429" s="5"/>
      <c r="WDB429" s="5"/>
      <c r="WDC429" s="5"/>
      <c r="WDD429" s="5"/>
      <c r="WDE429" s="5"/>
      <c r="WDF429" s="5"/>
      <c r="WDG429" s="5"/>
      <c r="WDH429" s="5"/>
      <c r="WDI429" s="5"/>
      <c r="WDJ429" s="5"/>
      <c r="WDK429" s="5"/>
      <c r="WDL429" s="5"/>
      <c r="WDM429" s="5"/>
      <c r="WDN429" s="5"/>
      <c r="WDO429" s="5"/>
      <c r="WDP429" s="5"/>
      <c r="WDQ429" s="5"/>
      <c r="WDR429" s="5"/>
      <c r="WDS429" s="5"/>
      <c r="WDT429" s="5"/>
      <c r="WDU429" s="5"/>
      <c r="WDV429" s="5"/>
      <c r="WDW429" s="5"/>
      <c r="WDX429" s="5"/>
      <c r="WDY429" s="5"/>
      <c r="WDZ429" s="5"/>
      <c r="WEA429" s="5"/>
      <c r="WEB429" s="5"/>
      <c r="WEC429" s="5"/>
      <c r="WED429" s="5"/>
      <c r="WEE429" s="5"/>
      <c r="WEF429" s="5"/>
      <c r="WEG429" s="5"/>
      <c r="WEH429" s="5"/>
      <c r="WEI429" s="5"/>
      <c r="WEJ429" s="5"/>
      <c r="WEK429" s="5"/>
      <c r="WEL429" s="5"/>
      <c r="WEM429" s="5"/>
      <c r="WEN429" s="5"/>
      <c r="WEO429" s="5"/>
      <c r="WEP429" s="5"/>
      <c r="WEQ429" s="5"/>
      <c r="WER429" s="5"/>
      <c r="WES429" s="5"/>
      <c r="WET429" s="5"/>
      <c r="WEU429" s="5"/>
      <c r="WEV429" s="5"/>
      <c r="WEW429" s="5"/>
      <c r="WEX429" s="5"/>
      <c r="WEY429" s="5"/>
      <c r="WEZ429" s="5"/>
      <c r="WFA429" s="5"/>
      <c r="WFB429" s="5"/>
      <c r="WFC429" s="5"/>
      <c r="WFD429" s="5"/>
      <c r="WFE429" s="5"/>
      <c r="WFF429" s="5"/>
      <c r="WFG429" s="5"/>
      <c r="WFH429" s="5"/>
      <c r="WFI429" s="5"/>
      <c r="WFJ429" s="5"/>
      <c r="WFK429" s="5"/>
      <c r="WFL429" s="5"/>
      <c r="WFM429" s="5"/>
      <c r="WFN429" s="5"/>
      <c r="WFO429" s="5"/>
      <c r="WFP429" s="5"/>
      <c r="WFQ429" s="5"/>
      <c r="WFR429" s="5"/>
      <c r="WFS429" s="5"/>
      <c r="WFT429" s="5"/>
      <c r="WFU429" s="5"/>
      <c r="WFV429" s="5"/>
      <c r="WFW429" s="5"/>
      <c r="WFX429" s="5"/>
      <c r="WFY429" s="5"/>
      <c r="WFZ429" s="5"/>
      <c r="WGA429" s="5"/>
      <c r="WGB429" s="5"/>
      <c r="WGC429" s="5"/>
      <c r="WGD429" s="5"/>
      <c r="WGE429" s="5"/>
      <c r="WGF429" s="5"/>
      <c r="WGG429" s="5"/>
      <c r="WGH429" s="5"/>
      <c r="WGI429" s="5"/>
      <c r="WGJ429" s="5"/>
      <c r="WGK429" s="5"/>
      <c r="WGL429" s="5"/>
      <c r="WGM429" s="5"/>
      <c r="WGN429" s="5"/>
      <c r="WGO429" s="5"/>
      <c r="WGP429" s="5"/>
      <c r="WGQ429" s="5"/>
      <c r="WGR429" s="5"/>
      <c r="WGS429" s="5"/>
      <c r="WGT429" s="5"/>
      <c r="WGU429" s="5"/>
      <c r="WGV429" s="5"/>
      <c r="WGW429" s="5"/>
      <c r="WGX429" s="5"/>
      <c r="WGY429" s="5"/>
      <c r="WGZ429" s="5"/>
      <c r="WHA429" s="5"/>
      <c r="WHB429" s="5"/>
      <c r="WHC429" s="5"/>
      <c r="WHD429" s="5"/>
      <c r="WHE429" s="5"/>
      <c r="WHF429" s="5"/>
      <c r="WHG429" s="5"/>
      <c r="WHH429" s="5"/>
      <c r="WHI429" s="5"/>
      <c r="WHJ429" s="5"/>
      <c r="WHK429" s="5"/>
      <c r="WHL429" s="5"/>
      <c r="WHM429" s="5"/>
      <c r="WHN429" s="5"/>
      <c r="WHO429" s="5"/>
      <c r="WHP429" s="5"/>
      <c r="WHQ429" s="5"/>
      <c r="WHR429" s="5"/>
      <c r="WHS429" s="5"/>
      <c r="WHT429" s="5"/>
      <c r="WHU429" s="5"/>
      <c r="WHV429" s="5"/>
      <c r="WHW429" s="5"/>
      <c r="WHX429" s="5"/>
      <c r="WHY429" s="5"/>
      <c r="WHZ429" s="5"/>
      <c r="WIA429" s="5"/>
      <c r="WIB429" s="5"/>
      <c r="WIC429" s="5"/>
      <c r="WID429" s="5"/>
      <c r="WIE429" s="5"/>
      <c r="WIF429" s="5"/>
      <c r="WIG429" s="5"/>
      <c r="WIH429" s="5"/>
      <c r="WII429" s="5"/>
      <c r="WIJ429" s="5"/>
      <c r="WIK429" s="5"/>
      <c r="WIL429" s="5"/>
      <c r="WIM429" s="5"/>
      <c r="WIN429" s="5"/>
      <c r="WIO429" s="5"/>
      <c r="WIP429" s="5"/>
      <c r="WIQ429" s="5"/>
      <c r="WIR429" s="5"/>
      <c r="WIS429" s="5"/>
      <c r="WIT429" s="5"/>
      <c r="WIU429" s="5"/>
      <c r="WIV429" s="5"/>
      <c r="WIW429" s="5"/>
      <c r="WIX429" s="5"/>
      <c r="WIY429" s="5"/>
      <c r="WIZ429" s="5"/>
      <c r="WJA429" s="5"/>
      <c r="WJB429" s="5"/>
      <c r="WJC429" s="5"/>
      <c r="WJD429" s="5"/>
      <c r="WJE429" s="5"/>
      <c r="WJF429" s="5"/>
      <c r="WJG429" s="5"/>
      <c r="WJH429" s="5"/>
      <c r="WJI429" s="5"/>
      <c r="WJJ429" s="5"/>
      <c r="WJK429" s="5"/>
      <c r="WJL429" s="5"/>
      <c r="WJM429" s="5"/>
      <c r="WJN429" s="5"/>
      <c r="WJO429" s="5"/>
      <c r="WJP429" s="5"/>
      <c r="WJQ429" s="5"/>
      <c r="WJR429" s="5"/>
      <c r="WJS429" s="5"/>
      <c r="WJT429" s="5"/>
      <c r="WJU429" s="5"/>
      <c r="WJV429" s="5"/>
      <c r="WJW429" s="5"/>
      <c r="WJX429" s="5"/>
      <c r="WJY429" s="5"/>
      <c r="WJZ429" s="5"/>
      <c r="WKA429" s="5"/>
      <c r="WKB429" s="5"/>
      <c r="WKC429" s="5"/>
      <c r="WKD429" s="5"/>
      <c r="WKE429" s="5"/>
      <c r="WKF429" s="5"/>
      <c r="WKG429" s="5"/>
      <c r="WKH429" s="5"/>
      <c r="WKI429" s="5"/>
      <c r="WKJ429" s="5"/>
      <c r="WKK429" s="5"/>
      <c r="WKL429" s="5"/>
      <c r="WKM429" s="5"/>
      <c r="WKN429" s="5"/>
      <c r="WKO429" s="5"/>
      <c r="WKP429" s="5"/>
      <c r="WKQ429" s="5"/>
      <c r="WKR429" s="5"/>
      <c r="WKS429" s="5"/>
      <c r="WKT429" s="5"/>
      <c r="WKU429" s="5"/>
      <c r="WKV429" s="5"/>
      <c r="WKW429" s="5"/>
      <c r="WKX429" s="5"/>
      <c r="WKY429" s="5"/>
      <c r="WKZ429" s="5"/>
      <c r="WLA429" s="5"/>
      <c r="WLB429" s="5"/>
      <c r="WLC429" s="5"/>
      <c r="WLD429" s="5"/>
      <c r="WLE429" s="5"/>
      <c r="WLF429" s="5"/>
      <c r="WLG429" s="5"/>
      <c r="WLH429" s="5"/>
      <c r="WLI429" s="5"/>
      <c r="WLJ429" s="5"/>
      <c r="WLK429" s="5"/>
      <c r="WLL429" s="5"/>
      <c r="WLM429" s="5"/>
      <c r="WLN429" s="5"/>
      <c r="WLO429" s="5"/>
      <c r="WLP429" s="5"/>
      <c r="WLQ429" s="5"/>
      <c r="WLR429" s="5"/>
      <c r="WLS429" s="5"/>
      <c r="WLT429" s="5"/>
      <c r="WLU429" s="5"/>
      <c r="WLV429" s="5"/>
      <c r="WLW429" s="5"/>
      <c r="WLX429" s="5"/>
      <c r="WLY429" s="5"/>
      <c r="WLZ429" s="5"/>
      <c r="WMA429" s="5"/>
      <c r="WMB429" s="5"/>
      <c r="WMC429" s="5"/>
      <c r="WMD429" s="5"/>
      <c r="WME429" s="5"/>
      <c r="WMF429" s="5"/>
      <c r="WMG429" s="5"/>
      <c r="WMH429" s="5"/>
      <c r="WMI429" s="5"/>
      <c r="WMJ429" s="5"/>
      <c r="WMK429" s="5"/>
      <c r="WML429" s="5"/>
      <c r="WMM429" s="5"/>
      <c r="WMN429" s="5"/>
      <c r="WMO429" s="5"/>
      <c r="WMP429" s="5"/>
      <c r="WMQ429" s="5"/>
      <c r="WMR429" s="5"/>
      <c r="WMS429" s="5"/>
      <c r="WMT429" s="5"/>
      <c r="WMU429" s="5"/>
      <c r="WMV429" s="5"/>
      <c r="WMW429" s="5"/>
      <c r="WMX429" s="5"/>
      <c r="WMY429" s="5"/>
      <c r="WMZ429" s="5"/>
      <c r="WNA429" s="5"/>
      <c r="WNB429" s="5"/>
      <c r="WNC429" s="5"/>
      <c r="WND429" s="5"/>
      <c r="WNE429" s="5"/>
      <c r="WNF429" s="5"/>
      <c r="WNG429" s="5"/>
      <c r="WNH429" s="5"/>
      <c r="WNI429" s="5"/>
      <c r="WNJ429" s="5"/>
      <c r="WNK429" s="5"/>
      <c r="WNL429" s="5"/>
      <c r="WNM429" s="5"/>
      <c r="WNN429" s="5"/>
      <c r="WNO429" s="5"/>
      <c r="WNP429" s="5"/>
      <c r="WNQ429" s="5"/>
      <c r="WNR429" s="5"/>
      <c r="WNS429" s="5"/>
      <c r="WNT429" s="5"/>
      <c r="WNU429" s="5"/>
      <c r="WNV429" s="5"/>
      <c r="WNW429" s="5"/>
      <c r="WNX429" s="5"/>
      <c r="WNY429" s="5"/>
      <c r="WNZ429" s="5"/>
      <c r="WOA429" s="5"/>
      <c r="WOB429" s="5"/>
      <c r="WOC429" s="5"/>
      <c r="WOD429" s="5"/>
      <c r="WOE429" s="5"/>
      <c r="WOF429" s="5"/>
      <c r="WOG429" s="5"/>
      <c r="WOH429" s="5"/>
      <c r="WOI429" s="5"/>
      <c r="WOJ429" s="5"/>
      <c r="WOK429" s="5"/>
      <c r="WOL429" s="5"/>
      <c r="WOM429" s="5"/>
      <c r="WON429" s="5"/>
      <c r="WOO429" s="5"/>
      <c r="WOP429" s="5"/>
      <c r="WOQ429" s="5"/>
      <c r="WOR429" s="5"/>
      <c r="WOS429" s="5"/>
      <c r="WOT429" s="5"/>
      <c r="WOU429" s="5"/>
      <c r="WOV429" s="5"/>
      <c r="WOW429" s="5"/>
      <c r="WOX429" s="5"/>
      <c r="WOY429" s="5"/>
      <c r="WOZ429" s="5"/>
      <c r="WPA429" s="5"/>
      <c r="WPB429" s="5"/>
      <c r="WPC429" s="5"/>
      <c r="WPD429" s="5"/>
      <c r="WPE429" s="5"/>
      <c r="WPF429" s="5"/>
      <c r="WPG429" s="5"/>
      <c r="WPH429" s="5"/>
      <c r="WPI429" s="5"/>
      <c r="WPJ429" s="5"/>
      <c r="WPK429" s="5"/>
      <c r="WPL429" s="5"/>
      <c r="WPM429" s="5"/>
      <c r="WPN429" s="5"/>
      <c r="WPO429" s="5"/>
      <c r="WPP429" s="5"/>
      <c r="WPQ429" s="5"/>
      <c r="WPR429" s="5"/>
      <c r="WPS429" s="5"/>
      <c r="WPT429" s="5"/>
      <c r="WPU429" s="5"/>
      <c r="WPV429" s="5"/>
      <c r="WPW429" s="5"/>
      <c r="WPX429" s="5"/>
      <c r="WPY429" s="5"/>
      <c r="WPZ429" s="5"/>
      <c r="WQA429" s="5"/>
      <c r="WQB429" s="5"/>
      <c r="WQC429" s="5"/>
      <c r="WQD429" s="5"/>
      <c r="WQE429" s="5"/>
      <c r="WQF429" s="5"/>
      <c r="WQG429" s="5"/>
      <c r="WQH429" s="5"/>
      <c r="WQI429" s="5"/>
      <c r="WQJ429" s="5"/>
      <c r="WQK429" s="5"/>
      <c r="WQL429" s="5"/>
      <c r="WQM429" s="5"/>
      <c r="WQN429" s="5"/>
      <c r="WQO429" s="5"/>
      <c r="WQP429" s="5"/>
      <c r="WQQ429" s="5"/>
      <c r="WQR429" s="5"/>
      <c r="WQS429" s="5"/>
      <c r="WQT429" s="5"/>
      <c r="WQU429" s="5"/>
      <c r="WQV429" s="5"/>
      <c r="WQW429" s="5"/>
      <c r="WQX429" s="5"/>
      <c r="WQY429" s="5"/>
      <c r="WQZ429" s="5"/>
      <c r="WRA429" s="5"/>
      <c r="WRB429" s="5"/>
      <c r="WRC429" s="5"/>
      <c r="WRD429" s="5"/>
      <c r="WRE429" s="5"/>
      <c r="WRF429" s="5"/>
      <c r="WRG429" s="5"/>
      <c r="WRH429" s="5"/>
      <c r="WRI429" s="5"/>
      <c r="WRJ429" s="5"/>
      <c r="WRK429" s="5"/>
      <c r="WRL429" s="5"/>
      <c r="WRM429" s="5"/>
      <c r="WRN429" s="5"/>
      <c r="WRO429" s="5"/>
      <c r="WRP429" s="5"/>
      <c r="WRQ429" s="5"/>
      <c r="WRR429" s="5"/>
      <c r="WRS429" s="5"/>
      <c r="WRT429" s="5"/>
      <c r="WRU429" s="5"/>
      <c r="WRV429" s="5"/>
      <c r="WRW429" s="5"/>
      <c r="WRX429" s="5"/>
      <c r="WRY429" s="5"/>
      <c r="WRZ429" s="5"/>
      <c r="WSA429" s="5"/>
      <c r="WSB429" s="5"/>
      <c r="WSC429" s="5"/>
      <c r="WSD429" s="5"/>
      <c r="WSE429" s="5"/>
      <c r="WSF429" s="5"/>
      <c r="WSG429" s="5"/>
      <c r="WSH429" s="5"/>
      <c r="WSI429" s="5"/>
      <c r="WSJ429" s="5"/>
      <c r="WSK429" s="5"/>
      <c r="WSL429" s="5"/>
      <c r="WSM429" s="5"/>
      <c r="WSN429" s="5"/>
      <c r="WSO429" s="5"/>
      <c r="WSP429" s="5"/>
      <c r="WSQ429" s="5"/>
      <c r="WSR429" s="5"/>
      <c r="WSS429" s="5"/>
      <c r="WST429" s="5"/>
      <c r="WSU429" s="5"/>
      <c r="WSV429" s="5"/>
      <c r="WSW429" s="5"/>
      <c r="WSX429" s="5"/>
      <c r="WSY429" s="5"/>
      <c r="WSZ429" s="5"/>
      <c r="WTA429" s="5"/>
      <c r="WTB429" s="5"/>
      <c r="WTC429" s="5"/>
      <c r="WTD429" s="5"/>
      <c r="WTE429" s="5"/>
      <c r="WTF429" s="5"/>
      <c r="WTG429" s="5"/>
      <c r="WTH429" s="5"/>
      <c r="WTI429" s="5"/>
      <c r="WTJ429" s="5"/>
      <c r="WTK429" s="5"/>
      <c r="WTL429" s="5"/>
      <c r="WTM429" s="5"/>
      <c r="WTN429" s="5"/>
      <c r="WTO429" s="5"/>
      <c r="WTP429" s="5"/>
      <c r="WTQ429" s="5"/>
      <c r="WTR429" s="5"/>
      <c r="WTS429" s="5"/>
      <c r="WTT429" s="5"/>
      <c r="WTU429" s="5"/>
      <c r="WTV429" s="5"/>
      <c r="WTW429" s="5"/>
      <c r="WTX429" s="5"/>
      <c r="WTY429" s="5"/>
      <c r="WTZ429" s="5"/>
      <c r="WUA429" s="5"/>
      <c r="WUB429" s="5"/>
      <c r="WUC429" s="5"/>
      <c r="WUD429" s="5"/>
      <c r="WUE429" s="5"/>
      <c r="WUF429" s="5"/>
      <c r="WUG429" s="5"/>
      <c r="WUH429" s="5"/>
      <c r="WUI429" s="5"/>
      <c r="WUJ429" s="5"/>
      <c r="WUK429" s="5"/>
      <c r="WUL429" s="5"/>
      <c r="WUM429" s="5"/>
      <c r="WUN429" s="5"/>
      <c r="WUO429" s="5"/>
      <c r="WUP429" s="5"/>
      <c r="WUQ429" s="5"/>
      <c r="WUR429" s="5"/>
      <c r="WUS429" s="5"/>
      <c r="WUT429" s="5"/>
      <c r="WUU429" s="5"/>
      <c r="WUV429" s="5"/>
      <c r="WUW429" s="5"/>
      <c r="WUX429" s="5"/>
      <c r="WUY429" s="5"/>
      <c r="WUZ429" s="5"/>
      <c r="WVA429" s="5"/>
      <c r="WVB429" s="5"/>
      <c r="WVC429" s="5"/>
      <c r="WVD429" s="5"/>
      <c r="WVE429" s="5"/>
      <c r="WVF429" s="5"/>
      <c r="WVG429" s="5"/>
      <c r="WVH429" s="5"/>
      <c r="WVI429" s="5"/>
      <c r="WVJ429" s="5"/>
      <c r="WVK429" s="5"/>
      <c r="WVL429" s="5"/>
      <c r="WVM429" s="5"/>
      <c r="WVN429" s="5"/>
      <c r="WVO429" s="5"/>
      <c r="WVP429" s="5"/>
      <c r="WVQ429" s="5"/>
      <c r="WVR429" s="5"/>
      <c r="WVS429" s="5"/>
      <c r="WVT429" s="5"/>
      <c r="WVU429" s="5"/>
      <c r="WVV429" s="5"/>
      <c r="WVW429" s="5"/>
      <c r="WVX429" s="5"/>
      <c r="WVY429" s="5"/>
      <c r="WVZ429" s="5"/>
      <c r="WWA429" s="5"/>
      <c r="WWB429" s="5"/>
      <c r="WWC429" s="5"/>
      <c r="WWD429" s="5"/>
      <c r="WWE429" s="5"/>
      <c r="WWF429" s="5"/>
      <c r="WWG429" s="5"/>
      <c r="WWH429" s="5"/>
      <c r="WWI429" s="5"/>
      <c r="WWJ429" s="5"/>
      <c r="WWK429" s="5"/>
      <c r="WWL429" s="5"/>
      <c r="WWM429" s="5"/>
      <c r="WWN429" s="5"/>
      <c r="WWO429" s="5"/>
      <c r="WWP429" s="5"/>
      <c r="WWQ429" s="5"/>
      <c r="WWR429" s="5"/>
      <c r="WWS429" s="5"/>
      <c r="WWT429" s="5"/>
      <c r="WWU429" s="5"/>
      <c r="WWV429" s="5"/>
      <c r="WWW429" s="5"/>
      <c r="WWX429" s="5"/>
      <c r="WWY429" s="5"/>
      <c r="WWZ429" s="5"/>
      <c r="WXA429" s="5"/>
      <c r="WXB429" s="5"/>
      <c r="WXC429" s="5"/>
      <c r="WXD429" s="5"/>
      <c r="WXE429" s="5"/>
      <c r="WXF429" s="5"/>
      <c r="WXG429" s="5"/>
      <c r="WXH429" s="5"/>
      <c r="WXI429" s="5"/>
      <c r="WXJ429" s="5"/>
      <c r="WXK429" s="5"/>
      <c r="WXL429" s="5"/>
      <c r="WXM429" s="5"/>
      <c r="WXN429" s="5"/>
      <c r="WXO429" s="5"/>
      <c r="WXP429" s="5"/>
      <c r="WXQ429" s="5"/>
      <c r="WXR429" s="5"/>
      <c r="WXS429" s="5"/>
      <c r="WXT429" s="5"/>
      <c r="WXU429" s="5"/>
      <c r="WXV429" s="5"/>
      <c r="WXW429" s="5"/>
      <c r="WXX429" s="5"/>
      <c r="WXY429" s="5"/>
      <c r="WXZ429" s="5"/>
      <c r="WYA429" s="5"/>
      <c r="WYB429" s="5"/>
      <c r="WYC429" s="5"/>
      <c r="WYD429" s="5"/>
      <c r="WYE429" s="5"/>
      <c r="WYF429" s="5"/>
      <c r="WYG429" s="5"/>
      <c r="WYH429" s="5"/>
      <c r="WYI429" s="5"/>
      <c r="WYJ429" s="5"/>
      <c r="WYK429" s="5"/>
      <c r="WYL429" s="5"/>
      <c r="WYM429" s="5"/>
      <c r="WYN429" s="5"/>
      <c r="WYO429" s="5"/>
      <c r="WYP429" s="5"/>
      <c r="WYQ429" s="5"/>
      <c r="WYR429" s="5"/>
      <c r="WYS429" s="5"/>
      <c r="WYT429" s="5"/>
      <c r="WYU429" s="5"/>
      <c r="WYV429" s="5"/>
      <c r="WYW429" s="5"/>
      <c r="WYX429" s="5"/>
      <c r="WYY429" s="5"/>
      <c r="WYZ429" s="5"/>
      <c r="WZA429" s="5"/>
      <c r="WZB429" s="5"/>
      <c r="WZC429" s="5"/>
      <c r="WZD429" s="5"/>
      <c r="WZE429" s="5"/>
      <c r="WZF429" s="5"/>
      <c r="WZG429" s="5"/>
      <c r="WZH429" s="5"/>
      <c r="WZI429" s="5"/>
      <c r="WZJ429" s="5"/>
      <c r="WZK429" s="5"/>
      <c r="WZL429" s="5"/>
      <c r="WZM429" s="5"/>
      <c r="WZN429" s="5"/>
      <c r="WZO429" s="5"/>
      <c r="WZP429" s="5"/>
      <c r="WZQ429" s="5"/>
      <c r="WZR429" s="5"/>
      <c r="WZS429" s="5"/>
      <c r="WZT429" s="5"/>
      <c r="WZU429" s="5"/>
      <c r="WZV429" s="5"/>
      <c r="WZW429" s="5"/>
      <c r="WZX429" s="5"/>
      <c r="WZY429" s="5"/>
      <c r="WZZ429" s="5"/>
      <c r="XAA429" s="5"/>
      <c r="XAB429" s="5"/>
      <c r="XAC429" s="5"/>
      <c r="XAD429" s="5"/>
      <c r="XAE429" s="5"/>
      <c r="XAF429" s="5"/>
      <c r="XAG429" s="5"/>
      <c r="XAH429" s="5"/>
      <c r="XAI429" s="5"/>
      <c r="XAJ429" s="5"/>
      <c r="XAK429" s="5"/>
      <c r="XAL429" s="5"/>
      <c r="XAM429" s="5"/>
      <c r="XAN429" s="5"/>
      <c r="XAO429" s="5"/>
      <c r="XAP429" s="5"/>
      <c r="XAQ429" s="5"/>
      <c r="XAR429" s="5"/>
      <c r="XAS429" s="5"/>
      <c r="XAT429" s="5"/>
      <c r="XAU429" s="5"/>
      <c r="XAV429" s="5"/>
      <c r="XAW429" s="5"/>
      <c r="XAX429" s="5"/>
      <c r="XAY429" s="5"/>
      <c r="XAZ429" s="5"/>
      <c r="XBA429" s="5"/>
      <c r="XBB429" s="5"/>
      <c r="XBC429" s="5"/>
      <c r="XBD429" s="5"/>
      <c r="XBE429" s="5"/>
      <c r="XBF429" s="5"/>
      <c r="XBG429" s="5"/>
      <c r="XBH429" s="5"/>
      <c r="XBI429" s="5"/>
      <c r="XBJ429" s="5"/>
      <c r="XBK429" s="5"/>
      <c r="XBL429" s="5"/>
      <c r="XBM429" s="5"/>
      <c r="XBN429" s="5"/>
      <c r="XBO429" s="5"/>
      <c r="XBP429" s="5"/>
      <c r="XBQ429" s="5"/>
      <c r="XBR429" s="5"/>
      <c r="XBS429" s="5"/>
      <c r="XBT429" s="5"/>
      <c r="XBU429" s="5"/>
      <c r="XBV429" s="5"/>
      <c r="XBW429" s="5"/>
      <c r="XBX429" s="5"/>
      <c r="XBY429" s="5"/>
      <c r="XBZ429" s="5"/>
      <c r="XCA429" s="5"/>
      <c r="XCB429" s="5"/>
      <c r="XCC429" s="5"/>
      <c r="XCD429" s="5"/>
      <c r="XCE429" s="5"/>
      <c r="XCF429" s="5"/>
      <c r="XCG429" s="5"/>
      <c r="XCH429" s="5"/>
      <c r="XCI429" s="5"/>
      <c r="XCJ429" s="5"/>
      <c r="XCK429" s="5"/>
      <c r="XCL429" s="5"/>
      <c r="XCM429" s="5"/>
      <c r="XCN429" s="5"/>
      <c r="XCO429" s="5"/>
      <c r="XCP429" s="5"/>
      <c r="XCQ429" s="5"/>
      <c r="XCR429" s="5"/>
      <c r="XCS429" s="5"/>
      <c r="XCT429" s="5"/>
      <c r="XCU429" s="5"/>
      <c r="XCV429" s="5"/>
      <c r="XCW429" s="5"/>
      <c r="XCX429" s="5"/>
      <c r="XCY429" s="5"/>
      <c r="XCZ429" s="5"/>
      <c r="XDA429" s="5"/>
      <c r="XDB429" s="5"/>
      <c r="XDC429" s="5"/>
      <c r="XDD429" s="5"/>
      <c r="XDE429" s="5"/>
      <c r="XDF429" s="5"/>
      <c r="XDG429" s="5"/>
      <c r="XDH429" s="5"/>
      <c r="XDI429" s="5"/>
      <c r="XDJ429" s="5"/>
      <c r="XDK429" s="5"/>
      <c r="XDL429" s="5"/>
      <c r="XDM429" s="5"/>
      <c r="XDN429" s="5"/>
      <c r="XDO429" s="5"/>
      <c r="XDP429" s="5"/>
      <c r="XDQ429" s="5"/>
      <c r="XDR429" s="5"/>
      <c r="XDS429" s="5"/>
      <c r="XDT429" s="5"/>
      <c r="XDU429" s="5"/>
      <c r="XDV429" s="5"/>
      <c r="XDW429" s="5"/>
      <c r="XDX429" s="5"/>
      <c r="XDY429" s="5"/>
      <c r="XDZ429" s="5"/>
      <c r="XEA429" s="5"/>
      <c r="XEB429" s="5"/>
      <c r="XEC429" s="5"/>
      <c r="XED429" s="5"/>
      <c r="XEE429" s="5"/>
      <c r="XEF429" s="5"/>
      <c r="XEG429" s="5"/>
      <c r="XEH429" s="5"/>
      <c r="XEI429" s="5"/>
      <c r="XEJ429" s="5"/>
      <c r="XEK429" s="5"/>
      <c r="XEL429" s="5"/>
      <c r="XEM429" s="5"/>
      <c r="XEN429" s="5"/>
      <c r="XEO429" s="5"/>
      <c r="XEP429" s="5"/>
      <c r="XEQ429" s="5"/>
      <c r="XER429" s="5"/>
      <c r="XES429" s="5"/>
      <c r="XET429" s="5"/>
      <c r="XEU429" s="5"/>
      <c r="XEV429" s="5"/>
      <c r="XEW429" s="5"/>
      <c r="XEX429" s="5"/>
      <c r="XEY429" s="5"/>
      <c r="XEZ429" s="5"/>
      <c r="XFA429" s="5"/>
      <c r="XFB429" s="5"/>
    </row>
    <row r="430" spans="1:16382" s="34" customFormat="1" ht="15.6">
      <c r="A430" s="6" t="s">
        <v>762</v>
      </c>
      <c r="B430" s="83" t="s">
        <v>763</v>
      </c>
      <c r="C430" s="88"/>
      <c r="D430" s="226">
        <f t="shared" ref="D430:E430" si="92">D431</f>
        <v>414679</v>
      </c>
      <c r="E430" s="262">
        <f t="shared" si="92"/>
        <v>0</v>
      </c>
      <c r="F430" s="163"/>
      <c r="G430" s="198"/>
      <c r="H430" s="199"/>
      <c r="I430" s="199"/>
      <c r="J430" s="200"/>
      <c r="K430" s="275"/>
      <c r="L430" s="274"/>
      <c r="M430" s="274"/>
      <c r="N430" s="297"/>
      <c r="O430" s="298"/>
      <c r="P430" s="297"/>
      <c r="Q430" s="297"/>
      <c r="R430" s="297"/>
      <c r="S430" s="297"/>
      <c r="T430" s="297"/>
      <c r="U430" s="297"/>
      <c r="V430" s="297"/>
      <c r="W430" s="297"/>
      <c r="X430" s="297"/>
    </row>
    <row r="431" spans="1:16382" s="34" customFormat="1" ht="46.8">
      <c r="A431" s="6" t="s">
        <v>765</v>
      </c>
      <c r="B431" s="83" t="s">
        <v>764</v>
      </c>
      <c r="C431" s="88"/>
      <c r="D431" s="226">
        <f t="shared" ref="D431:E431" si="93">D436+D432</f>
        <v>414679</v>
      </c>
      <c r="E431" s="262">
        <f t="shared" si="93"/>
        <v>0</v>
      </c>
      <c r="F431" s="163"/>
      <c r="G431" s="198"/>
      <c r="H431" s="199"/>
      <c r="I431" s="199"/>
      <c r="J431" s="200"/>
      <c r="K431" s="275"/>
      <c r="L431" s="274"/>
      <c r="M431" s="274"/>
      <c r="N431" s="297"/>
      <c r="O431" s="298"/>
      <c r="P431" s="297"/>
      <c r="Q431" s="297"/>
      <c r="R431" s="297"/>
      <c r="S431" s="297"/>
      <c r="T431" s="297"/>
      <c r="U431" s="297"/>
      <c r="V431" s="297"/>
      <c r="W431" s="297"/>
      <c r="X431" s="297"/>
    </row>
    <row r="432" spans="1:16382" s="34" customFormat="1" ht="78">
      <c r="A432" s="137" t="s">
        <v>853</v>
      </c>
      <c r="B432" s="87" t="s">
        <v>854</v>
      </c>
      <c r="C432" s="93"/>
      <c r="D432" s="221">
        <f t="shared" ref="D432:E434" si="94">D433</f>
        <v>109679</v>
      </c>
      <c r="E432" s="229">
        <f t="shared" si="94"/>
        <v>0</v>
      </c>
      <c r="F432" s="163"/>
      <c r="G432" s="198"/>
      <c r="H432" s="199"/>
      <c r="I432" s="199"/>
      <c r="J432" s="200"/>
      <c r="K432" s="275"/>
      <c r="L432" s="274"/>
      <c r="M432" s="274"/>
      <c r="N432" s="297"/>
      <c r="O432" s="298"/>
      <c r="P432" s="297"/>
      <c r="Q432" s="297"/>
      <c r="R432" s="297"/>
      <c r="S432" s="297"/>
      <c r="T432" s="297"/>
      <c r="U432" s="297"/>
      <c r="V432" s="297"/>
      <c r="W432" s="297"/>
      <c r="X432" s="297"/>
    </row>
    <row r="433" spans="1:24" s="34" customFormat="1" ht="31.2">
      <c r="A433" s="23" t="s">
        <v>617</v>
      </c>
      <c r="B433" s="89" t="s">
        <v>854</v>
      </c>
      <c r="C433" s="110" t="s">
        <v>36</v>
      </c>
      <c r="D433" s="222">
        <f t="shared" si="94"/>
        <v>109679</v>
      </c>
      <c r="E433" s="259">
        <f t="shared" si="94"/>
        <v>0</v>
      </c>
      <c r="F433" s="163"/>
      <c r="G433" s="198"/>
      <c r="H433" s="199"/>
      <c r="I433" s="199"/>
      <c r="J433" s="200"/>
      <c r="K433" s="275"/>
      <c r="L433" s="274"/>
      <c r="M433" s="274"/>
      <c r="N433" s="297"/>
      <c r="O433" s="298"/>
      <c r="P433" s="297"/>
      <c r="Q433" s="297"/>
      <c r="R433" s="297"/>
      <c r="S433" s="297"/>
      <c r="T433" s="297"/>
      <c r="U433" s="297"/>
      <c r="V433" s="297"/>
      <c r="W433" s="297"/>
      <c r="X433" s="297"/>
    </row>
    <row r="434" spans="1:24" s="34" customFormat="1" ht="15.6">
      <c r="A434" s="18" t="s">
        <v>35</v>
      </c>
      <c r="B434" s="89" t="s">
        <v>854</v>
      </c>
      <c r="C434" s="110" t="s">
        <v>146</v>
      </c>
      <c r="D434" s="222">
        <f t="shared" si="94"/>
        <v>109679</v>
      </c>
      <c r="E434" s="259">
        <f t="shared" si="94"/>
        <v>0</v>
      </c>
      <c r="F434" s="163"/>
      <c r="G434" s="198"/>
      <c r="H434" s="199"/>
      <c r="I434" s="199"/>
      <c r="J434" s="200"/>
      <c r="K434" s="275"/>
      <c r="L434" s="274"/>
      <c r="M434" s="274"/>
      <c r="N434" s="297"/>
      <c r="O434" s="298"/>
      <c r="P434" s="297"/>
      <c r="Q434" s="297"/>
      <c r="R434" s="297"/>
      <c r="S434" s="297"/>
      <c r="T434" s="297"/>
      <c r="U434" s="297"/>
      <c r="V434" s="297"/>
      <c r="W434" s="297"/>
      <c r="X434" s="297"/>
    </row>
    <row r="435" spans="1:24" s="34" customFormat="1" ht="31.2">
      <c r="A435" s="18" t="s">
        <v>95</v>
      </c>
      <c r="B435" s="89" t="s">
        <v>854</v>
      </c>
      <c r="C435" s="110" t="s">
        <v>96</v>
      </c>
      <c r="D435" s="212">
        <f>195000-85321</f>
        <v>109679</v>
      </c>
      <c r="E435" s="227">
        <v>0</v>
      </c>
      <c r="F435" s="163"/>
      <c r="G435" s="198"/>
      <c r="H435" s="199"/>
      <c r="I435" s="199"/>
      <c r="J435" s="200"/>
      <c r="K435" s="275"/>
      <c r="L435" s="274"/>
      <c r="M435" s="274"/>
      <c r="N435" s="297"/>
      <c r="O435" s="298"/>
      <c r="P435" s="297"/>
      <c r="Q435" s="297"/>
      <c r="R435" s="297"/>
      <c r="S435" s="297"/>
      <c r="T435" s="297"/>
      <c r="U435" s="297"/>
      <c r="V435" s="297"/>
      <c r="W435" s="297"/>
      <c r="X435" s="297"/>
    </row>
    <row r="436" spans="1:24" s="34" customFormat="1" ht="89.25" customHeight="1">
      <c r="A436" s="137" t="s">
        <v>838</v>
      </c>
      <c r="B436" s="98" t="s">
        <v>766</v>
      </c>
      <c r="C436" s="93"/>
      <c r="D436" s="221">
        <f t="shared" ref="D436:E438" si="95">D437</f>
        <v>305000</v>
      </c>
      <c r="E436" s="229">
        <f t="shared" si="95"/>
        <v>0</v>
      </c>
      <c r="F436" s="163"/>
      <c r="G436" s="198"/>
      <c r="H436" s="199"/>
      <c r="I436" s="199"/>
      <c r="J436" s="200"/>
      <c r="K436" s="275"/>
      <c r="L436" s="274"/>
      <c r="M436" s="274"/>
      <c r="N436" s="297"/>
      <c r="O436" s="298"/>
      <c r="P436" s="297"/>
      <c r="Q436" s="297"/>
      <c r="R436" s="297"/>
      <c r="S436" s="297"/>
      <c r="T436" s="297"/>
      <c r="U436" s="297"/>
      <c r="V436" s="297"/>
      <c r="W436" s="297"/>
      <c r="X436" s="297"/>
    </row>
    <row r="437" spans="1:24" s="34" customFormat="1" ht="31.2">
      <c r="A437" s="23" t="s">
        <v>617</v>
      </c>
      <c r="B437" s="97" t="s">
        <v>766</v>
      </c>
      <c r="C437" s="110" t="s">
        <v>36</v>
      </c>
      <c r="D437" s="222">
        <f t="shared" si="95"/>
        <v>305000</v>
      </c>
      <c r="E437" s="259">
        <f t="shared" si="95"/>
        <v>0</v>
      </c>
      <c r="F437" s="163"/>
      <c r="G437" s="198"/>
      <c r="H437" s="199"/>
      <c r="I437" s="199"/>
      <c r="J437" s="200"/>
      <c r="K437" s="275"/>
      <c r="L437" s="274"/>
      <c r="M437" s="274"/>
      <c r="N437" s="297"/>
      <c r="O437" s="298"/>
      <c r="P437" s="297"/>
      <c r="Q437" s="297"/>
      <c r="R437" s="297"/>
      <c r="S437" s="297"/>
      <c r="T437" s="297"/>
      <c r="U437" s="297"/>
      <c r="V437" s="297"/>
      <c r="W437" s="297"/>
      <c r="X437" s="297"/>
    </row>
    <row r="438" spans="1:24" s="34" customFormat="1" ht="15.6">
      <c r="A438" s="18" t="s">
        <v>35</v>
      </c>
      <c r="B438" s="97" t="s">
        <v>766</v>
      </c>
      <c r="C438" s="110" t="s">
        <v>146</v>
      </c>
      <c r="D438" s="222">
        <f t="shared" si="95"/>
        <v>305000</v>
      </c>
      <c r="E438" s="259">
        <f t="shared" si="95"/>
        <v>0</v>
      </c>
      <c r="F438" s="163"/>
      <c r="G438" s="198"/>
      <c r="H438" s="199"/>
      <c r="I438" s="199"/>
      <c r="J438" s="200"/>
      <c r="K438" s="275"/>
      <c r="L438" s="274"/>
      <c r="M438" s="274"/>
      <c r="N438" s="297"/>
      <c r="O438" s="298"/>
      <c r="P438" s="297"/>
      <c r="Q438" s="297"/>
      <c r="R438" s="297"/>
      <c r="S438" s="297"/>
      <c r="T438" s="297"/>
      <c r="U438" s="297"/>
      <c r="V438" s="297"/>
      <c r="W438" s="297"/>
      <c r="X438" s="297"/>
    </row>
    <row r="439" spans="1:24" s="34" customFormat="1" ht="31.2">
      <c r="A439" s="18" t="s">
        <v>95</v>
      </c>
      <c r="B439" s="97" t="s">
        <v>766</v>
      </c>
      <c r="C439" s="110" t="s">
        <v>96</v>
      </c>
      <c r="D439" s="212">
        <v>305000</v>
      </c>
      <c r="E439" s="227">
        <v>0</v>
      </c>
      <c r="F439" s="163"/>
      <c r="G439" s="198"/>
      <c r="H439" s="199"/>
      <c r="I439" s="199"/>
      <c r="J439" s="200"/>
      <c r="K439" s="275"/>
      <c r="L439" s="274"/>
      <c r="M439" s="274"/>
      <c r="N439" s="297"/>
      <c r="O439" s="298"/>
      <c r="P439" s="297"/>
      <c r="Q439" s="297"/>
      <c r="R439" s="297"/>
      <c r="S439" s="297"/>
      <c r="T439" s="297"/>
      <c r="U439" s="297"/>
      <c r="V439" s="297"/>
      <c r="W439" s="297"/>
      <c r="X439" s="297"/>
    </row>
    <row r="440" spans="1:24" s="34" customFormat="1" ht="31.2">
      <c r="A440" s="6" t="s">
        <v>767</v>
      </c>
      <c r="B440" s="83" t="s">
        <v>768</v>
      </c>
      <c r="C440" s="88"/>
      <c r="D440" s="226">
        <f t="shared" ref="D440:E440" si="96">D441</f>
        <v>334091</v>
      </c>
      <c r="E440" s="262">
        <f t="shared" si="96"/>
        <v>358909</v>
      </c>
      <c r="F440" s="163"/>
      <c r="G440" s="198"/>
      <c r="H440" s="199"/>
      <c r="I440" s="199"/>
      <c r="J440" s="200"/>
      <c r="K440" s="275"/>
      <c r="L440" s="274"/>
      <c r="M440" s="274"/>
      <c r="N440" s="297"/>
      <c r="O440" s="298"/>
      <c r="P440" s="297"/>
      <c r="Q440" s="297"/>
      <c r="R440" s="297"/>
      <c r="S440" s="297"/>
      <c r="T440" s="297"/>
      <c r="U440" s="297"/>
      <c r="V440" s="297"/>
      <c r="W440" s="297"/>
      <c r="X440" s="297"/>
    </row>
    <row r="441" spans="1:24" s="34" customFormat="1" ht="31.2">
      <c r="A441" s="6" t="s">
        <v>772</v>
      </c>
      <c r="B441" s="83" t="s">
        <v>769</v>
      </c>
      <c r="C441" s="88"/>
      <c r="D441" s="206">
        <f>D442+D446+D450+D454</f>
        <v>334091</v>
      </c>
      <c r="E441" s="263">
        <f>E442+E446+E450+E454</f>
        <v>358909</v>
      </c>
      <c r="F441" s="163"/>
      <c r="G441" s="198"/>
      <c r="H441" s="199"/>
      <c r="I441" s="199"/>
      <c r="J441" s="200"/>
      <c r="K441" s="275"/>
      <c r="L441" s="274"/>
      <c r="M441" s="274"/>
      <c r="N441" s="297"/>
      <c r="O441" s="298"/>
      <c r="P441" s="297"/>
      <c r="Q441" s="297"/>
      <c r="R441" s="297"/>
      <c r="S441" s="297"/>
      <c r="T441" s="297"/>
      <c r="U441" s="297"/>
      <c r="V441" s="297"/>
      <c r="W441" s="297"/>
      <c r="X441" s="297"/>
    </row>
    <row r="442" spans="1:24" s="34" customFormat="1" ht="15.6">
      <c r="A442" s="137" t="s">
        <v>816</v>
      </c>
      <c r="B442" s="87" t="s">
        <v>770</v>
      </c>
      <c r="C442" s="93"/>
      <c r="D442" s="221">
        <f t="shared" ref="D442:E442" si="97">D443</f>
        <v>70000</v>
      </c>
      <c r="E442" s="229">
        <f t="shared" si="97"/>
        <v>70000</v>
      </c>
      <c r="F442" s="163"/>
      <c r="G442" s="198"/>
      <c r="H442" s="199"/>
      <c r="I442" s="199"/>
      <c r="J442" s="200"/>
      <c r="K442" s="275"/>
      <c r="L442" s="274"/>
      <c r="M442" s="274"/>
      <c r="N442" s="297"/>
      <c r="O442" s="298"/>
      <c r="P442" s="297"/>
      <c r="Q442" s="297"/>
      <c r="R442" s="297"/>
      <c r="S442" s="297"/>
      <c r="T442" s="297"/>
      <c r="U442" s="297"/>
      <c r="V442" s="297"/>
      <c r="W442" s="297"/>
      <c r="X442" s="297"/>
    </row>
    <row r="443" spans="1:24" s="34" customFormat="1" ht="15.6">
      <c r="A443" s="14" t="s">
        <v>13</v>
      </c>
      <c r="B443" s="89" t="s">
        <v>770</v>
      </c>
      <c r="C443" s="97" t="s">
        <v>14</v>
      </c>
      <c r="D443" s="222">
        <f t="shared" ref="D443" si="98">D444</f>
        <v>70000</v>
      </c>
      <c r="E443" s="259">
        <f t="shared" ref="E443" si="99">E444</f>
        <v>70000</v>
      </c>
      <c r="F443" s="163"/>
      <c r="G443" s="198"/>
      <c r="H443" s="199"/>
      <c r="I443" s="199"/>
      <c r="J443" s="200"/>
      <c r="K443" s="275"/>
      <c r="L443" s="274"/>
      <c r="M443" s="274"/>
      <c r="N443" s="297"/>
      <c r="O443" s="298"/>
      <c r="P443" s="297"/>
      <c r="Q443" s="297"/>
      <c r="R443" s="297"/>
      <c r="S443" s="297"/>
      <c r="T443" s="297"/>
      <c r="U443" s="297"/>
      <c r="V443" s="297"/>
      <c r="W443" s="297"/>
      <c r="X443" s="297"/>
    </row>
    <row r="444" spans="1:24" s="34" customFormat="1" ht="46.8">
      <c r="A444" s="195" t="s">
        <v>720</v>
      </c>
      <c r="B444" s="89" t="s">
        <v>770</v>
      </c>
      <c r="C444" s="97" t="s">
        <v>635</v>
      </c>
      <c r="D444" s="222">
        <f t="shared" ref="D444:E444" si="100">D445</f>
        <v>70000</v>
      </c>
      <c r="E444" s="259">
        <f t="shared" si="100"/>
        <v>70000</v>
      </c>
      <c r="F444" s="163"/>
      <c r="G444" s="198"/>
      <c r="H444" s="199"/>
      <c r="I444" s="199"/>
      <c r="J444" s="200"/>
      <c r="K444" s="275"/>
      <c r="L444" s="274"/>
      <c r="M444" s="274"/>
      <c r="N444" s="297"/>
      <c r="O444" s="298"/>
      <c r="P444" s="297"/>
      <c r="Q444" s="297"/>
      <c r="R444" s="297"/>
      <c r="S444" s="297"/>
      <c r="T444" s="297"/>
      <c r="U444" s="297"/>
      <c r="V444" s="297"/>
      <c r="W444" s="297"/>
      <c r="X444" s="297"/>
    </row>
    <row r="445" spans="1:24" s="34" customFormat="1" ht="15.6">
      <c r="A445" s="195" t="s">
        <v>634</v>
      </c>
      <c r="B445" s="89" t="s">
        <v>770</v>
      </c>
      <c r="C445" s="97" t="s">
        <v>636</v>
      </c>
      <c r="D445" s="212">
        <f>70000+100000-100000</f>
        <v>70000</v>
      </c>
      <c r="E445" s="227">
        <v>70000</v>
      </c>
      <c r="F445" s="163"/>
      <c r="G445" s="198"/>
      <c r="H445" s="199"/>
      <c r="I445" s="199"/>
      <c r="J445" s="200"/>
      <c r="K445" s="275"/>
      <c r="L445" s="274"/>
      <c r="M445" s="274"/>
      <c r="N445" s="297"/>
      <c r="O445" s="298"/>
      <c r="P445" s="297"/>
      <c r="Q445" s="297"/>
      <c r="R445" s="297"/>
      <c r="S445" s="297"/>
      <c r="T445" s="308"/>
      <c r="U445" s="297"/>
      <c r="V445" s="297"/>
      <c r="W445" s="297"/>
      <c r="X445" s="297"/>
    </row>
    <row r="446" spans="1:24" s="36" customFormat="1" ht="15.6">
      <c r="A446" s="30" t="s">
        <v>458</v>
      </c>
      <c r="B446" s="98" t="s">
        <v>771</v>
      </c>
      <c r="C446" s="93"/>
      <c r="D446" s="221">
        <f t="shared" ref="D446:E446" si="101">D447</f>
        <v>5000</v>
      </c>
      <c r="E446" s="229">
        <f t="shared" si="101"/>
        <v>5000</v>
      </c>
      <c r="F446" s="185"/>
      <c r="G446" s="301"/>
      <c r="H446" s="302"/>
      <c r="I446" s="302"/>
      <c r="J446" s="303"/>
      <c r="K446" s="304"/>
      <c r="L446" s="305"/>
      <c r="M446" s="305"/>
      <c r="N446" s="306"/>
      <c r="O446" s="307"/>
      <c r="P446" s="306"/>
      <c r="Q446" s="306"/>
      <c r="R446" s="306"/>
      <c r="S446" s="306"/>
      <c r="T446" s="306"/>
      <c r="U446" s="306"/>
      <c r="V446" s="306"/>
      <c r="W446" s="306"/>
      <c r="X446" s="306"/>
    </row>
    <row r="447" spans="1:24" s="34" customFormat="1" ht="31.2">
      <c r="A447" s="177" t="s">
        <v>519</v>
      </c>
      <c r="B447" s="97" t="s">
        <v>771</v>
      </c>
      <c r="C447" s="97" t="s">
        <v>15</v>
      </c>
      <c r="D447" s="222">
        <f t="shared" ref="D447:E447" si="102">D448</f>
        <v>5000</v>
      </c>
      <c r="E447" s="259">
        <f t="shared" si="102"/>
        <v>5000</v>
      </c>
      <c r="F447" s="163"/>
      <c r="G447" s="198"/>
      <c r="H447" s="199"/>
      <c r="I447" s="199"/>
      <c r="J447" s="200"/>
      <c r="K447" s="275"/>
      <c r="L447" s="274"/>
      <c r="M447" s="274"/>
      <c r="N447" s="297"/>
      <c r="O447" s="298"/>
      <c r="P447" s="297"/>
      <c r="Q447" s="297"/>
      <c r="R447" s="297"/>
      <c r="S447" s="297"/>
      <c r="T447" s="297"/>
      <c r="U447" s="297"/>
      <c r="V447" s="297"/>
      <c r="W447" s="297"/>
      <c r="X447" s="297"/>
    </row>
    <row r="448" spans="1:24" s="34" customFormat="1" ht="31.2">
      <c r="A448" s="12" t="s">
        <v>17</v>
      </c>
      <c r="B448" s="97" t="s">
        <v>771</v>
      </c>
      <c r="C448" s="97" t="s">
        <v>16</v>
      </c>
      <c r="D448" s="222">
        <f t="shared" ref="D448:E448" si="103">D449</f>
        <v>5000</v>
      </c>
      <c r="E448" s="259">
        <f t="shared" si="103"/>
        <v>5000</v>
      </c>
      <c r="F448" s="163"/>
      <c r="G448" s="198"/>
      <c r="H448" s="199"/>
      <c r="I448" s="199"/>
      <c r="J448" s="200"/>
      <c r="K448" s="275"/>
      <c r="L448" s="274"/>
      <c r="M448" s="274"/>
      <c r="N448" s="297"/>
      <c r="O448" s="298"/>
      <c r="P448" s="297"/>
      <c r="Q448" s="297"/>
      <c r="R448" s="297"/>
      <c r="S448" s="297"/>
      <c r="T448" s="297"/>
      <c r="U448" s="297"/>
      <c r="V448" s="297"/>
      <c r="W448" s="297"/>
      <c r="X448" s="297"/>
    </row>
    <row r="449" spans="1:24" s="34" customFormat="1" ht="15.6">
      <c r="A449" s="12" t="s">
        <v>741</v>
      </c>
      <c r="B449" s="97" t="s">
        <v>771</v>
      </c>
      <c r="C449" s="97" t="s">
        <v>77</v>
      </c>
      <c r="D449" s="212">
        <v>5000</v>
      </c>
      <c r="E449" s="227">
        <v>5000</v>
      </c>
      <c r="F449" s="163"/>
      <c r="G449" s="198"/>
      <c r="H449" s="199"/>
      <c r="I449" s="199"/>
      <c r="J449" s="200"/>
      <c r="K449" s="275"/>
      <c r="L449" s="274"/>
      <c r="M449" s="274"/>
      <c r="N449" s="297"/>
      <c r="O449" s="298"/>
      <c r="P449" s="297"/>
      <c r="Q449" s="297"/>
      <c r="R449" s="297"/>
      <c r="S449" s="297"/>
      <c r="T449" s="297"/>
      <c r="U449" s="297"/>
      <c r="V449" s="297"/>
      <c r="W449" s="297"/>
      <c r="X449" s="297"/>
    </row>
    <row r="450" spans="1:24" s="36" customFormat="1" ht="15.6">
      <c r="A450" s="20" t="s">
        <v>773</v>
      </c>
      <c r="B450" s="98" t="s">
        <v>774</v>
      </c>
      <c r="C450" s="98"/>
      <c r="D450" s="221">
        <f t="shared" ref="D450:E450" si="104">D451</f>
        <v>6000</v>
      </c>
      <c r="E450" s="229">
        <f t="shared" si="104"/>
        <v>6000</v>
      </c>
      <c r="F450" s="185"/>
      <c r="G450" s="301"/>
      <c r="H450" s="302"/>
      <c r="I450" s="302"/>
      <c r="J450" s="303"/>
      <c r="K450" s="304"/>
      <c r="L450" s="305"/>
      <c r="M450" s="305"/>
      <c r="N450" s="306"/>
      <c r="O450" s="307"/>
      <c r="P450" s="306"/>
      <c r="Q450" s="306"/>
      <c r="R450" s="306"/>
      <c r="S450" s="306"/>
      <c r="T450" s="306"/>
      <c r="U450" s="306"/>
      <c r="V450" s="306"/>
      <c r="W450" s="306"/>
      <c r="X450" s="306"/>
    </row>
    <row r="451" spans="1:24" s="34" customFormat="1" ht="31.2">
      <c r="A451" s="177" t="s">
        <v>519</v>
      </c>
      <c r="B451" s="97" t="s">
        <v>774</v>
      </c>
      <c r="C451" s="97" t="s">
        <v>15</v>
      </c>
      <c r="D451" s="222">
        <f t="shared" ref="D451:E451" si="105">D452</f>
        <v>6000</v>
      </c>
      <c r="E451" s="259">
        <f t="shared" si="105"/>
        <v>6000</v>
      </c>
      <c r="F451" s="163"/>
      <c r="G451" s="198"/>
      <c r="H451" s="199"/>
      <c r="I451" s="199"/>
      <c r="J451" s="200"/>
      <c r="K451" s="275"/>
      <c r="L451" s="274"/>
      <c r="M451" s="274"/>
      <c r="N451" s="297"/>
      <c r="O451" s="298"/>
      <c r="P451" s="297"/>
      <c r="Q451" s="297"/>
      <c r="R451" s="297"/>
      <c r="S451" s="297"/>
      <c r="T451" s="297"/>
      <c r="U451" s="297"/>
      <c r="V451" s="297"/>
      <c r="W451" s="297"/>
      <c r="X451" s="297"/>
    </row>
    <row r="452" spans="1:24" s="34" customFormat="1" ht="31.2">
      <c r="A452" s="12" t="s">
        <v>17</v>
      </c>
      <c r="B452" s="97" t="s">
        <v>774</v>
      </c>
      <c r="C452" s="97" t="s">
        <v>16</v>
      </c>
      <c r="D452" s="222">
        <f t="shared" ref="D452:E452" si="106">D453</f>
        <v>6000</v>
      </c>
      <c r="E452" s="259">
        <f t="shared" si="106"/>
        <v>6000</v>
      </c>
      <c r="F452" s="163"/>
      <c r="G452" s="198"/>
      <c r="H452" s="199"/>
      <c r="I452" s="199"/>
      <c r="J452" s="200"/>
      <c r="K452" s="275"/>
      <c r="L452" s="274"/>
      <c r="M452" s="274"/>
      <c r="N452" s="297"/>
      <c r="O452" s="298"/>
      <c r="P452" s="297"/>
      <c r="Q452" s="297"/>
      <c r="R452" s="297"/>
      <c r="S452" s="297"/>
      <c r="T452" s="297"/>
      <c r="U452" s="297"/>
      <c r="V452" s="297"/>
      <c r="W452" s="297"/>
      <c r="X452" s="297"/>
    </row>
    <row r="453" spans="1:24" s="34" customFormat="1" ht="15.6">
      <c r="A453" s="12" t="s">
        <v>741</v>
      </c>
      <c r="B453" s="97" t="s">
        <v>774</v>
      </c>
      <c r="C453" s="97" t="s">
        <v>77</v>
      </c>
      <c r="D453" s="212">
        <v>6000</v>
      </c>
      <c r="E453" s="227">
        <v>6000</v>
      </c>
      <c r="F453" s="163"/>
      <c r="G453" s="198"/>
      <c r="H453" s="199"/>
      <c r="I453" s="199"/>
      <c r="J453" s="200"/>
      <c r="K453" s="275"/>
      <c r="L453" s="274"/>
      <c r="M453" s="274"/>
      <c r="N453" s="297"/>
      <c r="O453" s="298"/>
      <c r="P453" s="297"/>
      <c r="Q453" s="297"/>
      <c r="R453" s="297"/>
      <c r="S453" s="297"/>
      <c r="T453" s="297"/>
      <c r="U453" s="297"/>
      <c r="V453" s="297"/>
      <c r="W453" s="297"/>
      <c r="X453" s="297"/>
    </row>
    <row r="454" spans="1:24" s="36" customFormat="1" ht="36" customHeight="1">
      <c r="A454" s="20" t="s">
        <v>831</v>
      </c>
      <c r="B454" s="98" t="s">
        <v>775</v>
      </c>
      <c r="C454" s="98"/>
      <c r="D454" s="221">
        <f>D455+D458</f>
        <v>253091</v>
      </c>
      <c r="E454" s="229">
        <f>E455+E458</f>
        <v>277909</v>
      </c>
      <c r="F454" s="185"/>
      <c r="G454" s="301"/>
      <c r="H454" s="302"/>
      <c r="I454" s="302"/>
      <c r="J454" s="303"/>
      <c r="K454" s="304"/>
      <c r="L454" s="305"/>
      <c r="M454" s="305"/>
      <c r="N454" s="306"/>
      <c r="O454" s="307"/>
      <c r="P454" s="306"/>
      <c r="Q454" s="306"/>
      <c r="R454" s="306"/>
      <c r="S454" s="306"/>
      <c r="T454" s="306"/>
      <c r="U454" s="306"/>
      <c r="V454" s="306"/>
      <c r="W454" s="306"/>
      <c r="X454" s="306"/>
    </row>
    <row r="455" spans="1:24" s="34" customFormat="1" ht="31.2">
      <c r="A455" s="177" t="s">
        <v>519</v>
      </c>
      <c r="B455" s="97" t="s">
        <v>775</v>
      </c>
      <c r="C455" s="97" t="s">
        <v>15</v>
      </c>
      <c r="D455" s="222">
        <f t="shared" ref="D455:E456" si="107">D456</f>
        <v>500</v>
      </c>
      <c r="E455" s="259">
        <f t="shared" si="107"/>
        <v>500</v>
      </c>
      <c r="F455" s="163"/>
      <c r="G455" s="198"/>
      <c r="H455" s="199"/>
      <c r="I455" s="199"/>
      <c r="J455" s="200"/>
      <c r="K455" s="275"/>
      <c r="L455" s="274"/>
      <c r="M455" s="274"/>
      <c r="N455" s="297"/>
      <c r="O455" s="298"/>
      <c r="P455" s="297"/>
      <c r="Q455" s="297"/>
      <c r="R455" s="297"/>
      <c r="S455" s="297"/>
      <c r="T455" s="297"/>
      <c r="U455" s="297"/>
      <c r="V455" s="297"/>
      <c r="W455" s="297"/>
      <c r="X455" s="297"/>
    </row>
    <row r="456" spans="1:24" s="34" customFormat="1" ht="31.2">
      <c r="A456" s="12" t="s">
        <v>17</v>
      </c>
      <c r="B456" s="97" t="s">
        <v>775</v>
      </c>
      <c r="C456" s="97" t="s">
        <v>16</v>
      </c>
      <c r="D456" s="222">
        <f t="shared" si="107"/>
        <v>500</v>
      </c>
      <c r="E456" s="259">
        <f t="shared" si="107"/>
        <v>500</v>
      </c>
      <c r="F456" s="163"/>
      <c r="G456" s="198"/>
      <c r="H456" s="199"/>
      <c r="I456" s="199"/>
      <c r="J456" s="200"/>
      <c r="K456" s="275"/>
      <c r="L456" s="274"/>
      <c r="M456" s="274"/>
      <c r="N456" s="297"/>
      <c r="O456" s="298"/>
      <c r="P456" s="297"/>
      <c r="Q456" s="297"/>
      <c r="R456" s="297"/>
      <c r="S456" s="297"/>
      <c r="T456" s="297"/>
      <c r="U456" s="297"/>
      <c r="V456" s="297"/>
      <c r="W456" s="297"/>
      <c r="X456" s="297"/>
    </row>
    <row r="457" spans="1:24" s="34" customFormat="1" ht="15.6">
      <c r="A457" s="12" t="s">
        <v>741</v>
      </c>
      <c r="B457" s="97" t="s">
        <v>775</v>
      </c>
      <c r="C457" s="97" t="s">
        <v>77</v>
      </c>
      <c r="D457" s="212">
        <v>500</v>
      </c>
      <c r="E457" s="227">
        <v>500</v>
      </c>
      <c r="F457" s="163"/>
      <c r="G457" s="198"/>
      <c r="H457" s="199"/>
      <c r="I457" s="199"/>
      <c r="J457" s="200"/>
      <c r="K457" s="275"/>
      <c r="L457" s="274"/>
      <c r="M457" s="274"/>
      <c r="N457" s="297"/>
      <c r="O457" s="298"/>
      <c r="P457" s="297"/>
      <c r="Q457" s="297"/>
      <c r="R457" s="297"/>
      <c r="S457" s="297"/>
      <c r="T457" s="297"/>
      <c r="U457" s="297"/>
      <c r="V457" s="297"/>
      <c r="W457" s="297"/>
      <c r="X457" s="297"/>
    </row>
    <row r="458" spans="1:24" s="34" customFormat="1" ht="31.2">
      <c r="A458" s="23" t="s">
        <v>617</v>
      </c>
      <c r="B458" s="97" t="s">
        <v>775</v>
      </c>
      <c r="C458" s="110" t="s">
        <v>36</v>
      </c>
      <c r="D458" s="222">
        <f t="shared" ref="D458:E458" si="108">D459</f>
        <v>252591</v>
      </c>
      <c r="E458" s="259">
        <f t="shared" si="108"/>
        <v>277409</v>
      </c>
      <c r="F458" s="163"/>
      <c r="G458" s="198"/>
      <c r="H458" s="199"/>
      <c r="I458" s="199"/>
      <c r="J458" s="200"/>
      <c r="K458" s="275"/>
      <c r="L458" s="274"/>
      <c r="M458" s="274"/>
      <c r="N458" s="297"/>
      <c r="O458" s="298"/>
      <c r="P458" s="297"/>
      <c r="Q458" s="297"/>
      <c r="R458" s="297"/>
      <c r="S458" s="297"/>
      <c r="T458" s="297"/>
      <c r="U458" s="297"/>
      <c r="V458" s="297"/>
      <c r="W458" s="297"/>
      <c r="X458" s="297"/>
    </row>
    <row r="459" spans="1:24" s="34" customFormat="1" ht="15.6">
      <c r="A459" s="18" t="s">
        <v>35</v>
      </c>
      <c r="B459" s="97" t="s">
        <v>775</v>
      </c>
      <c r="C459" s="110" t="s">
        <v>146</v>
      </c>
      <c r="D459" s="222">
        <f t="shared" ref="D459:E459" si="109">D460</f>
        <v>252591</v>
      </c>
      <c r="E459" s="259">
        <f t="shared" si="109"/>
        <v>277409</v>
      </c>
      <c r="F459" s="163"/>
      <c r="G459" s="198"/>
      <c r="H459" s="199"/>
      <c r="I459" s="199"/>
      <c r="J459" s="200"/>
      <c r="K459" s="275"/>
      <c r="L459" s="274"/>
      <c r="M459" s="274"/>
      <c r="N459" s="297"/>
      <c r="O459" s="298"/>
      <c r="P459" s="297"/>
      <c r="Q459" s="297"/>
      <c r="R459" s="297"/>
      <c r="S459" s="297"/>
      <c r="T459" s="297"/>
      <c r="U459" s="297"/>
      <c r="V459" s="297"/>
      <c r="W459" s="297"/>
      <c r="X459" s="297"/>
    </row>
    <row r="460" spans="1:24" s="34" customFormat="1" ht="31.2">
      <c r="A460" s="18" t="s">
        <v>95</v>
      </c>
      <c r="B460" s="97" t="s">
        <v>775</v>
      </c>
      <c r="C460" s="110" t="s">
        <v>96</v>
      </c>
      <c r="D460" s="212">
        <v>252591</v>
      </c>
      <c r="E460" s="227">
        <v>277409</v>
      </c>
      <c r="F460" s="163"/>
      <c r="G460" s="198"/>
      <c r="H460" s="199"/>
      <c r="I460" s="199"/>
      <c r="J460" s="200"/>
      <c r="K460" s="275"/>
      <c r="L460" s="274"/>
      <c r="M460" s="274"/>
      <c r="N460" s="297"/>
      <c r="O460" s="298"/>
      <c r="P460" s="297"/>
      <c r="Q460" s="297"/>
      <c r="R460" s="297"/>
      <c r="S460" s="297"/>
      <c r="T460" s="297"/>
      <c r="U460" s="297"/>
      <c r="V460" s="297"/>
      <c r="W460" s="297"/>
      <c r="X460" s="297"/>
    </row>
    <row r="461" spans="1:24" s="34" customFormat="1" ht="31.2">
      <c r="A461" s="6" t="s">
        <v>839</v>
      </c>
      <c r="B461" s="83" t="s">
        <v>780</v>
      </c>
      <c r="C461" s="88"/>
      <c r="D461" s="226">
        <f t="shared" ref="D461:E461" si="110">D462</f>
        <v>29863</v>
      </c>
      <c r="E461" s="262">
        <f t="shared" si="110"/>
        <v>29863</v>
      </c>
      <c r="F461" s="163"/>
      <c r="G461" s="198"/>
      <c r="H461" s="199"/>
      <c r="I461" s="199"/>
      <c r="J461" s="200"/>
      <c r="K461" s="275"/>
      <c r="L461" s="274"/>
      <c r="M461" s="274"/>
      <c r="N461" s="297"/>
      <c r="O461" s="298"/>
      <c r="P461" s="297"/>
      <c r="Q461" s="297"/>
      <c r="R461" s="297"/>
      <c r="S461" s="297"/>
      <c r="T461" s="297"/>
      <c r="U461" s="297"/>
      <c r="V461" s="297"/>
      <c r="W461" s="297"/>
      <c r="X461" s="297"/>
    </row>
    <row r="462" spans="1:24" s="34" customFormat="1" ht="31.2">
      <c r="A462" s="6" t="s">
        <v>840</v>
      </c>
      <c r="B462" s="83" t="s">
        <v>781</v>
      </c>
      <c r="C462" s="88"/>
      <c r="D462" s="226">
        <f t="shared" ref="D462:E462" si="111">D463+D469+D476</f>
        <v>29863</v>
      </c>
      <c r="E462" s="262">
        <f t="shared" si="111"/>
        <v>29863</v>
      </c>
      <c r="F462" s="163"/>
      <c r="G462" s="198"/>
      <c r="H462" s="199"/>
      <c r="I462" s="199"/>
      <c r="J462" s="200"/>
      <c r="K462" s="275"/>
      <c r="L462" s="274"/>
      <c r="M462" s="274"/>
      <c r="N462" s="297"/>
      <c r="O462" s="298"/>
      <c r="P462" s="297"/>
      <c r="Q462" s="297"/>
      <c r="R462" s="297"/>
      <c r="S462" s="297"/>
      <c r="T462" s="297"/>
      <c r="U462" s="297"/>
      <c r="V462" s="297"/>
      <c r="W462" s="297"/>
      <c r="X462" s="297"/>
    </row>
    <row r="463" spans="1:24" s="34" customFormat="1" ht="31.2">
      <c r="A463" s="137" t="s">
        <v>783</v>
      </c>
      <c r="B463" s="87" t="s">
        <v>782</v>
      </c>
      <c r="C463" s="93"/>
      <c r="D463" s="221">
        <f t="shared" ref="D463:E463" si="112">D464</f>
        <v>3646</v>
      </c>
      <c r="E463" s="229">
        <f t="shared" si="112"/>
        <v>3646</v>
      </c>
      <c r="F463" s="163"/>
      <c r="G463" s="198"/>
      <c r="H463" s="199"/>
      <c r="I463" s="199"/>
      <c r="J463" s="200"/>
      <c r="K463" s="275"/>
      <c r="L463" s="274"/>
      <c r="M463" s="274"/>
      <c r="N463" s="297"/>
      <c r="O463" s="298"/>
      <c r="P463" s="297"/>
      <c r="Q463" s="297"/>
      <c r="R463" s="297"/>
      <c r="S463" s="297"/>
      <c r="T463" s="297"/>
      <c r="U463" s="297"/>
      <c r="V463" s="297"/>
      <c r="W463" s="297"/>
      <c r="X463" s="297"/>
    </row>
    <row r="464" spans="1:24" s="34" customFormat="1" ht="31.2">
      <c r="A464" s="14" t="s">
        <v>18</v>
      </c>
      <c r="B464" s="89" t="s">
        <v>782</v>
      </c>
      <c r="C464" s="88" t="s">
        <v>20</v>
      </c>
      <c r="D464" s="222">
        <f t="shared" ref="D464:E464" si="113">D465+D467</f>
        <v>3646</v>
      </c>
      <c r="E464" s="259">
        <f t="shared" si="113"/>
        <v>3646</v>
      </c>
      <c r="F464" s="163"/>
      <c r="G464" s="198"/>
      <c r="H464" s="199"/>
      <c r="I464" s="199"/>
      <c r="J464" s="200"/>
      <c r="K464" s="275"/>
      <c r="L464" s="274"/>
      <c r="M464" s="274"/>
      <c r="N464" s="297"/>
      <c r="O464" s="298"/>
      <c r="P464" s="297"/>
      <c r="Q464" s="297"/>
      <c r="R464" s="297"/>
      <c r="S464" s="297"/>
      <c r="T464" s="297"/>
      <c r="U464" s="297"/>
      <c r="V464" s="297"/>
      <c r="W464" s="297"/>
      <c r="X464" s="297"/>
    </row>
    <row r="465" spans="1:16381" s="34" customFormat="1" ht="15.6">
      <c r="A465" s="14" t="s">
        <v>24</v>
      </c>
      <c r="B465" s="89" t="s">
        <v>782</v>
      </c>
      <c r="C465" s="88" t="s">
        <v>25</v>
      </c>
      <c r="D465" s="222">
        <f t="shared" ref="D465:E465" si="114">D466</f>
        <v>3398</v>
      </c>
      <c r="E465" s="259">
        <f t="shared" si="114"/>
        <v>3398</v>
      </c>
      <c r="F465" s="163"/>
      <c r="G465" s="198"/>
      <c r="H465" s="199"/>
      <c r="I465" s="199"/>
      <c r="J465" s="200"/>
      <c r="K465" s="275"/>
      <c r="L465" s="274"/>
      <c r="M465" s="274"/>
      <c r="N465" s="297"/>
      <c r="O465" s="298"/>
      <c r="P465" s="297"/>
      <c r="Q465" s="297"/>
      <c r="R465" s="297"/>
      <c r="S465" s="297"/>
      <c r="T465" s="297"/>
      <c r="U465" s="297"/>
      <c r="V465" s="297"/>
      <c r="W465" s="297"/>
      <c r="X465" s="297"/>
    </row>
    <row r="466" spans="1:16381" s="34" customFormat="1" ht="15.6">
      <c r="A466" s="14" t="s">
        <v>82</v>
      </c>
      <c r="B466" s="89" t="s">
        <v>782</v>
      </c>
      <c r="C466" s="88" t="s">
        <v>83</v>
      </c>
      <c r="D466" s="212">
        <v>3398</v>
      </c>
      <c r="E466" s="227">
        <v>3398</v>
      </c>
      <c r="F466" s="163"/>
      <c r="G466" s="198"/>
      <c r="H466" s="199"/>
      <c r="I466" s="199"/>
      <c r="J466" s="200"/>
      <c r="K466" s="275"/>
      <c r="L466" s="274"/>
      <c r="M466" s="274"/>
      <c r="N466" s="297"/>
      <c r="O466" s="298"/>
      <c r="P466" s="297"/>
      <c r="Q466" s="297"/>
      <c r="R466" s="297"/>
      <c r="S466" s="297"/>
      <c r="T466" s="297"/>
      <c r="U466" s="297"/>
      <c r="V466" s="297"/>
      <c r="W466" s="297"/>
      <c r="X466" s="297"/>
    </row>
    <row r="467" spans="1:16381" s="34" customFormat="1" ht="15.6">
      <c r="A467" s="14" t="s">
        <v>19</v>
      </c>
      <c r="B467" s="89" t="s">
        <v>782</v>
      </c>
      <c r="C467" s="88" t="s">
        <v>21</v>
      </c>
      <c r="D467" s="222">
        <f t="shared" ref="D467:E467" si="115">D468</f>
        <v>248</v>
      </c>
      <c r="E467" s="259">
        <f t="shared" si="115"/>
        <v>248</v>
      </c>
      <c r="F467" s="159"/>
      <c r="G467" s="198"/>
      <c r="H467" s="199"/>
      <c r="I467" s="199"/>
      <c r="J467" s="200"/>
      <c r="K467" s="275"/>
      <c r="L467" s="274"/>
      <c r="M467" s="274"/>
      <c r="N467" s="297"/>
      <c r="O467" s="298"/>
      <c r="P467" s="297"/>
      <c r="Q467" s="297"/>
      <c r="R467" s="297"/>
      <c r="S467" s="297"/>
      <c r="T467" s="297"/>
      <c r="U467" s="297"/>
      <c r="V467" s="297"/>
      <c r="W467" s="297"/>
      <c r="X467" s="297"/>
    </row>
    <row r="468" spans="1:16381" s="34" customFormat="1" ht="15.6">
      <c r="A468" s="14" t="s">
        <v>84</v>
      </c>
      <c r="B468" s="89" t="s">
        <v>782</v>
      </c>
      <c r="C468" s="88" t="s">
        <v>85</v>
      </c>
      <c r="D468" s="212">
        <v>248</v>
      </c>
      <c r="E468" s="227">
        <v>248</v>
      </c>
      <c r="F468" s="163"/>
      <c r="G468" s="198"/>
      <c r="H468" s="199"/>
      <c r="I468" s="199"/>
      <c r="J468" s="200"/>
      <c r="K468" s="275"/>
      <c r="L468" s="274"/>
      <c r="M468" s="274"/>
      <c r="N468" s="297"/>
      <c r="O468" s="298"/>
      <c r="P468" s="297"/>
      <c r="Q468" s="297"/>
      <c r="R468" s="297"/>
      <c r="S468" s="297"/>
      <c r="T468" s="297"/>
      <c r="U468" s="297"/>
      <c r="V468" s="297"/>
      <c r="W468" s="297"/>
      <c r="X468" s="297"/>
    </row>
    <row r="469" spans="1:16381" s="36" customFormat="1" ht="46.8">
      <c r="A469" s="30" t="s">
        <v>787</v>
      </c>
      <c r="B469" s="98" t="s">
        <v>784</v>
      </c>
      <c r="C469" s="93"/>
      <c r="D469" s="221">
        <f t="shared" ref="D469:E469" si="116">D470+D473</f>
        <v>9217</v>
      </c>
      <c r="E469" s="229">
        <f t="shared" si="116"/>
        <v>9217</v>
      </c>
      <c r="F469" s="185"/>
      <c r="G469" s="301"/>
      <c r="H469" s="302"/>
      <c r="I469" s="302"/>
      <c r="J469" s="303"/>
      <c r="K469" s="304"/>
      <c r="L469" s="305"/>
      <c r="M469" s="305"/>
      <c r="N469" s="306"/>
      <c r="O469" s="307"/>
      <c r="P469" s="306"/>
      <c r="Q469" s="306"/>
      <c r="R469" s="306"/>
      <c r="S469" s="306"/>
      <c r="T469" s="306"/>
      <c r="U469" s="306"/>
      <c r="V469" s="306"/>
      <c r="W469" s="306"/>
      <c r="X469" s="306"/>
    </row>
    <row r="470" spans="1:16381" s="36" customFormat="1" ht="31.2">
      <c r="A470" s="177" t="s">
        <v>519</v>
      </c>
      <c r="B470" s="97" t="s">
        <v>784</v>
      </c>
      <c r="C470" s="97" t="s">
        <v>15</v>
      </c>
      <c r="D470" s="221">
        <f t="shared" ref="D470:E471" si="117">D471</f>
        <v>2000</v>
      </c>
      <c r="E470" s="229">
        <f t="shared" si="117"/>
        <v>2000</v>
      </c>
      <c r="F470" s="185"/>
      <c r="G470" s="301"/>
      <c r="H470" s="302"/>
      <c r="I470" s="302"/>
      <c r="J470" s="303"/>
      <c r="K470" s="304"/>
      <c r="L470" s="305"/>
      <c r="M470" s="305"/>
      <c r="N470" s="306"/>
      <c r="O470" s="307"/>
      <c r="P470" s="306"/>
      <c r="Q470" s="306"/>
      <c r="R470" s="306"/>
      <c r="S470" s="306"/>
      <c r="T470" s="306"/>
      <c r="U470" s="306"/>
      <c r="V470" s="306"/>
      <c r="W470" s="306"/>
      <c r="X470" s="306"/>
    </row>
    <row r="471" spans="1:16381" s="36" customFormat="1" ht="31.2">
      <c r="A471" s="12" t="s">
        <v>17</v>
      </c>
      <c r="B471" s="97" t="s">
        <v>784</v>
      </c>
      <c r="C471" s="97" t="s">
        <v>16</v>
      </c>
      <c r="D471" s="221">
        <f t="shared" si="117"/>
        <v>2000</v>
      </c>
      <c r="E471" s="229">
        <f t="shared" si="117"/>
        <v>2000</v>
      </c>
      <c r="F471" s="185"/>
      <c r="G471" s="301"/>
      <c r="H471" s="302"/>
      <c r="I471" s="302"/>
      <c r="J471" s="303"/>
      <c r="K471" s="304"/>
      <c r="L471" s="305"/>
      <c r="M471" s="305"/>
      <c r="N471" s="306"/>
      <c r="O471" s="307"/>
      <c r="P471" s="306"/>
      <c r="Q471" s="306"/>
      <c r="R471" s="306"/>
      <c r="S471" s="306"/>
      <c r="T471" s="306"/>
      <c r="U471" s="306"/>
      <c r="V471" s="306"/>
      <c r="W471" s="306"/>
      <c r="X471" s="306"/>
    </row>
    <row r="472" spans="1:16381" s="36" customFormat="1" ht="15.6">
      <c r="A472" s="12" t="s">
        <v>741</v>
      </c>
      <c r="B472" s="97" t="s">
        <v>784</v>
      </c>
      <c r="C472" s="97" t="s">
        <v>77</v>
      </c>
      <c r="D472" s="221">
        <v>2000</v>
      </c>
      <c r="E472" s="229">
        <v>2000</v>
      </c>
      <c r="F472" s="185"/>
      <c r="G472" s="301"/>
      <c r="H472" s="302"/>
      <c r="I472" s="302"/>
      <c r="J472" s="303"/>
      <c r="K472" s="304"/>
      <c r="L472" s="305"/>
      <c r="M472" s="305"/>
      <c r="N472" s="306"/>
      <c r="O472" s="307"/>
      <c r="P472" s="306"/>
      <c r="Q472" s="306"/>
      <c r="R472" s="306"/>
      <c r="S472" s="306"/>
      <c r="T472" s="306"/>
      <c r="U472" s="306"/>
      <c r="V472" s="306"/>
      <c r="W472" s="306"/>
      <c r="X472" s="306"/>
    </row>
    <row r="473" spans="1:16381" s="34" customFormat="1" ht="31.2">
      <c r="A473" s="14" t="s">
        <v>18</v>
      </c>
      <c r="B473" s="97" t="s">
        <v>784</v>
      </c>
      <c r="C473" s="88" t="s">
        <v>20</v>
      </c>
      <c r="D473" s="222">
        <f t="shared" ref="D473:E473" si="118">D474</f>
        <v>7217</v>
      </c>
      <c r="E473" s="259">
        <f t="shared" si="118"/>
        <v>7217</v>
      </c>
      <c r="F473" s="163"/>
      <c r="G473" s="198"/>
      <c r="H473" s="199"/>
      <c r="I473" s="199"/>
      <c r="J473" s="200"/>
      <c r="K473" s="275"/>
      <c r="L473" s="274"/>
      <c r="M473" s="274"/>
      <c r="N473" s="297"/>
      <c r="O473" s="298"/>
      <c r="P473" s="297"/>
      <c r="Q473" s="297"/>
      <c r="R473" s="297"/>
      <c r="S473" s="297"/>
      <c r="T473" s="297"/>
      <c r="U473" s="297"/>
      <c r="V473" s="297"/>
      <c r="W473" s="297"/>
      <c r="X473" s="297"/>
    </row>
    <row r="474" spans="1:16381" s="34" customFormat="1" ht="15.6">
      <c r="A474" s="14" t="s">
        <v>24</v>
      </c>
      <c r="B474" s="97" t="s">
        <v>784</v>
      </c>
      <c r="C474" s="88" t="s">
        <v>25</v>
      </c>
      <c r="D474" s="222">
        <f t="shared" ref="D474:E474" si="119">D475</f>
        <v>7217</v>
      </c>
      <c r="E474" s="259">
        <f t="shared" si="119"/>
        <v>7217</v>
      </c>
      <c r="F474" s="163"/>
      <c r="G474" s="198"/>
      <c r="H474" s="199"/>
      <c r="I474" s="199"/>
      <c r="J474" s="200"/>
      <c r="K474" s="275"/>
      <c r="L474" s="274"/>
      <c r="M474" s="274"/>
      <c r="N474" s="297"/>
      <c r="O474" s="298"/>
      <c r="P474" s="297"/>
      <c r="Q474" s="297"/>
      <c r="R474" s="297"/>
      <c r="S474" s="297"/>
      <c r="T474" s="297"/>
      <c r="U474" s="297"/>
      <c r="V474" s="297"/>
      <c r="W474" s="297"/>
      <c r="X474" s="297"/>
    </row>
    <row r="475" spans="1:16381" s="34" customFormat="1" ht="15.6">
      <c r="A475" s="14" t="s">
        <v>82</v>
      </c>
      <c r="B475" s="97" t="s">
        <v>784</v>
      </c>
      <c r="C475" s="88" t="s">
        <v>83</v>
      </c>
      <c r="D475" s="212">
        <v>7217</v>
      </c>
      <c r="E475" s="227">
        <v>7217</v>
      </c>
      <c r="F475" s="163"/>
      <c r="G475" s="198"/>
      <c r="H475" s="199"/>
      <c r="I475" s="199"/>
      <c r="J475" s="200"/>
      <c r="K475" s="275"/>
      <c r="L475" s="274"/>
      <c r="M475" s="274"/>
      <c r="N475" s="297"/>
      <c r="O475" s="298"/>
      <c r="P475" s="297"/>
      <c r="Q475" s="297"/>
      <c r="R475" s="297"/>
      <c r="S475" s="297"/>
      <c r="T475" s="297"/>
      <c r="U475" s="297"/>
      <c r="V475" s="297"/>
      <c r="W475" s="297"/>
      <c r="X475" s="297"/>
    </row>
    <row r="476" spans="1:16381" s="36" customFormat="1" ht="15.6">
      <c r="A476" s="30" t="s">
        <v>785</v>
      </c>
      <c r="B476" s="98" t="s">
        <v>786</v>
      </c>
      <c r="C476" s="93"/>
      <c r="D476" s="221">
        <f t="shared" ref="D476:E478" si="120">D477</f>
        <v>17000</v>
      </c>
      <c r="E476" s="229">
        <f t="shared" si="120"/>
        <v>17000</v>
      </c>
      <c r="F476" s="185"/>
      <c r="G476" s="301"/>
      <c r="H476" s="302"/>
      <c r="I476" s="302"/>
      <c r="J476" s="303"/>
      <c r="K476" s="304"/>
      <c r="L476" s="305"/>
      <c r="M476" s="305"/>
      <c r="N476" s="306"/>
      <c r="O476" s="307"/>
      <c r="P476" s="306"/>
      <c r="Q476" s="306"/>
      <c r="R476" s="306"/>
      <c r="S476" s="306"/>
      <c r="T476" s="306"/>
      <c r="U476" s="306"/>
      <c r="V476" s="306"/>
      <c r="W476" s="306"/>
      <c r="X476" s="306"/>
    </row>
    <row r="477" spans="1:16381" s="34" customFormat="1" ht="31.2">
      <c r="A477" s="14" t="s">
        <v>18</v>
      </c>
      <c r="B477" s="97" t="s">
        <v>786</v>
      </c>
      <c r="C477" s="88" t="s">
        <v>20</v>
      </c>
      <c r="D477" s="222">
        <f t="shared" si="120"/>
        <v>17000</v>
      </c>
      <c r="E477" s="259">
        <f t="shared" si="120"/>
        <v>17000</v>
      </c>
      <c r="F477" s="163"/>
      <c r="G477" s="198"/>
      <c r="H477" s="199"/>
      <c r="I477" s="199"/>
      <c r="J477" s="200"/>
      <c r="K477" s="275"/>
      <c r="L477" s="274"/>
      <c r="M477" s="274"/>
      <c r="N477" s="297"/>
      <c r="O477" s="298"/>
      <c r="P477" s="297"/>
      <c r="Q477" s="297"/>
      <c r="R477" s="297"/>
      <c r="S477" s="297"/>
      <c r="T477" s="297"/>
      <c r="U477" s="297"/>
      <c r="V477" s="297"/>
      <c r="W477" s="297"/>
      <c r="X477" s="297"/>
    </row>
    <row r="478" spans="1:16381" s="34" customFormat="1" ht="15.6">
      <c r="A478" s="14" t="s">
        <v>24</v>
      </c>
      <c r="B478" s="97" t="s">
        <v>786</v>
      </c>
      <c r="C478" s="88" t="s">
        <v>25</v>
      </c>
      <c r="D478" s="222">
        <f t="shared" si="120"/>
        <v>17000</v>
      </c>
      <c r="E478" s="259">
        <f t="shared" si="120"/>
        <v>17000</v>
      </c>
      <c r="F478" s="163"/>
      <c r="G478" s="198"/>
      <c r="H478" s="199"/>
      <c r="I478" s="199"/>
      <c r="J478" s="200"/>
      <c r="K478" s="275"/>
      <c r="L478" s="274"/>
      <c r="M478" s="274"/>
      <c r="N478" s="297"/>
      <c r="O478" s="298"/>
      <c r="P478" s="297"/>
      <c r="Q478" s="297"/>
      <c r="R478" s="297"/>
      <c r="S478" s="297"/>
      <c r="T478" s="297"/>
      <c r="U478" s="297"/>
      <c r="V478" s="297"/>
      <c r="W478" s="297"/>
      <c r="X478" s="297"/>
    </row>
    <row r="479" spans="1:16381" s="34" customFormat="1" ht="15.6">
      <c r="A479" s="14" t="s">
        <v>82</v>
      </c>
      <c r="B479" s="97" t="s">
        <v>786</v>
      </c>
      <c r="C479" s="88" t="s">
        <v>83</v>
      </c>
      <c r="D479" s="212">
        <v>17000</v>
      </c>
      <c r="E479" s="227">
        <v>17000</v>
      </c>
      <c r="F479" s="163"/>
      <c r="G479" s="198"/>
      <c r="H479" s="199"/>
      <c r="I479" s="199"/>
      <c r="J479" s="200"/>
      <c r="K479" s="275"/>
      <c r="L479" s="274"/>
      <c r="M479" s="274"/>
      <c r="N479" s="297"/>
      <c r="O479" s="298"/>
      <c r="P479" s="297"/>
      <c r="Q479" s="297"/>
      <c r="R479" s="297"/>
      <c r="S479" s="297"/>
      <c r="T479" s="297"/>
      <c r="U479" s="297"/>
      <c r="V479" s="297"/>
      <c r="W479" s="297"/>
      <c r="X479" s="297"/>
    </row>
    <row r="480" spans="1:16381" s="34" customFormat="1" ht="40.5" customHeight="1">
      <c r="A480" s="4" t="s">
        <v>725</v>
      </c>
      <c r="B480" s="81" t="s">
        <v>199</v>
      </c>
      <c r="C480" s="82"/>
      <c r="D480" s="208">
        <f>D481+D589+D606</f>
        <v>150012</v>
      </c>
      <c r="E480" s="251">
        <f>E481+E589+E606</f>
        <v>153365</v>
      </c>
      <c r="F480" s="283"/>
      <c r="G480" s="290"/>
      <c r="H480" s="284"/>
      <c r="I480" s="284"/>
      <c r="J480" s="310"/>
      <c r="K480" s="282"/>
      <c r="L480" s="284"/>
      <c r="M480" s="284"/>
      <c r="N480" s="284"/>
      <c r="O480" s="285"/>
      <c r="P480" s="284"/>
      <c r="Q480" s="284"/>
      <c r="R480" s="284"/>
      <c r="S480" s="284"/>
      <c r="T480" s="284"/>
      <c r="U480" s="284"/>
      <c r="V480" s="284"/>
      <c r="W480" s="284"/>
      <c r="X480" s="284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  <c r="IP480" s="5"/>
      <c r="IQ480" s="5"/>
      <c r="IR480" s="5"/>
      <c r="IS480" s="5"/>
      <c r="IT480" s="5"/>
      <c r="IU480" s="5"/>
      <c r="IV480" s="5"/>
      <c r="IW480" s="5"/>
      <c r="IX480" s="5"/>
      <c r="IY480" s="5"/>
      <c r="IZ480" s="5"/>
      <c r="JA480" s="5"/>
      <c r="JB480" s="5"/>
      <c r="JC480" s="5"/>
      <c r="JD480" s="5"/>
      <c r="JE480" s="5"/>
      <c r="JF480" s="5"/>
      <c r="JG480" s="5"/>
      <c r="JH480" s="5"/>
      <c r="JI480" s="5"/>
      <c r="JJ480" s="5"/>
      <c r="JK480" s="5"/>
      <c r="JL480" s="5"/>
      <c r="JM480" s="5"/>
      <c r="JN480" s="5"/>
      <c r="JO480" s="5"/>
      <c r="JP480" s="5"/>
      <c r="JQ480" s="5"/>
      <c r="JR480" s="5"/>
      <c r="JS480" s="5"/>
      <c r="JT480" s="5"/>
      <c r="JU480" s="5"/>
      <c r="JV480" s="5"/>
      <c r="JW480" s="5"/>
      <c r="JX480" s="5"/>
      <c r="JY480" s="5"/>
      <c r="JZ480" s="5"/>
      <c r="KA480" s="5"/>
      <c r="KB480" s="5"/>
      <c r="KC480" s="5"/>
      <c r="KD480" s="5"/>
      <c r="KE480" s="5"/>
      <c r="KF480" s="5"/>
      <c r="KG480" s="5"/>
      <c r="KH480" s="5"/>
      <c r="KI480" s="5"/>
      <c r="KJ480" s="5"/>
      <c r="KK480" s="5"/>
      <c r="KL480" s="5"/>
      <c r="KM480" s="5"/>
      <c r="KN480" s="5"/>
      <c r="KO480" s="5"/>
      <c r="KP480" s="5"/>
      <c r="KQ480" s="5"/>
      <c r="KR480" s="5"/>
      <c r="KS480" s="5"/>
      <c r="KT480" s="5"/>
      <c r="KU480" s="5"/>
      <c r="KV480" s="5"/>
      <c r="KW480" s="5"/>
      <c r="KX480" s="5"/>
      <c r="KY480" s="5"/>
      <c r="KZ480" s="5"/>
      <c r="LA480" s="5"/>
      <c r="LB480" s="5"/>
      <c r="LC480" s="5"/>
      <c r="LD480" s="5"/>
      <c r="LE480" s="5"/>
      <c r="LF480" s="5"/>
      <c r="LG480" s="5"/>
      <c r="LH480" s="5"/>
      <c r="LI480" s="5"/>
      <c r="LJ480" s="5"/>
      <c r="LK480" s="5"/>
      <c r="LL480" s="5"/>
      <c r="LM480" s="5"/>
      <c r="LN480" s="5"/>
      <c r="LO480" s="5"/>
      <c r="LP480" s="5"/>
      <c r="LQ480" s="5"/>
      <c r="LR480" s="5"/>
      <c r="LS480" s="5"/>
      <c r="LT480" s="5"/>
      <c r="LU480" s="5"/>
      <c r="LV480" s="5"/>
      <c r="LW480" s="5"/>
      <c r="LX480" s="5"/>
      <c r="LY480" s="5"/>
      <c r="LZ480" s="5"/>
      <c r="MA480" s="5"/>
      <c r="MB480" s="5"/>
      <c r="MC480" s="5"/>
      <c r="MD480" s="5"/>
      <c r="ME480" s="5"/>
      <c r="MF480" s="5"/>
      <c r="MG480" s="5"/>
      <c r="MH480" s="5"/>
      <c r="MI480" s="5"/>
      <c r="MJ480" s="5"/>
      <c r="MK480" s="5"/>
      <c r="ML480" s="5"/>
      <c r="MM480" s="5"/>
      <c r="MN480" s="5"/>
      <c r="MO480" s="5"/>
      <c r="MP480" s="5"/>
      <c r="MQ480" s="5"/>
      <c r="MR480" s="5"/>
      <c r="MS480" s="5"/>
      <c r="MT480" s="5"/>
      <c r="MU480" s="5"/>
      <c r="MV480" s="5"/>
      <c r="MW480" s="5"/>
      <c r="MX480" s="5"/>
      <c r="MY480" s="5"/>
      <c r="MZ480" s="5"/>
      <c r="NA480" s="5"/>
      <c r="NB480" s="5"/>
      <c r="NC480" s="5"/>
      <c r="ND480" s="5"/>
      <c r="NE480" s="5"/>
      <c r="NF480" s="5"/>
      <c r="NG480" s="5"/>
      <c r="NH480" s="5"/>
      <c r="NI480" s="5"/>
      <c r="NJ480" s="5"/>
      <c r="NK480" s="5"/>
      <c r="NL480" s="5"/>
      <c r="NM480" s="5"/>
      <c r="NN480" s="5"/>
      <c r="NO480" s="5"/>
      <c r="NP480" s="5"/>
      <c r="NQ480" s="5"/>
      <c r="NR480" s="5"/>
      <c r="NS480" s="5"/>
      <c r="NT480" s="5"/>
      <c r="NU480" s="5"/>
      <c r="NV480" s="5"/>
      <c r="NW480" s="5"/>
      <c r="NX480" s="5"/>
      <c r="NY480" s="5"/>
      <c r="NZ480" s="5"/>
      <c r="OA480" s="5"/>
      <c r="OB480" s="5"/>
      <c r="OC480" s="5"/>
      <c r="OD480" s="5"/>
      <c r="OE480" s="5"/>
      <c r="OF480" s="5"/>
      <c r="OG480" s="5"/>
      <c r="OH480" s="5"/>
      <c r="OI480" s="5"/>
      <c r="OJ480" s="5"/>
      <c r="OK480" s="5"/>
      <c r="OL480" s="5"/>
      <c r="OM480" s="5"/>
      <c r="ON480" s="5"/>
      <c r="OO480" s="5"/>
      <c r="OP480" s="5"/>
      <c r="OQ480" s="5"/>
      <c r="OR480" s="5"/>
      <c r="OS480" s="5"/>
      <c r="OT480" s="5"/>
      <c r="OU480" s="5"/>
      <c r="OV480" s="5"/>
      <c r="OW480" s="5"/>
      <c r="OX480" s="5"/>
      <c r="OY480" s="5"/>
      <c r="OZ480" s="5"/>
      <c r="PA480" s="5"/>
      <c r="PB480" s="5"/>
      <c r="PC480" s="5"/>
      <c r="PD480" s="5"/>
      <c r="PE480" s="5"/>
      <c r="PF480" s="5"/>
      <c r="PG480" s="5"/>
      <c r="PH480" s="5"/>
      <c r="PI480" s="5"/>
      <c r="PJ480" s="5"/>
      <c r="PK480" s="5"/>
      <c r="PL480" s="5"/>
      <c r="PM480" s="5"/>
      <c r="PN480" s="5"/>
      <c r="PO480" s="5"/>
      <c r="PP480" s="5"/>
      <c r="PQ480" s="5"/>
      <c r="PR480" s="5"/>
      <c r="PS480" s="5"/>
      <c r="PT480" s="5"/>
      <c r="PU480" s="5"/>
      <c r="PV480" s="5"/>
      <c r="PW480" s="5"/>
      <c r="PX480" s="5"/>
      <c r="PY480" s="5"/>
      <c r="PZ480" s="5"/>
      <c r="QA480" s="5"/>
      <c r="QB480" s="5"/>
      <c r="QC480" s="5"/>
      <c r="QD480" s="5"/>
      <c r="QE480" s="5"/>
      <c r="QF480" s="5"/>
      <c r="QG480" s="5"/>
      <c r="QH480" s="5"/>
      <c r="QI480" s="5"/>
      <c r="QJ480" s="5"/>
      <c r="QK480" s="5"/>
      <c r="QL480" s="5"/>
      <c r="QM480" s="5"/>
      <c r="QN480" s="5"/>
      <c r="QO480" s="5"/>
      <c r="QP480" s="5"/>
      <c r="QQ480" s="5"/>
      <c r="QR480" s="5"/>
      <c r="QS480" s="5"/>
      <c r="QT480" s="5"/>
      <c r="QU480" s="5"/>
      <c r="QV480" s="5"/>
      <c r="QW480" s="5"/>
      <c r="QX480" s="5"/>
      <c r="QY480" s="5"/>
      <c r="QZ480" s="5"/>
      <c r="RA480" s="5"/>
      <c r="RB480" s="5"/>
      <c r="RC480" s="5"/>
      <c r="RD480" s="5"/>
      <c r="RE480" s="5"/>
      <c r="RF480" s="5"/>
      <c r="RG480" s="5"/>
      <c r="RH480" s="5"/>
      <c r="RI480" s="5"/>
      <c r="RJ480" s="5"/>
      <c r="RK480" s="5"/>
      <c r="RL480" s="5"/>
      <c r="RM480" s="5"/>
      <c r="RN480" s="5"/>
      <c r="RO480" s="5"/>
      <c r="RP480" s="5"/>
      <c r="RQ480" s="5"/>
      <c r="RR480" s="5"/>
      <c r="RS480" s="5"/>
      <c r="RT480" s="5"/>
      <c r="RU480" s="5"/>
      <c r="RV480" s="5"/>
      <c r="RW480" s="5"/>
      <c r="RX480" s="5"/>
      <c r="RY480" s="5"/>
      <c r="RZ480" s="5"/>
      <c r="SA480" s="5"/>
      <c r="SB480" s="5"/>
      <c r="SC480" s="5"/>
      <c r="SD480" s="5"/>
      <c r="SE480" s="5"/>
      <c r="SF480" s="5"/>
      <c r="SG480" s="5"/>
      <c r="SH480" s="5"/>
      <c r="SI480" s="5"/>
      <c r="SJ480" s="5"/>
      <c r="SK480" s="5"/>
      <c r="SL480" s="5"/>
      <c r="SM480" s="5"/>
      <c r="SN480" s="5"/>
      <c r="SO480" s="5"/>
      <c r="SP480" s="5"/>
      <c r="SQ480" s="5"/>
      <c r="SR480" s="5"/>
      <c r="SS480" s="5"/>
      <c r="ST480" s="5"/>
      <c r="SU480" s="5"/>
      <c r="SV480" s="5"/>
      <c r="SW480" s="5"/>
      <c r="SX480" s="5"/>
      <c r="SY480" s="5"/>
      <c r="SZ480" s="5"/>
      <c r="TA480" s="5"/>
      <c r="TB480" s="5"/>
      <c r="TC480" s="5"/>
      <c r="TD480" s="5"/>
      <c r="TE480" s="5"/>
      <c r="TF480" s="5"/>
      <c r="TG480" s="5"/>
      <c r="TH480" s="5"/>
      <c r="TI480" s="5"/>
      <c r="TJ480" s="5"/>
      <c r="TK480" s="5"/>
      <c r="TL480" s="5"/>
      <c r="TM480" s="5"/>
      <c r="TN480" s="5"/>
      <c r="TO480" s="5"/>
      <c r="TP480" s="5"/>
      <c r="TQ480" s="5"/>
      <c r="TR480" s="5"/>
      <c r="TS480" s="5"/>
      <c r="TT480" s="5"/>
      <c r="TU480" s="5"/>
      <c r="TV480" s="5"/>
      <c r="TW480" s="5"/>
      <c r="TX480" s="5"/>
      <c r="TY480" s="5"/>
      <c r="TZ480" s="5"/>
      <c r="UA480" s="5"/>
      <c r="UB480" s="5"/>
      <c r="UC480" s="5"/>
      <c r="UD480" s="5"/>
      <c r="UE480" s="5"/>
      <c r="UF480" s="5"/>
      <c r="UG480" s="5"/>
      <c r="UH480" s="5"/>
      <c r="UI480" s="5"/>
      <c r="UJ480" s="5"/>
      <c r="UK480" s="5"/>
      <c r="UL480" s="5"/>
      <c r="UM480" s="5"/>
      <c r="UN480" s="5"/>
      <c r="UO480" s="5"/>
      <c r="UP480" s="5"/>
      <c r="UQ480" s="5"/>
      <c r="UR480" s="5"/>
      <c r="US480" s="5"/>
      <c r="UT480" s="5"/>
      <c r="UU480" s="5"/>
      <c r="UV480" s="5"/>
      <c r="UW480" s="5"/>
      <c r="UX480" s="5"/>
      <c r="UY480" s="5"/>
      <c r="UZ480" s="5"/>
      <c r="VA480" s="5"/>
      <c r="VB480" s="5"/>
      <c r="VC480" s="5"/>
      <c r="VD480" s="5"/>
      <c r="VE480" s="5"/>
      <c r="VF480" s="5"/>
      <c r="VG480" s="5"/>
      <c r="VH480" s="5"/>
      <c r="VI480" s="5"/>
      <c r="VJ480" s="5"/>
      <c r="VK480" s="5"/>
      <c r="VL480" s="5"/>
      <c r="VM480" s="5"/>
      <c r="VN480" s="5"/>
      <c r="VO480" s="5"/>
      <c r="VP480" s="5"/>
      <c r="VQ480" s="5"/>
      <c r="VR480" s="5"/>
      <c r="VS480" s="5"/>
      <c r="VT480" s="5"/>
      <c r="VU480" s="5"/>
      <c r="VV480" s="5"/>
      <c r="VW480" s="5"/>
      <c r="VX480" s="5"/>
      <c r="VY480" s="5"/>
      <c r="VZ480" s="5"/>
      <c r="WA480" s="5"/>
      <c r="WB480" s="5"/>
      <c r="WC480" s="5"/>
      <c r="WD480" s="5"/>
      <c r="WE480" s="5"/>
      <c r="WF480" s="5"/>
      <c r="WG480" s="5"/>
      <c r="WH480" s="5"/>
      <c r="WI480" s="5"/>
      <c r="WJ480" s="5"/>
      <c r="WK480" s="5"/>
      <c r="WL480" s="5"/>
      <c r="WM480" s="5"/>
      <c r="WN480" s="5"/>
      <c r="WO480" s="5"/>
      <c r="WP480" s="5"/>
      <c r="WQ480" s="5"/>
      <c r="WR480" s="5"/>
      <c r="WS480" s="5"/>
      <c r="WT480" s="5"/>
      <c r="WU480" s="5"/>
      <c r="WV480" s="5"/>
      <c r="WW480" s="5"/>
      <c r="WX480" s="5"/>
      <c r="WY480" s="5"/>
      <c r="WZ480" s="5"/>
      <c r="XA480" s="5"/>
      <c r="XB480" s="5"/>
      <c r="XC480" s="5"/>
      <c r="XD480" s="5"/>
      <c r="XE480" s="5"/>
      <c r="XF480" s="5"/>
      <c r="XG480" s="5"/>
      <c r="XH480" s="5"/>
      <c r="XI480" s="5"/>
      <c r="XJ480" s="5"/>
      <c r="XK480" s="5"/>
      <c r="XL480" s="5"/>
      <c r="XM480" s="5"/>
      <c r="XN480" s="5"/>
      <c r="XO480" s="5"/>
      <c r="XP480" s="5"/>
      <c r="XQ480" s="5"/>
      <c r="XR480" s="5"/>
      <c r="XS480" s="5"/>
      <c r="XT480" s="5"/>
      <c r="XU480" s="5"/>
      <c r="XV480" s="5"/>
      <c r="XW480" s="5"/>
      <c r="XX480" s="5"/>
      <c r="XY480" s="5"/>
      <c r="XZ480" s="5"/>
      <c r="YA480" s="5"/>
      <c r="YB480" s="5"/>
      <c r="YC480" s="5"/>
      <c r="YD480" s="5"/>
      <c r="YE480" s="5"/>
      <c r="YF480" s="5"/>
      <c r="YG480" s="5"/>
      <c r="YH480" s="5"/>
      <c r="YI480" s="5"/>
      <c r="YJ480" s="5"/>
      <c r="YK480" s="5"/>
      <c r="YL480" s="5"/>
      <c r="YM480" s="5"/>
      <c r="YN480" s="5"/>
      <c r="YO480" s="5"/>
      <c r="YP480" s="5"/>
      <c r="YQ480" s="5"/>
      <c r="YR480" s="5"/>
      <c r="YS480" s="5"/>
      <c r="YT480" s="5"/>
      <c r="YU480" s="5"/>
      <c r="YV480" s="5"/>
      <c r="YW480" s="5"/>
      <c r="YX480" s="5"/>
      <c r="YY480" s="5"/>
      <c r="YZ480" s="5"/>
      <c r="ZA480" s="5"/>
      <c r="ZB480" s="5"/>
      <c r="ZC480" s="5"/>
      <c r="ZD480" s="5"/>
      <c r="ZE480" s="5"/>
      <c r="ZF480" s="5"/>
      <c r="ZG480" s="5"/>
      <c r="ZH480" s="5"/>
      <c r="ZI480" s="5"/>
      <c r="ZJ480" s="5"/>
      <c r="ZK480" s="5"/>
      <c r="ZL480" s="5"/>
      <c r="ZM480" s="5"/>
      <c r="ZN480" s="5"/>
      <c r="ZO480" s="5"/>
      <c r="ZP480" s="5"/>
      <c r="ZQ480" s="5"/>
      <c r="ZR480" s="5"/>
      <c r="ZS480" s="5"/>
      <c r="ZT480" s="5"/>
      <c r="ZU480" s="5"/>
      <c r="ZV480" s="5"/>
      <c r="ZW480" s="5"/>
      <c r="ZX480" s="5"/>
      <c r="ZY480" s="5"/>
      <c r="ZZ480" s="5"/>
      <c r="AAA480" s="5"/>
      <c r="AAB480" s="5"/>
      <c r="AAC480" s="5"/>
      <c r="AAD480" s="5"/>
      <c r="AAE480" s="5"/>
      <c r="AAF480" s="5"/>
      <c r="AAG480" s="5"/>
      <c r="AAH480" s="5"/>
      <c r="AAI480" s="5"/>
      <c r="AAJ480" s="5"/>
      <c r="AAK480" s="5"/>
      <c r="AAL480" s="5"/>
      <c r="AAM480" s="5"/>
      <c r="AAN480" s="5"/>
      <c r="AAO480" s="5"/>
      <c r="AAP480" s="5"/>
      <c r="AAQ480" s="5"/>
      <c r="AAR480" s="5"/>
      <c r="AAS480" s="5"/>
      <c r="AAT480" s="5"/>
      <c r="AAU480" s="5"/>
      <c r="AAV480" s="5"/>
      <c r="AAW480" s="5"/>
      <c r="AAX480" s="5"/>
      <c r="AAY480" s="5"/>
      <c r="AAZ480" s="5"/>
      <c r="ABA480" s="5"/>
      <c r="ABB480" s="5"/>
      <c r="ABC480" s="5"/>
      <c r="ABD480" s="5"/>
      <c r="ABE480" s="5"/>
      <c r="ABF480" s="5"/>
      <c r="ABG480" s="5"/>
      <c r="ABH480" s="5"/>
      <c r="ABI480" s="5"/>
      <c r="ABJ480" s="5"/>
      <c r="ABK480" s="5"/>
      <c r="ABL480" s="5"/>
      <c r="ABM480" s="5"/>
      <c r="ABN480" s="5"/>
      <c r="ABO480" s="5"/>
      <c r="ABP480" s="5"/>
      <c r="ABQ480" s="5"/>
      <c r="ABR480" s="5"/>
      <c r="ABS480" s="5"/>
      <c r="ABT480" s="5"/>
      <c r="ABU480" s="5"/>
      <c r="ABV480" s="5"/>
      <c r="ABW480" s="5"/>
      <c r="ABX480" s="5"/>
      <c r="ABY480" s="5"/>
      <c r="ABZ480" s="5"/>
      <c r="ACA480" s="5"/>
      <c r="ACB480" s="5"/>
      <c r="ACC480" s="5"/>
      <c r="ACD480" s="5"/>
      <c r="ACE480" s="5"/>
      <c r="ACF480" s="5"/>
      <c r="ACG480" s="5"/>
      <c r="ACH480" s="5"/>
      <c r="ACI480" s="5"/>
      <c r="ACJ480" s="5"/>
      <c r="ACK480" s="5"/>
      <c r="ACL480" s="5"/>
      <c r="ACM480" s="5"/>
      <c r="ACN480" s="5"/>
      <c r="ACO480" s="5"/>
      <c r="ACP480" s="5"/>
      <c r="ACQ480" s="5"/>
      <c r="ACR480" s="5"/>
      <c r="ACS480" s="5"/>
      <c r="ACT480" s="5"/>
      <c r="ACU480" s="5"/>
      <c r="ACV480" s="5"/>
      <c r="ACW480" s="5"/>
      <c r="ACX480" s="5"/>
      <c r="ACY480" s="5"/>
      <c r="ACZ480" s="5"/>
      <c r="ADA480" s="5"/>
      <c r="ADB480" s="5"/>
      <c r="ADC480" s="5"/>
      <c r="ADD480" s="5"/>
      <c r="ADE480" s="5"/>
      <c r="ADF480" s="5"/>
      <c r="ADG480" s="5"/>
      <c r="ADH480" s="5"/>
      <c r="ADI480" s="5"/>
      <c r="ADJ480" s="5"/>
      <c r="ADK480" s="5"/>
      <c r="ADL480" s="5"/>
      <c r="ADM480" s="5"/>
      <c r="ADN480" s="5"/>
      <c r="ADO480" s="5"/>
      <c r="ADP480" s="5"/>
      <c r="ADQ480" s="5"/>
      <c r="ADR480" s="5"/>
      <c r="ADS480" s="5"/>
      <c r="ADT480" s="5"/>
      <c r="ADU480" s="5"/>
      <c r="ADV480" s="5"/>
      <c r="ADW480" s="5"/>
      <c r="ADX480" s="5"/>
      <c r="ADY480" s="5"/>
      <c r="ADZ480" s="5"/>
      <c r="AEA480" s="5"/>
      <c r="AEB480" s="5"/>
      <c r="AEC480" s="5"/>
      <c r="AED480" s="5"/>
      <c r="AEE480" s="5"/>
      <c r="AEF480" s="5"/>
      <c r="AEG480" s="5"/>
      <c r="AEH480" s="5"/>
      <c r="AEI480" s="5"/>
      <c r="AEJ480" s="5"/>
      <c r="AEK480" s="5"/>
      <c r="AEL480" s="5"/>
      <c r="AEM480" s="5"/>
      <c r="AEN480" s="5"/>
      <c r="AEO480" s="5"/>
      <c r="AEP480" s="5"/>
      <c r="AEQ480" s="5"/>
      <c r="AER480" s="5"/>
      <c r="AES480" s="5"/>
      <c r="AET480" s="5"/>
      <c r="AEU480" s="5"/>
      <c r="AEV480" s="5"/>
      <c r="AEW480" s="5"/>
      <c r="AEX480" s="5"/>
      <c r="AEY480" s="5"/>
      <c r="AEZ480" s="5"/>
      <c r="AFA480" s="5"/>
      <c r="AFB480" s="5"/>
      <c r="AFC480" s="5"/>
      <c r="AFD480" s="5"/>
      <c r="AFE480" s="5"/>
      <c r="AFF480" s="5"/>
      <c r="AFG480" s="5"/>
      <c r="AFH480" s="5"/>
      <c r="AFI480" s="5"/>
      <c r="AFJ480" s="5"/>
      <c r="AFK480" s="5"/>
      <c r="AFL480" s="5"/>
      <c r="AFM480" s="5"/>
      <c r="AFN480" s="5"/>
      <c r="AFO480" s="5"/>
      <c r="AFP480" s="5"/>
      <c r="AFQ480" s="5"/>
      <c r="AFR480" s="5"/>
      <c r="AFS480" s="5"/>
      <c r="AFT480" s="5"/>
      <c r="AFU480" s="5"/>
      <c r="AFV480" s="5"/>
      <c r="AFW480" s="5"/>
      <c r="AFX480" s="5"/>
      <c r="AFY480" s="5"/>
      <c r="AFZ480" s="5"/>
      <c r="AGA480" s="5"/>
      <c r="AGB480" s="5"/>
      <c r="AGC480" s="5"/>
      <c r="AGD480" s="5"/>
      <c r="AGE480" s="5"/>
      <c r="AGF480" s="5"/>
      <c r="AGG480" s="5"/>
      <c r="AGH480" s="5"/>
      <c r="AGI480" s="5"/>
      <c r="AGJ480" s="5"/>
      <c r="AGK480" s="5"/>
      <c r="AGL480" s="5"/>
      <c r="AGM480" s="5"/>
      <c r="AGN480" s="5"/>
      <c r="AGO480" s="5"/>
      <c r="AGP480" s="5"/>
      <c r="AGQ480" s="5"/>
      <c r="AGR480" s="5"/>
      <c r="AGS480" s="5"/>
      <c r="AGT480" s="5"/>
      <c r="AGU480" s="5"/>
      <c r="AGV480" s="5"/>
      <c r="AGW480" s="5"/>
      <c r="AGX480" s="5"/>
      <c r="AGY480" s="5"/>
      <c r="AGZ480" s="5"/>
      <c r="AHA480" s="5"/>
      <c r="AHB480" s="5"/>
      <c r="AHC480" s="5"/>
      <c r="AHD480" s="5"/>
      <c r="AHE480" s="5"/>
      <c r="AHF480" s="5"/>
      <c r="AHG480" s="5"/>
      <c r="AHH480" s="5"/>
      <c r="AHI480" s="5"/>
      <c r="AHJ480" s="5"/>
      <c r="AHK480" s="5"/>
      <c r="AHL480" s="5"/>
      <c r="AHM480" s="5"/>
      <c r="AHN480" s="5"/>
      <c r="AHO480" s="5"/>
      <c r="AHP480" s="5"/>
      <c r="AHQ480" s="5"/>
      <c r="AHR480" s="5"/>
      <c r="AHS480" s="5"/>
      <c r="AHT480" s="5"/>
      <c r="AHU480" s="5"/>
      <c r="AHV480" s="5"/>
      <c r="AHW480" s="5"/>
      <c r="AHX480" s="5"/>
      <c r="AHY480" s="5"/>
      <c r="AHZ480" s="5"/>
      <c r="AIA480" s="5"/>
      <c r="AIB480" s="5"/>
      <c r="AIC480" s="5"/>
      <c r="AID480" s="5"/>
      <c r="AIE480" s="5"/>
      <c r="AIF480" s="5"/>
      <c r="AIG480" s="5"/>
      <c r="AIH480" s="5"/>
      <c r="AII480" s="5"/>
      <c r="AIJ480" s="5"/>
      <c r="AIK480" s="5"/>
      <c r="AIL480" s="5"/>
      <c r="AIM480" s="5"/>
      <c r="AIN480" s="5"/>
      <c r="AIO480" s="5"/>
      <c r="AIP480" s="5"/>
      <c r="AIQ480" s="5"/>
      <c r="AIR480" s="5"/>
      <c r="AIS480" s="5"/>
      <c r="AIT480" s="5"/>
      <c r="AIU480" s="5"/>
      <c r="AIV480" s="5"/>
      <c r="AIW480" s="5"/>
      <c r="AIX480" s="5"/>
      <c r="AIY480" s="5"/>
      <c r="AIZ480" s="5"/>
      <c r="AJA480" s="5"/>
      <c r="AJB480" s="5"/>
      <c r="AJC480" s="5"/>
      <c r="AJD480" s="5"/>
      <c r="AJE480" s="5"/>
      <c r="AJF480" s="5"/>
      <c r="AJG480" s="5"/>
      <c r="AJH480" s="5"/>
      <c r="AJI480" s="5"/>
      <c r="AJJ480" s="5"/>
      <c r="AJK480" s="5"/>
      <c r="AJL480" s="5"/>
      <c r="AJM480" s="5"/>
      <c r="AJN480" s="5"/>
      <c r="AJO480" s="5"/>
      <c r="AJP480" s="5"/>
      <c r="AJQ480" s="5"/>
      <c r="AJR480" s="5"/>
      <c r="AJS480" s="5"/>
      <c r="AJT480" s="5"/>
      <c r="AJU480" s="5"/>
      <c r="AJV480" s="5"/>
      <c r="AJW480" s="5"/>
      <c r="AJX480" s="5"/>
      <c r="AJY480" s="5"/>
      <c r="AJZ480" s="5"/>
      <c r="AKA480" s="5"/>
      <c r="AKB480" s="5"/>
      <c r="AKC480" s="5"/>
      <c r="AKD480" s="5"/>
      <c r="AKE480" s="5"/>
      <c r="AKF480" s="5"/>
      <c r="AKG480" s="5"/>
      <c r="AKH480" s="5"/>
      <c r="AKI480" s="5"/>
      <c r="AKJ480" s="5"/>
      <c r="AKK480" s="5"/>
      <c r="AKL480" s="5"/>
      <c r="AKM480" s="5"/>
      <c r="AKN480" s="5"/>
      <c r="AKO480" s="5"/>
      <c r="AKP480" s="5"/>
      <c r="AKQ480" s="5"/>
      <c r="AKR480" s="5"/>
      <c r="AKS480" s="5"/>
      <c r="AKT480" s="5"/>
      <c r="AKU480" s="5"/>
      <c r="AKV480" s="5"/>
      <c r="AKW480" s="5"/>
      <c r="AKX480" s="5"/>
      <c r="AKY480" s="5"/>
      <c r="AKZ480" s="5"/>
      <c r="ALA480" s="5"/>
      <c r="ALB480" s="5"/>
      <c r="ALC480" s="5"/>
      <c r="ALD480" s="5"/>
      <c r="ALE480" s="5"/>
      <c r="ALF480" s="5"/>
      <c r="ALG480" s="5"/>
      <c r="ALH480" s="5"/>
      <c r="ALI480" s="5"/>
      <c r="ALJ480" s="5"/>
      <c r="ALK480" s="5"/>
      <c r="ALL480" s="5"/>
      <c r="ALM480" s="5"/>
      <c r="ALN480" s="5"/>
      <c r="ALO480" s="5"/>
      <c r="ALP480" s="5"/>
      <c r="ALQ480" s="5"/>
      <c r="ALR480" s="5"/>
      <c r="ALS480" s="5"/>
      <c r="ALT480" s="5"/>
      <c r="ALU480" s="5"/>
      <c r="ALV480" s="5"/>
      <c r="ALW480" s="5"/>
      <c r="ALX480" s="5"/>
      <c r="ALY480" s="5"/>
      <c r="ALZ480" s="5"/>
      <c r="AMA480" s="5"/>
      <c r="AMB480" s="5"/>
      <c r="AMC480" s="5"/>
      <c r="AMD480" s="5"/>
      <c r="AME480" s="5"/>
      <c r="AMF480" s="5"/>
      <c r="AMG480" s="5"/>
      <c r="AMH480" s="5"/>
      <c r="AMI480" s="5"/>
      <c r="AMJ480" s="5"/>
      <c r="AMK480" s="5"/>
      <c r="AML480" s="5"/>
      <c r="AMM480" s="5"/>
      <c r="AMN480" s="5"/>
      <c r="AMO480" s="5"/>
      <c r="AMP480" s="5"/>
      <c r="AMQ480" s="5"/>
      <c r="AMR480" s="5"/>
      <c r="AMS480" s="5"/>
      <c r="AMT480" s="5"/>
      <c r="AMU480" s="5"/>
      <c r="AMV480" s="5"/>
      <c r="AMW480" s="5"/>
      <c r="AMX480" s="5"/>
      <c r="AMY480" s="5"/>
      <c r="AMZ480" s="5"/>
      <c r="ANA480" s="5"/>
      <c r="ANB480" s="5"/>
      <c r="ANC480" s="5"/>
      <c r="AND480" s="5"/>
      <c r="ANE480" s="5"/>
      <c r="ANF480" s="5"/>
      <c r="ANG480" s="5"/>
      <c r="ANH480" s="5"/>
      <c r="ANI480" s="5"/>
      <c r="ANJ480" s="5"/>
      <c r="ANK480" s="5"/>
      <c r="ANL480" s="5"/>
      <c r="ANM480" s="5"/>
      <c r="ANN480" s="5"/>
      <c r="ANO480" s="5"/>
      <c r="ANP480" s="5"/>
      <c r="ANQ480" s="5"/>
      <c r="ANR480" s="5"/>
      <c r="ANS480" s="5"/>
      <c r="ANT480" s="5"/>
      <c r="ANU480" s="5"/>
      <c r="ANV480" s="5"/>
      <c r="ANW480" s="5"/>
      <c r="ANX480" s="5"/>
      <c r="ANY480" s="5"/>
      <c r="ANZ480" s="5"/>
      <c r="AOA480" s="5"/>
      <c r="AOB480" s="5"/>
      <c r="AOC480" s="5"/>
      <c r="AOD480" s="5"/>
      <c r="AOE480" s="5"/>
      <c r="AOF480" s="5"/>
      <c r="AOG480" s="5"/>
      <c r="AOH480" s="5"/>
      <c r="AOI480" s="5"/>
      <c r="AOJ480" s="5"/>
      <c r="AOK480" s="5"/>
      <c r="AOL480" s="5"/>
      <c r="AOM480" s="5"/>
      <c r="AON480" s="5"/>
      <c r="AOO480" s="5"/>
      <c r="AOP480" s="5"/>
      <c r="AOQ480" s="5"/>
      <c r="AOR480" s="5"/>
      <c r="AOS480" s="5"/>
      <c r="AOT480" s="5"/>
      <c r="AOU480" s="5"/>
      <c r="AOV480" s="5"/>
      <c r="AOW480" s="5"/>
      <c r="AOX480" s="5"/>
      <c r="AOY480" s="5"/>
      <c r="AOZ480" s="5"/>
      <c r="APA480" s="5"/>
      <c r="APB480" s="5"/>
      <c r="APC480" s="5"/>
      <c r="APD480" s="5"/>
      <c r="APE480" s="5"/>
      <c r="APF480" s="5"/>
      <c r="APG480" s="5"/>
      <c r="APH480" s="5"/>
      <c r="API480" s="5"/>
      <c r="APJ480" s="5"/>
      <c r="APK480" s="5"/>
      <c r="APL480" s="5"/>
      <c r="APM480" s="5"/>
      <c r="APN480" s="5"/>
      <c r="APO480" s="5"/>
      <c r="APP480" s="5"/>
      <c r="APQ480" s="5"/>
      <c r="APR480" s="5"/>
      <c r="APS480" s="5"/>
      <c r="APT480" s="5"/>
      <c r="APU480" s="5"/>
      <c r="APV480" s="5"/>
      <c r="APW480" s="5"/>
      <c r="APX480" s="5"/>
      <c r="APY480" s="5"/>
      <c r="APZ480" s="5"/>
      <c r="AQA480" s="5"/>
      <c r="AQB480" s="5"/>
      <c r="AQC480" s="5"/>
      <c r="AQD480" s="5"/>
      <c r="AQE480" s="5"/>
      <c r="AQF480" s="5"/>
      <c r="AQG480" s="5"/>
      <c r="AQH480" s="5"/>
      <c r="AQI480" s="5"/>
      <c r="AQJ480" s="5"/>
      <c r="AQK480" s="5"/>
      <c r="AQL480" s="5"/>
      <c r="AQM480" s="5"/>
      <c r="AQN480" s="5"/>
      <c r="AQO480" s="5"/>
      <c r="AQP480" s="5"/>
      <c r="AQQ480" s="5"/>
      <c r="AQR480" s="5"/>
      <c r="AQS480" s="5"/>
      <c r="AQT480" s="5"/>
      <c r="AQU480" s="5"/>
      <c r="AQV480" s="5"/>
      <c r="AQW480" s="5"/>
      <c r="AQX480" s="5"/>
      <c r="AQY480" s="5"/>
      <c r="AQZ480" s="5"/>
      <c r="ARA480" s="5"/>
      <c r="ARB480" s="5"/>
      <c r="ARC480" s="5"/>
      <c r="ARD480" s="5"/>
      <c r="ARE480" s="5"/>
      <c r="ARF480" s="5"/>
      <c r="ARG480" s="5"/>
      <c r="ARH480" s="5"/>
      <c r="ARI480" s="5"/>
      <c r="ARJ480" s="5"/>
      <c r="ARK480" s="5"/>
      <c r="ARL480" s="5"/>
      <c r="ARM480" s="5"/>
      <c r="ARN480" s="5"/>
      <c r="ARO480" s="5"/>
      <c r="ARP480" s="5"/>
      <c r="ARQ480" s="5"/>
      <c r="ARR480" s="5"/>
      <c r="ARS480" s="5"/>
      <c r="ART480" s="5"/>
      <c r="ARU480" s="5"/>
      <c r="ARV480" s="5"/>
      <c r="ARW480" s="5"/>
      <c r="ARX480" s="5"/>
      <c r="ARY480" s="5"/>
      <c r="ARZ480" s="5"/>
      <c r="ASA480" s="5"/>
      <c r="ASB480" s="5"/>
      <c r="ASC480" s="5"/>
      <c r="ASD480" s="5"/>
      <c r="ASE480" s="5"/>
      <c r="ASF480" s="5"/>
      <c r="ASG480" s="5"/>
      <c r="ASH480" s="5"/>
      <c r="ASI480" s="5"/>
      <c r="ASJ480" s="5"/>
      <c r="ASK480" s="5"/>
      <c r="ASL480" s="5"/>
      <c r="ASM480" s="5"/>
      <c r="ASN480" s="5"/>
      <c r="ASO480" s="5"/>
      <c r="ASP480" s="5"/>
      <c r="ASQ480" s="5"/>
      <c r="ASR480" s="5"/>
      <c r="ASS480" s="5"/>
      <c r="AST480" s="5"/>
      <c r="ASU480" s="5"/>
      <c r="ASV480" s="5"/>
      <c r="ASW480" s="5"/>
      <c r="ASX480" s="5"/>
      <c r="ASY480" s="5"/>
      <c r="ASZ480" s="5"/>
      <c r="ATA480" s="5"/>
      <c r="ATB480" s="5"/>
      <c r="ATC480" s="5"/>
      <c r="ATD480" s="5"/>
      <c r="ATE480" s="5"/>
      <c r="ATF480" s="5"/>
      <c r="ATG480" s="5"/>
      <c r="ATH480" s="5"/>
      <c r="ATI480" s="5"/>
      <c r="ATJ480" s="5"/>
      <c r="ATK480" s="5"/>
      <c r="ATL480" s="5"/>
      <c r="ATM480" s="5"/>
      <c r="ATN480" s="5"/>
      <c r="ATO480" s="5"/>
      <c r="ATP480" s="5"/>
      <c r="ATQ480" s="5"/>
      <c r="ATR480" s="5"/>
      <c r="ATS480" s="5"/>
      <c r="ATT480" s="5"/>
      <c r="ATU480" s="5"/>
      <c r="ATV480" s="5"/>
      <c r="ATW480" s="5"/>
      <c r="ATX480" s="5"/>
      <c r="ATY480" s="5"/>
      <c r="ATZ480" s="5"/>
      <c r="AUA480" s="5"/>
      <c r="AUB480" s="5"/>
      <c r="AUC480" s="5"/>
      <c r="AUD480" s="5"/>
      <c r="AUE480" s="5"/>
      <c r="AUF480" s="5"/>
      <c r="AUG480" s="5"/>
      <c r="AUH480" s="5"/>
      <c r="AUI480" s="5"/>
      <c r="AUJ480" s="5"/>
      <c r="AUK480" s="5"/>
      <c r="AUL480" s="5"/>
      <c r="AUM480" s="5"/>
      <c r="AUN480" s="5"/>
      <c r="AUO480" s="5"/>
      <c r="AUP480" s="5"/>
      <c r="AUQ480" s="5"/>
      <c r="AUR480" s="5"/>
      <c r="AUS480" s="5"/>
      <c r="AUT480" s="5"/>
      <c r="AUU480" s="5"/>
      <c r="AUV480" s="5"/>
      <c r="AUW480" s="5"/>
      <c r="AUX480" s="5"/>
      <c r="AUY480" s="5"/>
      <c r="AUZ480" s="5"/>
      <c r="AVA480" s="5"/>
      <c r="AVB480" s="5"/>
      <c r="AVC480" s="5"/>
      <c r="AVD480" s="5"/>
      <c r="AVE480" s="5"/>
      <c r="AVF480" s="5"/>
      <c r="AVG480" s="5"/>
      <c r="AVH480" s="5"/>
      <c r="AVI480" s="5"/>
      <c r="AVJ480" s="5"/>
      <c r="AVK480" s="5"/>
      <c r="AVL480" s="5"/>
      <c r="AVM480" s="5"/>
      <c r="AVN480" s="5"/>
      <c r="AVO480" s="5"/>
      <c r="AVP480" s="5"/>
      <c r="AVQ480" s="5"/>
      <c r="AVR480" s="5"/>
      <c r="AVS480" s="5"/>
      <c r="AVT480" s="5"/>
      <c r="AVU480" s="5"/>
      <c r="AVV480" s="5"/>
      <c r="AVW480" s="5"/>
      <c r="AVX480" s="5"/>
      <c r="AVY480" s="5"/>
      <c r="AVZ480" s="5"/>
      <c r="AWA480" s="5"/>
      <c r="AWB480" s="5"/>
      <c r="AWC480" s="5"/>
      <c r="AWD480" s="5"/>
      <c r="AWE480" s="5"/>
      <c r="AWF480" s="5"/>
      <c r="AWG480" s="5"/>
      <c r="AWH480" s="5"/>
      <c r="AWI480" s="5"/>
      <c r="AWJ480" s="5"/>
      <c r="AWK480" s="5"/>
      <c r="AWL480" s="5"/>
      <c r="AWM480" s="5"/>
      <c r="AWN480" s="5"/>
      <c r="AWO480" s="5"/>
      <c r="AWP480" s="5"/>
      <c r="AWQ480" s="5"/>
      <c r="AWR480" s="5"/>
      <c r="AWS480" s="5"/>
      <c r="AWT480" s="5"/>
      <c r="AWU480" s="5"/>
      <c r="AWV480" s="5"/>
      <c r="AWW480" s="5"/>
      <c r="AWX480" s="5"/>
      <c r="AWY480" s="5"/>
      <c r="AWZ480" s="5"/>
      <c r="AXA480" s="5"/>
      <c r="AXB480" s="5"/>
      <c r="AXC480" s="5"/>
      <c r="AXD480" s="5"/>
      <c r="AXE480" s="5"/>
      <c r="AXF480" s="5"/>
      <c r="AXG480" s="5"/>
      <c r="AXH480" s="5"/>
      <c r="AXI480" s="5"/>
      <c r="AXJ480" s="5"/>
      <c r="AXK480" s="5"/>
      <c r="AXL480" s="5"/>
      <c r="AXM480" s="5"/>
      <c r="AXN480" s="5"/>
      <c r="AXO480" s="5"/>
      <c r="AXP480" s="5"/>
      <c r="AXQ480" s="5"/>
      <c r="AXR480" s="5"/>
      <c r="AXS480" s="5"/>
      <c r="AXT480" s="5"/>
      <c r="AXU480" s="5"/>
      <c r="AXV480" s="5"/>
      <c r="AXW480" s="5"/>
      <c r="AXX480" s="5"/>
      <c r="AXY480" s="5"/>
      <c r="AXZ480" s="5"/>
      <c r="AYA480" s="5"/>
      <c r="AYB480" s="5"/>
      <c r="AYC480" s="5"/>
      <c r="AYD480" s="5"/>
      <c r="AYE480" s="5"/>
      <c r="AYF480" s="5"/>
      <c r="AYG480" s="5"/>
      <c r="AYH480" s="5"/>
      <c r="AYI480" s="5"/>
      <c r="AYJ480" s="5"/>
      <c r="AYK480" s="5"/>
      <c r="AYL480" s="5"/>
      <c r="AYM480" s="5"/>
      <c r="AYN480" s="5"/>
      <c r="AYO480" s="5"/>
      <c r="AYP480" s="5"/>
      <c r="AYQ480" s="5"/>
      <c r="AYR480" s="5"/>
      <c r="AYS480" s="5"/>
      <c r="AYT480" s="5"/>
      <c r="AYU480" s="5"/>
      <c r="AYV480" s="5"/>
      <c r="AYW480" s="5"/>
      <c r="AYX480" s="5"/>
      <c r="AYY480" s="5"/>
      <c r="AYZ480" s="5"/>
      <c r="AZA480" s="5"/>
      <c r="AZB480" s="5"/>
      <c r="AZC480" s="5"/>
      <c r="AZD480" s="5"/>
      <c r="AZE480" s="5"/>
      <c r="AZF480" s="5"/>
      <c r="AZG480" s="5"/>
      <c r="AZH480" s="5"/>
      <c r="AZI480" s="5"/>
      <c r="AZJ480" s="5"/>
      <c r="AZK480" s="5"/>
      <c r="AZL480" s="5"/>
      <c r="AZM480" s="5"/>
      <c r="AZN480" s="5"/>
      <c r="AZO480" s="5"/>
      <c r="AZP480" s="5"/>
      <c r="AZQ480" s="5"/>
      <c r="AZR480" s="5"/>
      <c r="AZS480" s="5"/>
      <c r="AZT480" s="5"/>
      <c r="AZU480" s="5"/>
      <c r="AZV480" s="5"/>
      <c r="AZW480" s="5"/>
      <c r="AZX480" s="5"/>
      <c r="AZY480" s="5"/>
      <c r="AZZ480" s="5"/>
      <c r="BAA480" s="5"/>
      <c r="BAB480" s="5"/>
      <c r="BAC480" s="5"/>
      <c r="BAD480" s="5"/>
      <c r="BAE480" s="5"/>
      <c r="BAF480" s="5"/>
      <c r="BAG480" s="5"/>
      <c r="BAH480" s="5"/>
      <c r="BAI480" s="5"/>
      <c r="BAJ480" s="5"/>
      <c r="BAK480" s="5"/>
      <c r="BAL480" s="5"/>
      <c r="BAM480" s="5"/>
      <c r="BAN480" s="5"/>
      <c r="BAO480" s="5"/>
      <c r="BAP480" s="5"/>
      <c r="BAQ480" s="5"/>
      <c r="BAR480" s="5"/>
      <c r="BAS480" s="5"/>
      <c r="BAT480" s="5"/>
      <c r="BAU480" s="5"/>
      <c r="BAV480" s="5"/>
      <c r="BAW480" s="5"/>
      <c r="BAX480" s="5"/>
      <c r="BAY480" s="5"/>
      <c r="BAZ480" s="5"/>
      <c r="BBA480" s="5"/>
      <c r="BBB480" s="5"/>
      <c r="BBC480" s="5"/>
      <c r="BBD480" s="5"/>
      <c r="BBE480" s="5"/>
      <c r="BBF480" s="5"/>
      <c r="BBG480" s="5"/>
      <c r="BBH480" s="5"/>
      <c r="BBI480" s="5"/>
      <c r="BBJ480" s="5"/>
      <c r="BBK480" s="5"/>
      <c r="BBL480" s="5"/>
      <c r="BBM480" s="5"/>
      <c r="BBN480" s="5"/>
      <c r="BBO480" s="5"/>
      <c r="BBP480" s="5"/>
      <c r="BBQ480" s="5"/>
      <c r="BBR480" s="5"/>
      <c r="BBS480" s="5"/>
      <c r="BBT480" s="5"/>
      <c r="BBU480" s="5"/>
      <c r="BBV480" s="5"/>
      <c r="BBW480" s="5"/>
      <c r="BBX480" s="5"/>
      <c r="BBY480" s="5"/>
      <c r="BBZ480" s="5"/>
      <c r="BCA480" s="5"/>
      <c r="BCB480" s="5"/>
      <c r="BCC480" s="5"/>
      <c r="BCD480" s="5"/>
      <c r="BCE480" s="5"/>
      <c r="BCF480" s="5"/>
      <c r="BCG480" s="5"/>
      <c r="BCH480" s="5"/>
      <c r="BCI480" s="5"/>
      <c r="BCJ480" s="5"/>
      <c r="BCK480" s="5"/>
      <c r="BCL480" s="5"/>
      <c r="BCM480" s="5"/>
      <c r="BCN480" s="5"/>
      <c r="BCO480" s="5"/>
      <c r="BCP480" s="5"/>
      <c r="BCQ480" s="5"/>
      <c r="BCR480" s="5"/>
      <c r="BCS480" s="5"/>
      <c r="BCT480" s="5"/>
      <c r="BCU480" s="5"/>
      <c r="BCV480" s="5"/>
      <c r="BCW480" s="5"/>
      <c r="BCX480" s="5"/>
      <c r="BCY480" s="5"/>
      <c r="BCZ480" s="5"/>
      <c r="BDA480" s="5"/>
      <c r="BDB480" s="5"/>
      <c r="BDC480" s="5"/>
      <c r="BDD480" s="5"/>
      <c r="BDE480" s="5"/>
      <c r="BDF480" s="5"/>
      <c r="BDG480" s="5"/>
      <c r="BDH480" s="5"/>
      <c r="BDI480" s="5"/>
      <c r="BDJ480" s="5"/>
      <c r="BDK480" s="5"/>
      <c r="BDL480" s="5"/>
      <c r="BDM480" s="5"/>
      <c r="BDN480" s="5"/>
      <c r="BDO480" s="5"/>
      <c r="BDP480" s="5"/>
      <c r="BDQ480" s="5"/>
      <c r="BDR480" s="5"/>
      <c r="BDS480" s="5"/>
      <c r="BDT480" s="5"/>
      <c r="BDU480" s="5"/>
      <c r="BDV480" s="5"/>
      <c r="BDW480" s="5"/>
      <c r="BDX480" s="5"/>
      <c r="BDY480" s="5"/>
      <c r="BDZ480" s="5"/>
      <c r="BEA480" s="5"/>
      <c r="BEB480" s="5"/>
      <c r="BEC480" s="5"/>
      <c r="BED480" s="5"/>
      <c r="BEE480" s="5"/>
      <c r="BEF480" s="5"/>
      <c r="BEG480" s="5"/>
      <c r="BEH480" s="5"/>
      <c r="BEI480" s="5"/>
      <c r="BEJ480" s="5"/>
      <c r="BEK480" s="5"/>
      <c r="BEL480" s="5"/>
      <c r="BEM480" s="5"/>
      <c r="BEN480" s="5"/>
      <c r="BEO480" s="5"/>
      <c r="BEP480" s="5"/>
      <c r="BEQ480" s="5"/>
      <c r="BER480" s="5"/>
      <c r="BES480" s="5"/>
      <c r="BET480" s="5"/>
      <c r="BEU480" s="5"/>
      <c r="BEV480" s="5"/>
      <c r="BEW480" s="5"/>
      <c r="BEX480" s="5"/>
      <c r="BEY480" s="5"/>
      <c r="BEZ480" s="5"/>
      <c r="BFA480" s="5"/>
      <c r="BFB480" s="5"/>
      <c r="BFC480" s="5"/>
      <c r="BFD480" s="5"/>
      <c r="BFE480" s="5"/>
      <c r="BFF480" s="5"/>
      <c r="BFG480" s="5"/>
      <c r="BFH480" s="5"/>
      <c r="BFI480" s="5"/>
      <c r="BFJ480" s="5"/>
      <c r="BFK480" s="5"/>
      <c r="BFL480" s="5"/>
      <c r="BFM480" s="5"/>
      <c r="BFN480" s="5"/>
      <c r="BFO480" s="5"/>
      <c r="BFP480" s="5"/>
      <c r="BFQ480" s="5"/>
      <c r="BFR480" s="5"/>
      <c r="BFS480" s="5"/>
      <c r="BFT480" s="5"/>
      <c r="BFU480" s="5"/>
      <c r="BFV480" s="5"/>
      <c r="BFW480" s="5"/>
      <c r="BFX480" s="5"/>
      <c r="BFY480" s="5"/>
      <c r="BFZ480" s="5"/>
      <c r="BGA480" s="5"/>
      <c r="BGB480" s="5"/>
      <c r="BGC480" s="5"/>
      <c r="BGD480" s="5"/>
      <c r="BGE480" s="5"/>
      <c r="BGF480" s="5"/>
      <c r="BGG480" s="5"/>
      <c r="BGH480" s="5"/>
      <c r="BGI480" s="5"/>
      <c r="BGJ480" s="5"/>
      <c r="BGK480" s="5"/>
      <c r="BGL480" s="5"/>
      <c r="BGM480" s="5"/>
      <c r="BGN480" s="5"/>
      <c r="BGO480" s="5"/>
      <c r="BGP480" s="5"/>
      <c r="BGQ480" s="5"/>
      <c r="BGR480" s="5"/>
      <c r="BGS480" s="5"/>
      <c r="BGT480" s="5"/>
      <c r="BGU480" s="5"/>
      <c r="BGV480" s="5"/>
      <c r="BGW480" s="5"/>
      <c r="BGX480" s="5"/>
      <c r="BGY480" s="5"/>
      <c r="BGZ480" s="5"/>
      <c r="BHA480" s="5"/>
      <c r="BHB480" s="5"/>
      <c r="BHC480" s="5"/>
      <c r="BHD480" s="5"/>
      <c r="BHE480" s="5"/>
      <c r="BHF480" s="5"/>
      <c r="BHG480" s="5"/>
      <c r="BHH480" s="5"/>
      <c r="BHI480" s="5"/>
      <c r="BHJ480" s="5"/>
      <c r="BHK480" s="5"/>
      <c r="BHL480" s="5"/>
      <c r="BHM480" s="5"/>
      <c r="BHN480" s="5"/>
      <c r="BHO480" s="5"/>
      <c r="BHP480" s="5"/>
      <c r="BHQ480" s="5"/>
      <c r="BHR480" s="5"/>
      <c r="BHS480" s="5"/>
      <c r="BHT480" s="5"/>
      <c r="BHU480" s="5"/>
      <c r="BHV480" s="5"/>
      <c r="BHW480" s="5"/>
      <c r="BHX480" s="5"/>
      <c r="BHY480" s="5"/>
      <c r="BHZ480" s="5"/>
      <c r="BIA480" s="5"/>
      <c r="BIB480" s="5"/>
      <c r="BIC480" s="5"/>
      <c r="BID480" s="5"/>
      <c r="BIE480" s="5"/>
      <c r="BIF480" s="5"/>
      <c r="BIG480" s="5"/>
      <c r="BIH480" s="5"/>
      <c r="BII480" s="5"/>
      <c r="BIJ480" s="5"/>
      <c r="BIK480" s="5"/>
      <c r="BIL480" s="5"/>
      <c r="BIM480" s="5"/>
      <c r="BIN480" s="5"/>
      <c r="BIO480" s="5"/>
      <c r="BIP480" s="5"/>
      <c r="BIQ480" s="5"/>
      <c r="BIR480" s="5"/>
      <c r="BIS480" s="5"/>
      <c r="BIT480" s="5"/>
      <c r="BIU480" s="5"/>
      <c r="BIV480" s="5"/>
      <c r="BIW480" s="5"/>
      <c r="BIX480" s="5"/>
      <c r="BIY480" s="5"/>
      <c r="BIZ480" s="5"/>
      <c r="BJA480" s="5"/>
      <c r="BJB480" s="5"/>
      <c r="BJC480" s="5"/>
      <c r="BJD480" s="5"/>
      <c r="BJE480" s="5"/>
      <c r="BJF480" s="5"/>
      <c r="BJG480" s="5"/>
      <c r="BJH480" s="5"/>
      <c r="BJI480" s="5"/>
      <c r="BJJ480" s="5"/>
      <c r="BJK480" s="5"/>
      <c r="BJL480" s="5"/>
      <c r="BJM480" s="5"/>
      <c r="BJN480" s="5"/>
      <c r="BJO480" s="5"/>
      <c r="BJP480" s="5"/>
      <c r="BJQ480" s="5"/>
      <c r="BJR480" s="5"/>
      <c r="BJS480" s="5"/>
      <c r="BJT480" s="5"/>
      <c r="BJU480" s="5"/>
      <c r="BJV480" s="5"/>
      <c r="BJW480" s="5"/>
      <c r="BJX480" s="5"/>
      <c r="BJY480" s="5"/>
      <c r="BJZ480" s="5"/>
      <c r="BKA480" s="5"/>
      <c r="BKB480" s="5"/>
      <c r="BKC480" s="5"/>
      <c r="BKD480" s="5"/>
      <c r="BKE480" s="5"/>
      <c r="BKF480" s="5"/>
      <c r="BKG480" s="5"/>
      <c r="BKH480" s="5"/>
      <c r="BKI480" s="5"/>
      <c r="BKJ480" s="5"/>
      <c r="BKK480" s="5"/>
      <c r="BKL480" s="5"/>
      <c r="BKM480" s="5"/>
      <c r="BKN480" s="5"/>
      <c r="BKO480" s="5"/>
      <c r="BKP480" s="5"/>
      <c r="BKQ480" s="5"/>
      <c r="BKR480" s="5"/>
      <c r="BKS480" s="5"/>
      <c r="BKT480" s="5"/>
      <c r="BKU480" s="5"/>
      <c r="BKV480" s="5"/>
      <c r="BKW480" s="5"/>
      <c r="BKX480" s="5"/>
      <c r="BKY480" s="5"/>
      <c r="BKZ480" s="5"/>
      <c r="BLA480" s="5"/>
      <c r="BLB480" s="5"/>
      <c r="BLC480" s="5"/>
      <c r="BLD480" s="5"/>
      <c r="BLE480" s="5"/>
      <c r="BLF480" s="5"/>
      <c r="BLG480" s="5"/>
      <c r="BLH480" s="5"/>
      <c r="BLI480" s="5"/>
      <c r="BLJ480" s="5"/>
      <c r="BLK480" s="5"/>
      <c r="BLL480" s="5"/>
      <c r="BLM480" s="5"/>
      <c r="BLN480" s="5"/>
      <c r="BLO480" s="5"/>
      <c r="BLP480" s="5"/>
      <c r="BLQ480" s="5"/>
      <c r="BLR480" s="5"/>
      <c r="BLS480" s="5"/>
      <c r="BLT480" s="5"/>
      <c r="BLU480" s="5"/>
      <c r="BLV480" s="5"/>
      <c r="BLW480" s="5"/>
      <c r="BLX480" s="5"/>
      <c r="BLY480" s="5"/>
      <c r="BLZ480" s="5"/>
      <c r="BMA480" s="5"/>
      <c r="BMB480" s="5"/>
      <c r="BMC480" s="5"/>
      <c r="BMD480" s="5"/>
      <c r="BME480" s="5"/>
      <c r="BMF480" s="5"/>
      <c r="BMG480" s="5"/>
      <c r="BMH480" s="5"/>
      <c r="BMI480" s="5"/>
      <c r="BMJ480" s="5"/>
      <c r="BMK480" s="5"/>
      <c r="BML480" s="5"/>
      <c r="BMM480" s="5"/>
      <c r="BMN480" s="5"/>
      <c r="BMO480" s="5"/>
      <c r="BMP480" s="5"/>
      <c r="BMQ480" s="5"/>
      <c r="BMR480" s="5"/>
      <c r="BMS480" s="5"/>
      <c r="BMT480" s="5"/>
      <c r="BMU480" s="5"/>
      <c r="BMV480" s="5"/>
      <c r="BMW480" s="5"/>
      <c r="BMX480" s="5"/>
      <c r="BMY480" s="5"/>
      <c r="BMZ480" s="5"/>
      <c r="BNA480" s="5"/>
      <c r="BNB480" s="5"/>
      <c r="BNC480" s="5"/>
      <c r="BND480" s="5"/>
      <c r="BNE480" s="5"/>
      <c r="BNF480" s="5"/>
      <c r="BNG480" s="5"/>
      <c r="BNH480" s="5"/>
      <c r="BNI480" s="5"/>
      <c r="BNJ480" s="5"/>
      <c r="BNK480" s="5"/>
      <c r="BNL480" s="5"/>
      <c r="BNM480" s="5"/>
      <c r="BNN480" s="5"/>
      <c r="BNO480" s="5"/>
      <c r="BNP480" s="5"/>
      <c r="BNQ480" s="5"/>
      <c r="BNR480" s="5"/>
      <c r="BNS480" s="5"/>
      <c r="BNT480" s="5"/>
      <c r="BNU480" s="5"/>
      <c r="BNV480" s="5"/>
      <c r="BNW480" s="5"/>
      <c r="BNX480" s="5"/>
      <c r="BNY480" s="5"/>
      <c r="BNZ480" s="5"/>
      <c r="BOA480" s="5"/>
      <c r="BOB480" s="5"/>
      <c r="BOC480" s="5"/>
      <c r="BOD480" s="5"/>
      <c r="BOE480" s="5"/>
      <c r="BOF480" s="5"/>
      <c r="BOG480" s="5"/>
      <c r="BOH480" s="5"/>
      <c r="BOI480" s="5"/>
      <c r="BOJ480" s="5"/>
      <c r="BOK480" s="5"/>
      <c r="BOL480" s="5"/>
      <c r="BOM480" s="5"/>
      <c r="BON480" s="5"/>
      <c r="BOO480" s="5"/>
      <c r="BOP480" s="5"/>
      <c r="BOQ480" s="5"/>
      <c r="BOR480" s="5"/>
      <c r="BOS480" s="5"/>
      <c r="BOT480" s="5"/>
      <c r="BOU480" s="5"/>
      <c r="BOV480" s="5"/>
      <c r="BOW480" s="5"/>
      <c r="BOX480" s="5"/>
      <c r="BOY480" s="5"/>
      <c r="BOZ480" s="5"/>
      <c r="BPA480" s="5"/>
      <c r="BPB480" s="5"/>
      <c r="BPC480" s="5"/>
      <c r="BPD480" s="5"/>
      <c r="BPE480" s="5"/>
      <c r="BPF480" s="5"/>
      <c r="BPG480" s="5"/>
      <c r="BPH480" s="5"/>
      <c r="BPI480" s="5"/>
      <c r="BPJ480" s="5"/>
      <c r="BPK480" s="5"/>
      <c r="BPL480" s="5"/>
      <c r="BPM480" s="5"/>
      <c r="BPN480" s="5"/>
      <c r="BPO480" s="5"/>
      <c r="BPP480" s="5"/>
      <c r="BPQ480" s="5"/>
      <c r="BPR480" s="5"/>
      <c r="BPS480" s="5"/>
      <c r="BPT480" s="5"/>
      <c r="BPU480" s="5"/>
      <c r="BPV480" s="5"/>
      <c r="BPW480" s="5"/>
      <c r="BPX480" s="5"/>
      <c r="BPY480" s="5"/>
      <c r="BPZ480" s="5"/>
      <c r="BQA480" s="5"/>
      <c r="BQB480" s="5"/>
      <c r="BQC480" s="5"/>
      <c r="BQD480" s="5"/>
      <c r="BQE480" s="5"/>
      <c r="BQF480" s="5"/>
      <c r="BQG480" s="5"/>
      <c r="BQH480" s="5"/>
      <c r="BQI480" s="5"/>
      <c r="BQJ480" s="5"/>
      <c r="BQK480" s="5"/>
      <c r="BQL480" s="5"/>
      <c r="BQM480" s="5"/>
      <c r="BQN480" s="5"/>
      <c r="BQO480" s="5"/>
      <c r="BQP480" s="5"/>
      <c r="BQQ480" s="5"/>
      <c r="BQR480" s="5"/>
      <c r="BQS480" s="5"/>
      <c r="BQT480" s="5"/>
      <c r="BQU480" s="5"/>
      <c r="BQV480" s="5"/>
      <c r="BQW480" s="5"/>
      <c r="BQX480" s="5"/>
      <c r="BQY480" s="5"/>
      <c r="BQZ480" s="5"/>
      <c r="BRA480" s="5"/>
      <c r="BRB480" s="5"/>
      <c r="BRC480" s="5"/>
      <c r="BRD480" s="5"/>
      <c r="BRE480" s="5"/>
      <c r="BRF480" s="5"/>
      <c r="BRG480" s="5"/>
      <c r="BRH480" s="5"/>
      <c r="BRI480" s="5"/>
      <c r="BRJ480" s="5"/>
      <c r="BRK480" s="5"/>
      <c r="BRL480" s="5"/>
      <c r="BRM480" s="5"/>
      <c r="BRN480" s="5"/>
      <c r="BRO480" s="5"/>
      <c r="BRP480" s="5"/>
      <c r="BRQ480" s="5"/>
      <c r="BRR480" s="5"/>
      <c r="BRS480" s="5"/>
      <c r="BRT480" s="5"/>
      <c r="BRU480" s="5"/>
      <c r="BRV480" s="5"/>
      <c r="BRW480" s="5"/>
      <c r="BRX480" s="5"/>
      <c r="BRY480" s="5"/>
      <c r="BRZ480" s="5"/>
      <c r="BSA480" s="5"/>
      <c r="BSB480" s="5"/>
      <c r="BSC480" s="5"/>
      <c r="BSD480" s="5"/>
      <c r="BSE480" s="5"/>
      <c r="BSF480" s="5"/>
      <c r="BSG480" s="5"/>
      <c r="BSH480" s="5"/>
      <c r="BSI480" s="5"/>
      <c r="BSJ480" s="5"/>
      <c r="BSK480" s="5"/>
      <c r="BSL480" s="5"/>
      <c r="BSM480" s="5"/>
      <c r="BSN480" s="5"/>
      <c r="BSO480" s="5"/>
      <c r="BSP480" s="5"/>
      <c r="BSQ480" s="5"/>
      <c r="BSR480" s="5"/>
      <c r="BSS480" s="5"/>
      <c r="BST480" s="5"/>
      <c r="BSU480" s="5"/>
      <c r="BSV480" s="5"/>
      <c r="BSW480" s="5"/>
      <c r="BSX480" s="5"/>
      <c r="BSY480" s="5"/>
      <c r="BSZ480" s="5"/>
      <c r="BTA480" s="5"/>
      <c r="BTB480" s="5"/>
      <c r="BTC480" s="5"/>
      <c r="BTD480" s="5"/>
      <c r="BTE480" s="5"/>
      <c r="BTF480" s="5"/>
      <c r="BTG480" s="5"/>
      <c r="BTH480" s="5"/>
      <c r="BTI480" s="5"/>
      <c r="BTJ480" s="5"/>
      <c r="BTK480" s="5"/>
      <c r="BTL480" s="5"/>
      <c r="BTM480" s="5"/>
      <c r="BTN480" s="5"/>
      <c r="BTO480" s="5"/>
      <c r="BTP480" s="5"/>
      <c r="BTQ480" s="5"/>
      <c r="BTR480" s="5"/>
      <c r="BTS480" s="5"/>
      <c r="BTT480" s="5"/>
      <c r="BTU480" s="5"/>
      <c r="BTV480" s="5"/>
      <c r="BTW480" s="5"/>
      <c r="BTX480" s="5"/>
      <c r="BTY480" s="5"/>
      <c r="BTZ480" s="5"/>
      <c r="BUA480" s="5"/>
      <c r="BUB480" s="5"/>
      <c r="BUC480" s="5"/>
      <c r="BUD480" s="5"/>
      <c r="BUE480" s="5"/>
      <c r="BUF480" s="5"/>
      <c r="BUG480" s="5"/>
      <c r="BUH480" s="5"/>
      <c r="BUI480" s="5"/>
      <c r="BUJ480" s="5"/>
      <c r="BUK480" s="5"/>
      <c r="BUL480" s="5"/>
      <c r="BUM480" s="5"/>
      <c r="BUN480" s="5"/>
      <c r="BUO480" s="5"/>
      <c r="BUP480" s="5"/>
      <c r="BUQ480" s="5"/>
      <c r="BUR480" s="5"/>
      <c r="BUS480" s="5"/>
      <c r="BUT480" s="5"/>
      <c r="BUU480" s="5"/>
      <c r="BUV480" s="5"/>
      <c r="BUW480" s="5"/>
      <c r="BUX480" s="5"/>
      <c r="BUY480" s="5"/>
      <c r="BUZ480" s="5"/>
      <c r="BVA480" s="5"/>
      <c r="BVB480" s="5"/>
      <c r="BVC480" s="5"/>
      <c r="BVD480" s="5"/>
      <c r="BVE480" s="5"/>
      <c r="BVF480" s="5"/>
      <c r="BVG480" s="5"/>
      <c r="BVH480" s="5"/>
      <c r="BVI480" s="5"/>
      <c r="BVJ480" s="5"/>
      <c r="BVK480" s="5"/>
      <c r="BVL480" s="5"/>
      <c r="BVM480" s="5"/>
      <c r="BVN480" s="5"/>
      <c r="BVO480" s="5"/>
      <c r="BVP480" s="5"/>
      <c r="BVQ480" s="5"/>
      <c r="BVR480" s="5"/>
      <c r="BVS480" s="5"/>
      <c r="BVT480" s="5"/>
      <c r="BVU480" s="5"/>
      <c r="BVV480" s="5"/>
      <c r="BVW480" s="5"/>
      <c r="BVX480" s="5"/>
      <c r="BVY480" s="5"/>
      <c r="BVZ480" s="5"/>
      <c r="BWA480" s="5"/>
      <c r="BWB480" s="5"/>
      <c r="BWC480" s="5"/>
      <c r="BWD480" s="5"/>
      <c r="BWE480" s="5"/>
      <c r="BWF480" s="5"/>
      <c r="BWG480" s="5"/>
      <c r="BWH480" s="5"/>
      <c r="BWI480" s="5"/>
      <c r="BWJ480" s="5"/>
      <c r="BWK480" s="5"/>
      <c r="BWL480" s="5"/>
      <c r="BWM480" s="5"/>
      <c r="BWN480" s="5"/>
      <c r="BWO480" s="5"/>
      <c r="BWP480" s="5"/>
      <c r="BWQ480" s="5"/>
      <c r="BWR480" s="5"/>
      <c r="BWS480" s="5"/>
      <c r="BWT480" s="5"/>
      <c r="BWU480" s="5"/>
      <c r="BWV480" s="5"/>
      <c r="BWW480" s="5"/>
      <c r="BWX480" s="5"/>
      <c r="BWY480" s="5"/>
      <c r="BWZ480" s="5"/>
      <c r="BXA480" s="5"/>
      <c r="BXB480" s="5"/>
      <c r="BXC480" s="5"/>
      <c r="BXD480" s="5"/>
      <c r="BXE480" s="5"/>
      <c r="BXF480" s="5"/>
      <c r="BXG480" s="5"/>
      <c r="BXH480" s="5"/>
      <c r="BXI480" s="5"/>
      <c r="BXJ480" s="5"/>
      <c r="BXK480" s="5"/>
      <c r="BXL480" s="5"/>
      <c r="BXM480" s="5"/>
      <c r="BXN480" s="5"/>
      <c r="BXO480" s="5"/>
      <c r="BXP480" s="5"/>
      <c r="BXQ480" s="5"/>
      <c r="BXR480" s="5"/>
      <c r="BXS480" s="5"/>
      <c r="BXT480" s="5"/>
      <c r="BXU480" s="5"/>
      <c r="BXV480" s="5"/>
      <c r="BXW480" s="5"/>
      <c r="BXX480" s="5"/>
      <c r="BXY480" s="5"/>
      <c r="BXZ480" s="5"/>
      <c r="BYA480" s="5"/>
      <c r="BYB480" s="5"/>
      <c r="BYC480" s="5"/>
      <c r="BYD480" s="5"/>
      <c r="BYE480" s="5"/>
      <c r="BYF480" s="5"/>
      <c r="BYG480" s="5"/>
      <c r="BYH480" s="5"/>
      <c r="BYI480" s="5"/>
      <c r="BYJ480" s="5"/>
      <c r="BYK480" s="5"/>
      <c r="BYL480" s="5"/>
      <c r="BYM480" s="5"/>
      <c r="BYN480" s="5"/>
      <c r="BYO480" s="5"/>
      <c r="BYP480" s="5"/>
      <c r="BYQ480" s="5"/>
      <c r="BYR480" s="5"/>
      <c r="BYS480" s="5"/>
      <c r="BYT480" s="5"/>
      <c r="BYU480" s="5"/>
      <c r="BYV480" s="5"/>
      <c r="BYW480" s="5"/>
      <c r="BYX480" s="5"/>
      <c r="BYY480" s="5"/>
      <c r="BYZ480" s="5"/>
      <c r="BZA480" s="5"/>
      <c r="BZB480" s="5"/>
      <c r="BZC480" s="5"/>
      <c r="BZD480" s="5"/>
      <c r="BZE480" s="5"/>
      <c r="BZF480" s="5"/>
      <c r="BZG480" s="5"/>
      <c r="BZH480" s="5"/>
      <c r="BZI480" s="5"/>
      <c r="BZJ480" s="5"/>
      <c r="BZK480" s="5"/>
      <c r="BZL480" s="5"/>
      <c r="BZM480" s="5"/>
      <c r="BZN480" s="5"/>
      <c r="BZO480" s="5"/>
      <c r="BZP480" s="5"/>
      <c r="BZQ480" s="5"/>
      <c r="BZR480" s="5"/>
      <c r="BZS480" s="5"/>
      <c r="BZT480" s="5"/>
      <c r="BZU480" s="5"/>
      <c r="BZV480" s="5"/>
      <c r="BZW480" s="5"/>
      <c r="BZX480" s="5"/>
      <c r="BZY480" s="5"/>
      <c r="BZZ480" s="5"/>
      <c r="CAA480" s="5"/>
      <c r="CAB480" s="5"/>
      <c r="CAC480" s="5"/>
      <c r="CAD480" s="5"/>
      <c r="CAE480" s="5"/>
      <c r="CAF480" s="5"/>
      <c r="CAG480" s="5"/>
      <c r="CAH480" s="5"/>
      <c r="CAI480" s="5"/>
      <c r="CAJ480" s="5"/>
      <c r="CAK480" s="5"/>
      <c r="CAL480" s="5"/>
      <c r="CAM480" s="5"/>
      <c r="CAN480" s="5"/>
      <c r="CAO480" s="5"/>
      <c r="CAP480" s="5"/>
      <c r="CAQ480" s="5"/>
      <c r="CAR480" s="5"/>
      <c r="CAS480" s="5"/>
      <c r="CAT480" s="5"/>
      <c r="CAU480" s="5"/>
      <c r="CAV480" s="5"/>
      <c r="CAW480" s="5"/>
      <c r="CAX480" s="5"/>
      <c r="CAY480" s="5"/>
      <c r="CAZ480" s="5"/>
      <c r="CBA480" s="5"/>
      <c r="CBB480" s="5"/>
      <c r="CBC480" s="5"/>
      <c r="CBD480" s="5"/>
      <c r="CBE480" s="5"/>
      <c r="CBF480" s="5"/>
      <c r="CBG480" s="5"/>
      <c r="CBH480" s="5"/>
      <c r="CBI480" s="5"/>
      <c r="CBJ480" s="5"/>
      <c r="CBK480" s="5"/>
      <c r="CBL480" s="5"/>
      <c r="CBM480" s="5"/>
      <c r="CBN480" s="5"/>
      <c r="CBO480" s="5"/>
      <c r="CBP480" s="5"/>
      <c r="CBQ480" s="5"/>
      <c r="CBR480" s="5"/>
      <c r="CBS480" s="5"/>
      <c r="CBT480" s="5"/>
      <c r="CBU480" s="5"/>
      <c r="CBV480" s="5"/>
      <c r="CBW480" s="5"/>
      <c r="CBX480" s="5"/>
      <c r="CBY480" s="5"/>
      <c r="CBZ480" s="5"/>
      <c r="CCA480" s="5"/>
      <c r="CCB480" s="5"/>
      <c r="CCC480" s="5"/>
      <c r="CCD480" s="5"/>
      <c r="CCE480" s="5"/>
      <c r="CCF480" s="5"/>
      <c r="CCG480" s="5"/>
      <c r="CCH480" s="5"/>
      <c r="CCI480" s="5"/>
      <c r="CCJ480" s="5"/>
      <c r="CCK480" s="5"/>
      <c r="CCL480" s="5"/>
      <c r="CCM480" s="5"/>
      <c r="CCN480" s="5"/>
      <c r="CCO480" s="5"/>
      <c r="CCP480" s="5"/>
      <c r="CCQ480" s="5"/>
      <c r="CCR480" s="5"/>
      <c r="CCS480" s="5"/>
      <c r="CCT480" s="5"/>
      <c r="CCU480" s="5"/>
      <c r="CCV480" s="5"/>
      <c r="CCW480" s="5"/>
      <c r="CCX480" s="5"/>
      <c r="CCY480" s="5"/>
      <c r="CCZ480" s="5"/>
      <c r="CDA480" s="5"/>
      <c r="CDB480" s="5"/>
      <c r="CDC480" s="5"/>
      <c r="CDD480" s="5"/>
      <c r="CDE480" s="5"/>
      <c r="CDF480" s="5"/>
      <c r="CDG480" s="5"/>
      <c r="CDH480" s="5"/>
      <c r="CDI480" s="5"/>
      <c r="CDJ480" s="5"/>
      <c r="CDK480" s="5"/>
      <c r="CDL480" s="5"/>
      <c r="CDM480" s="5"/>
      <c r="CDN480" s="5"/>
      <c r="CDO480" s="5"/>
      <c r="CDP480" s="5"/>
      <c r="CDQ480" s="5"/>
      <c r="CDR480" s="5"/>
      <c r="CDS480" s="5"/>
      <c r="CDT480" s="5"/>
      <c r="CDU480" s="5"/>
      <c r="CDV480" s="5"/>
      <c r="CDW480" s="5"/>
      <c r="CDX480" s="5"/>
      <c r="CDY480" s="5"/>
      <c r="CDZ480" s="5"/>
      <c r="CEA480" s="5"/>
      <c r="CEB480" s="5"/>
      <c r="CEC480" s="5"/>
      <c r="CED480" s="5"/>
      <c r="CEE480" s="5"/>
      <c r="CEF480" s="5"/>
      <c r="CEG480" s="5"/>
      <c r="CEH480" s="5"/>
      <c r="CEI480" s="5"/>
      <c r="CEJ480" s="5"/>
      <c r="CEK480" s="5"/>
      <c r="CEL480" s="5"/>
      <c r="CEM480" s="5"/>
      <c r="CEN480" s="5"/>
      <c r="CEO480" s="5"/>
      <c r="CEP480" s="5"/>
      <c r="CEQ480" s="5"/>
      <c r="CER480" s="5"/>
      <c r="CES480" s="5"/>
      <c r="CET480" s="5"/>
      <c r="CEU480" s="5"/>
      <c r="CEV480" s="5"/>
      <c r="CEW480" s="5"/>
      <c r="CEX480" s="5"/>
      <c r="CEY480" s="5"/>
      <c r="CEZ480" s="5"/>
      <c r="CFA480" s="5"/>
      <c r="CFB480" s="5"/>
      <c r="CFC480" s="5"/>
      <c r="CFD480" s="5"/>
      <c r="CFE480" s="5"/>
      <c r="CFF480" s="5"/>
      <c r="CFG480" s="5"/>
      <c r="CFH480" s="5"/>
      <c r="CFI480" s="5"/>
      <c r="CFJ480" s="5"/>
      <c r="CFK480" s="5"/>
      <c r="CFL480" s="5"/>
      <c r="CFM480" s="5"/>
      <c r="CFN480" s="5"/>
      <c r="CFO480" s="5"/>
      <c r="CFP480" s="5"/>
      <c r="CFQ480" s="5"/>
      <c r="CFR480" s="5"/>
      <c r="CFS480" s="5"/>
      <c r="CFT480" s="5"/>
      <c r="CFU480" s="5"/>
      <c r="CFV480" s="5"/>
      <c r="CFW480" s="5"/>
      <c r="CFX480" s="5"/>
      <c r="CFY480" s="5"/>
      <c r="CFZ480" s="5"/>
      <c r="CGA480" s="5"/>
      <c r="CGB480" s="5"/>
      <c r="CGC480" s="5"/>
      <c r="CGD480" s="5"/>
      <c r="CGE480" s="5"/>
      <c r="CGF480" s="5"/>
      <c r="CGG480" s="5"/>
      <c r="CGH480" s="5"/>
      <c r="CGI480" s="5"/>
      <c r="CGJ480" s="5"/>
      <c r="CGK480" s="5"/>
      <c r="CGL480" s="5"/>
      <c r="CGM480" s="5"/>
      <c r="CGN480" s="5"/>
      <c r="CGO480" s="5"/>
      <c r="CGP480" s="5"/>
      <c r="CGQ480" s="5"/>
      <c r="CGR480" s="5"/>
      <c r="CGS480" s="5"/>
      <c r="CGT480" s="5"/>
      <c r="CGU480" s="5"/>
      <c r="CGV480" s="5"/>
      <c r="CGW480" s="5"/>
      <c r="CGX480" s="5"/>
      <c r="CGY480" s="5"/>
      <c r="CGZ480" s="5"/>
      <c r="CHA480" s="5"/>
      <c r="CHB480" s="5"/>
      <c r="CHC480" s="5"/>
      <c r="CHD480" s="5"/>
      <c r="CHE480" s="5"/>
      <c r="CHF480" s="5"/>
      <c r="CHG480" s="5"/>
      <c r="CHH480" s="5"/>
      <c r="CHI480" s="5"/>
      <c r="CHJ480" s="5"/>
      <c r="CHK480" s="5"/>
      <c r="CHL480" s="5"/>
      <c r="CHM480" s="5"/>
      <c r="CHN480" s="5"/>
      <c r="CHO480" s="5"/>
      <c r="CHP480" s="5"/>
      <c r="CHQ480" s="5"/>
      <c r="CHR480" s="5"/>
      <c r="CHS480" s="5"/>
      <c r="CHT480" s="5"/>
      <c r="CHU480" s="5"/>
      <c r="CHV480" s="5"/>
      <c r="CHW480" s="5"/>
      <c r="CHX480" s="5"/>
      <c r="CHY480" s="5"/>
      <c r="CHZ480" s="5"/>
      <c r="CIA480" s="5"/>
      <c r="CIB480" s="5"/>
      <c r="CIC480" s="5"/>
      <c r="CID480" s="5"/>
      <c r="CIE480" s="5"/>
      <c r="CIF480" s="5"/>
      <c r="CIG480" s="5"/>
      <c r="CIH480" s="5"/>
      <c r="CII480" s="5"/>
      <c r="CIJ480" s="5"/>
      <c r="CIK480" s="5"/>
      <c r="CIL480" s="5"/>
      <c r="CIM480" s="5"/>
      <c r="CIN480" s="5"/>
      <c r="CIO480" s="5"/>
      <c r="CIP480" s="5"/>
      <c r="CIQ480" s="5"/>
      <c r="CIR480" s="5"/>
      <c r="CIS480" s="5"/>
      <c r="CIT480" s="5"/>
      <c r="CIU480" s="5"/>
      <c r="CIV480" s="5"/>
      <c r="CIW480" s="5"/>
      <c r="CIX480" s="5"/>
      <c r="CIY480" s="5"/>
      <c r="CIZ480" s="5"/>
      <c r="CJA480" s="5"/>
      <c r="CJB480" s="5"/>
      <c r="CJC480" s="5"/>
      <c r="CJD480" s="5"/>
      <c r="CJE480" s="5"/>
      <c r="CJF480" s="5"/>
      <c r="CJG480" s="5"/>
      <c r="CJH480" s="5"/>
      <c r="CJI480" s="5"/>
      <c r="CJJ480" s="5"/>
      <c r="CJK480" s="5"/>
      <c r="CJL480" s="5"/>
      <c r="CJM480" s="5"/>
      <c r="CJN480" s="5"/>
      <c r="CJO480" s="5"/>
      <c r="CJP480" s="5"/>
      <c r="CJQ480" s="5"/>
      <c r="CJR480" s="5"/>
      <c r="CJS480" s="5"/>
      <c r="CJT480" s="5"/>
      <c r="CJU480" s="5"/>
      <c r="CJV480" s="5"/>
      <c r="CJW480" s="5"/>
      <c r="CJX480" s="5"/>
      <c r="CJY480" s="5"/>
      <c r="CJZ480" s="5"/>
      <c r="CKA480" s="5"/>
      <c r="CKB480" s="5"/>
      <c r="CKC480" s="5"/>
      <c r="CKD480" s="5"/>
      <c r="CKE480" s="5"/>
      <c r="CKF480" s="5"/>
      <c r="CKG480" s="5"/>
      <c r="CKH480" s="5"/>
      <c r="CKI480" s="5"/>
      <c r="CKJ480" s="5"/>
      <c r="CKK480" s="5"/>
      <c r="CKL480" s="5"/>
      <c r="CKM480" s="5"/>
      <c r="CKN480" s="5"/>
      <c r="CKO480" s="5"/>
      <c r="CKP480" s="5"/>
      <c r="CKQ480" s="5"/>
      <c r="CKR480" s="5"/>
      <c r="CKS480" s="5"/>
      <c r="CKT480" s="5"/>
      <c r="CKU480" s="5"/>
      <c r="CKV480" s="5"/>
      <c r="CKW480" s="5"/>
      <c r="CKX480" s="5"/>
      <c r="CKY480" s="5"/>
      <c r="CKZ480" s="5"/>
      <c r="CLA480" s="5"/>
      <c r="CLB480" s="5"/>
      <c r="CLC480" s="5"/>
      <c r="CLD480" s="5"/>
      <c r="CLE480" s="5"/>
      <c r="CLF480" s="5"/>
      <c r="CLG480" s="5"/>
      <c r="CLH480" s="5"/>
      <c r="CLI480" s="5"/>
      <c r="CLJ480" s="5"/>
      <c r="CLK480" s="5"/>
      <c r="CLL480" s="5"/>
      <c r="CLM480" s="5"/>
      <c r="CLN480" s="5"/>
      <c r="CLO480" s="5"/>
      <c r="CLP480" s="5"/>
      <c r="CLQ480" s="5"/>
      <c r="CLR480" s="5"/>
      <c r="CLS480" s="5"/>
      <c r="CLT480" s="5"/>
      <c r="CLU480" s="5"/>
      <c r="CLV480" s="5"/>
      <c r="CLW480" s="5"/>
      <c r="CLX480" s="5"/>
      <c r="CLY480" s="5"/>
      <c r="CLZ480" s="5"/>
      <c r="CMA480" s="5"/>
      <c r="CMB480" s="5"/>
      <c r="CMC480" s="5"/>
      <c r="CMD480" s="5"/>
      <c r="CME480" s="5"/>
      <c r="CMF480" s="5"/>
      <c r="CMG480" s="5"/>
      <c r="CMH480" s="5"/>
      <c r="CMI480" s="5"/>
      <c r="CMJ480" s="5"/>
      <c r="CMK480" s="5"/>
      <c r="CML480" s="5"/>
      <c r="CMM480" s="5"/>
      <c r="CMN480" s="5"/>
      <c r="CMO480" s="5"/>
      <c r="CMP480" s="5"/>
      <c r="CMQ480" s="5"/>
      <c r="CMR480" s="5"/>
      <c r="CMS480" s="5"/>
      <c r="CMT480" s="5"/>
      <c r="CMU480" s="5"/>
      <c r="CMV480" s="5"/>
      <c r="CMW480" s="5"/>
      <c r="CMX480" s="5"/>
      <c r="CMY480" s="5"/>
      <c r="CMZ480" s="5"/>
      <c r="CNA480" s="5"/>
      <c r="CNB480" s="5"/>
      <c r="CNC480" s="5"/>
      <c r="CND480" s="5"/>
      <c r="CNE480" s="5"/>
      <c r="CNF480" s="5"/>
      <c r="CNG480" s="5"/>
      <c r="CNH480" s="5"/>
      <c r="CNI480" s="5"/>
      <c r="CNJ480" s="5"/>
      <c r="CNK480" s="5"/>
      <c r="CNL480" s="5"/>
      <c r="CNM480" s="5"/>
      <c r="CNN480" s="5"/>
      <c r="CNO480" s="5"/>
      <c r="CNP480" s="5"/>
      <c r="CNQ480" s="5"/>
      <c r="CNR480" s="5"/>
      <c r="CNS480" s="5"/>
      <c r="CNT480" s="5"/>
      <c r="CNU480" s="5"/>
      <c r="CNV480" s="5"/>
      <c r="CNW480" s="5"/>
      <c r="CNX480" s="5"/>
      <c r="CNY480" s="5"/>
      <c r="CNZ480" s="5"/>
      <c r="COA480" s="5"/>
      <c r="COB480" s="5"/>
      <c r="COC480" s="5"/>
      <c r="COD480" s="5"/>
      <c r="COE480" s="5"/>
      <c r="COF480" s="5"/>
      <c r="COG480" s="5"/>
      <c r="COH480" s="5"/>
      <c r="COI480" s="5"/>
      <c r="COJ480" s="5"/>
      <c r="COK480" s="5"/>
      <c r="COL480" s="5"/>
      <c r="COM480" s="5"/>
      <c r="CON480" s="5"/>
      <c r="COO480" s="5"/>
      <c r="COP480" s="5"/>
      <c r="COQ480" s="5"/>
      <c r="COR480" s="5"/>
      <c r="COS480" s="5"/>
      <c r="COT480" s="5"/>
      <c r="COU480" s="5"/>
      <c r="COV480" s="5"/>
      <c r="COW480" s="5"/>
      <c r="COX480" s="5"/>
      <c r="COY480" s="5"/>
      <c r="COZ480" s="5"/>
      <c r="CPA480" s="5"/>
      <c r="CPB480" s="5"/>
      <c r="CPC480" s="5"/>
      <c r="CPD480" s="5"/>
      <c r="CPE480" s="5"/>
      <c r="CPF480" s="5"/>
      <c r="CPG480" s="5"/>
      <c r="CPH480" s="5"/>
      <c r="CPI480" s="5"/>
      <c r="CPJ480" s="5"/>
      <c r="CPK480" s="5"/>
      <c r="CPL480" s="5"/>
      <c r="CPM480" s="5"/>
      <c r="CPN480" s="5"/>
      <c r="CPO480" s="5"/>
      <c r="CPP480" s="5"/>
      <c r="CPQ480" s="5"/>
      <c r="CPR480" s="5"/>
      <c r="CPS480" s="5"/>
      <c r="CPT480" s="5"/>
      <c r="CPU480" s="5"/>
      <c r="CPV480" s="5"/>
      <c r="CPW480" s="5"/>
      <c r="CPX480" s="5"/>
      <c r="CPY480" s="5"/>
      <c r="CPZ480" s="5"/>
      <c r="CQA480" s="5"/>
      <c r="CQB480" s="5"/>
      <c r="CQC480" s="5"/>
      <c r="CQD480" s="5"/>
      <c r="CQE480" s="5"/>
      <c r="CQF480" s="5"/>
      <c r="CQG480" s="5"/>
      <c r="CQH480" s="5"/>
      <c r="CQI480" s="5"/>
      <c r="CQJ480" s="5"/>
      <c r="CQK480" s="5"/>
      <c r="CQL480" s="5"/>
      <c r="CQM480" s="5"/>
      <c r="CQN480" s="5"/>
      <c r="CQO480" s="5"/>
      <c r="CQP480" s="5"/>
      <c r="CQQ480" s="5"/>
      <c r="CQR480" s="5"/>
      <c r="CQS480" s="5"/>
      <c r="CQT480" s="5"/>
      <c r="CQU480" s="5"/>
      <c r="CQV480" s="5"/>
      <c r="CQW480" s="5"/>
      <c r="CQX480" s="5"/>
      <c r="CQY480" s="5"/>
      <c r="CQZ480" s="5"/>
      <c r="CRA480" s="5"/>
      <c r="CRB480" s="5"/>
      <c r="CRC480" s="5"/>
      <c r="CRD480" s="5"/>
      <c r="CRE480" s="5"/>
      <c r="CRF480" s="5"/>
      <c r="CRG480" s="5"/>
      <c r="CRH480" s="5"/>
      <c r="CRI480" s="5"/>
      <c r="CRJ480" s="5"/>
      <c r="CRK480" s="5"/>
      <c r="CRL480" s="5"/>
      <c r="CRM480" s="5"/>
      <c r="CRN480" s="5"/>
      <c r="CRO480" s="5"/>
      <c r="CRP480" s="5"/>
      <c r="CRQ480" s="5"/>
      <c r="CRR480" s="5"/>
      <c r="CRS480" s="5"/>
      <c r="CRT480" s="5"/>
      <c r="CRU480" s="5"/>
      <c r="CRV480" s="5"/>
      <c r="CRW480" s="5"/>
      <c r="CRX480" s="5"/>
      <c r="CRY480" s="5"/>
      <c r="CRZ480" s="5"/>
      <c r="CSA480" s="5"/>
      <c r="CSB480" s="5"/>
      <c r="CSC480" s="5"/>
      <c r="CSD480" s="5"/>
      <c r="CSE480" s="5"/>
      <c r="CSF480" s="5"/>
      <c r="CSG480" s="5"/>
      <c r="CSH480" s="5"/>
      <c r="CSI480" s="5"/>
      <c r="CSJ480" s="5"/>
      <c r="CSK480" s="5"/>
      <c r="CSL480" s="5"/>
      <c r="CSM480" s="5"/>
      <c r="CSN480" s="5"/>
      <c r="CSO480" s="5"/>
      <c r="CSP480" s="5"/>
      <c r="CSQ480" s="5"/>
      <c r="CSR480" s="5"/>
      <c r="CSS480" s="5"/>
      <c r="CST480" s="5"/>
      <c r="CSU480" s="5"/>
      <c r="CSV480" s="5"/>
      <c r="CSW480" s="5"/>
      <c r="CSX480" s="5"/>
      <c r="CSY480" s="5"/>
      <c r="CSZ480" s="5"/>
      <c r="CTA480" s="5"/>
      <c r="CTB480" s="5"/>
      <c r="CTC480" s="5"/>
      <c r="CTD480" s="5"/>
      <c r="CTE480" s="5"/>
      <c r="CTF480" s="5"/>
      <c r="CTG480" s="5"/>
      <c r="CTH480" s="5"/>
      <c r="CTI480" s="5"/>
      <c r="CTJ480" s="5"/>
      <c r="CTK480" s="5"/>
      <c r="CTL480" s="5"/>
      <c r="CTM480" s="5"/>
      <c r="CTN480" s="5"/>
      <c r="CTO480" s="5"/>
      <c r="CTP480" s="5"/>
      <c r="CTQ480" s="5"/>
      <c r="CTR480" s="5"/>
      <c r="CTS480" s="5"/>
      <c r="CTT480" s="5"/>
      <c r="CTU480" s="5"/>
      <c r="CTV480" s="5"/>
      <c r="CTW480" s="5"/>
      <c r="CTX480" s="5"/>
      <c r="CTY480" s="5"/>
      <c r="CTZ480" s="5"/>
      <c r="CUA480" s="5"/>
      <c r="CUB480" s="5"/>
      <c r="CUC480" s="5"/>
      <c r="CUD480" s="5"/>
      <c r="CUE480" s="5"/>
      <c r="CUF480" s="5"/>
      <c r="CUG480" s="5"/>
      <c r="CUH480" s="5"/>
      <c r="CUI480" s="5"/>
      <c r="CUJ480" s="5"/>
      <c r="CUK480" s="5"/>
      <c r="CUL480" s="5"/>
      <c r="CUM480" s="5"/>
      <c r="CUN480" s="5"/>
      <c r="CUO480" s="5"/>
      <c r="CUP480" s="5"/>
      <c r="CUQ480" s="5"/>
      <c r="CUR480" s="5"/>
      <c r="CUS480" s="5"/>
      <c r="CUT480" s="5"/>
      <c r="CUU480" s="5"/>
      <c r="CUV480" s="5"/>
      <c r="CUW480" s="5"/>
      <c r="CUX480" s="5"/>
      <c r="CUY480" s="5"/>
      <c r="CUZ480" s="5"/>
      <c r="CVA480" s="5"/>
      <c r="CVB480" s="5"/>
      <c r="CVC480" s="5"/>
      <c r="CVD480" s="5"/>
      <c r="CVE480" s="5"/>
      <c r="CVF480" s="5"/>
      <c r="CVG480" s="5"/>
      <c r="CVH480" s="5"/>
      <c r="CVI480" s="5"/>
      <c r="CVJ480" s="5"/>
      <c r="CVK480" s="5"/>
      <c r="CVL480" s="5"/>
      <c r="CVM480" s="5"/>
      <c r="CVN480" s="5"/>
      <c r="CVO480" s="5"/>
      <c r="CVP480" s="5"/>
      <c r="CVQ480" s="5"/>
      <c r="CVR480" s="5"/>
      <c r="CVS480" s="5"/>
      <c r="CVT480" s="5"/>
      <c r="CVU480" s="5"/>
      <c r="CVV480" s="5"/>
      <c r="CVW480" s="5"/>
      <c r="CVX480" s="5"/>
      <c r="CVY480" s="5"/>
      <c r="CVZ480" s="5"/>
      <c r="CWA480" s="5"/>
      <c r="CWB480" s="5"/>
      <c r="CWC480" s="5"/>
      <c r="CWD480" s="5"/>
      <c r="CWE480" s="5"/>
      <c r="CWF480" s="5"/>
      <c r="CWG480" s="5"/>
      <c r="CWH480" s="5"/>
      <c r="CWI480" s="5"/>
      <c r="CWJ480" s="5"/>
      <c r="CWK480" s="5"/>
      <c r="CWL480" s="5"/>
      <c r="CWM480" s="5"/>
      <c r="CWN480" s="5"/>
      <c r="CWO480" s="5"/>
      <c r="CWP480" s="5"/>
      <c r="CWQ480" s="5"/>
      <c r="CWR480" s="5"/>
      <c r="CWS480" s="5"/>
      <c r="CWT480" s="5"/>
      <c r="CWU480" s="5"/>
      <c r="CWV480" s="5"/>
      <c r="CWW480" s="5"/>
      <c r="CWX480" s="5"/>
      <c r="CWY480" s="5"/>
      <c r="CWZ480" s="5"/>
      <c r="CXA480" s="5"/>
      <c r="CXB480" s="5"/>
      <c r="CXC480" s="5"/>
      <c r="CXD480" s="5"/>
      <c r="CXE480" s="5"/>
      <c r="CXF480" s="5"/>
      <c r="CXG480" s="5"/>
      <c r="CXH480" s="5"/>
      <c r="CXI480" s="5"/>
      <c r="CXJ480" s="5"/>
      <c r="CXK480" s="5"/>
      <c r="CXL480" s="5"/>
      <c r="CXM480" s="5"/>
      <c r="CXN480" s="5"/>
      <c r="CXO480" s="5"/>
      <c r="CXP480" s="5"/>
      <c r="CXQ480" s="5"/>
      <c r="CXR480" s="5"/>
      <c r="CXS480" s="5"/>
      <c r="CXT480" s="5"/>
      <c r="CXU480" s="5"/>
      <c r="CXV480" s="5"/>
      <c r="CXW480" s="5"/>
      <c r="CXX480" s="5"/>
      <c r="CXY480" s="5"/>
      <c r="CXZ480" s="5"/>
      <c r="CYA480" s="5"/>
      <c r="CYB480" s="5"/>
      <c r="CYC480" s="5"/>
      <c r="CYD480" s="5"/>
      <c r="CYE480" s="5"/>
      <c r="CYF480" s="5"/>
      <c r="CYG480" s="5"/>
      <c r="CYH480" s="5"/>
      <c r="CYI480" s="5"/>
      <c r="CYJ480" s="5"/>
      <c r="CYK480" s="5"/>
      <c r="CYL480" s="5"/>
      <c r="CYM480" s="5"/>
      <c r="CYN480" s="5"/>
      <c r="CYO480" s="5"/>
      <c r="CYP480" s="5"/>
      <c r="CYQ480" s="5"/>
      <c r="CYR480" s="5"/>
      <c r="CYS480" s="5"/>
      <c r="CYT480" s="5"/>
      <c r="CYU480" s="5"/>
      <c r="CYV480" s="5"/>
      <c r="CYW480" s="5"/>
      <c r="CYX480" s="5"/>
      <c r="CYY480" s="5"/>
      <c r="CYZ480" s="5"/>
      <c r="CZA480" s="5"/>
      <c r="CZB480" s="5"/>
      <c r="CZC480" s="5"/>
      <c r="CZD480" s="5"/>
      <c r="CZE480" s="5"/>
      <c r="CZF480" s="5"/>
      <c r="CZG480" s="5"/>
      <c r="CZH480" s="5"/>
      <c r="CZI480" s="5"/>
      <c r="CZJ480" s="5"/>
      <c r="CZK480" s="5"/>
      <c r="CZL480" s="5"/>
      <c r="CZM480" s="5"/>
      <c r="CZN480" s="5"/>
      <c r="CZO480" s="5"/>
      <c r="CZP480" s="5"/>
      <c r="CZQ480" s="5"/>
      <c r="CZR480" s="5"/>
      <c r="CZS480" s="5"/>
      <c r="CZT480" s="5"/>
      <c r="CZU480" s="5"/>
      <c r="CZV480" s="5"/>
      <c r="CZW480" s="5"/>
      <c r="CZX480" s="5"/>
      <c r="CZY480" s="5"/>
      <c r="CZZ480" s="5"/>
      <c r="DAA480" s="5"/>
      <c r="DAB480" s="5"/>
      <c r="DAC480" s="5"/>
      <c r="DAD480" s="5"/>
      <c r="DAE480" s="5"/>
      <c r="DAF480" s="5"/>
      <c r="DAG480" s="5"/>
      <c r="DAH480" s="5"/>
      <c r="DAI480" s="5"/>
      <c r="DAJ480" s="5"/>
      <c r="DAK480" s="5"/>
      <c r="DAL480" s="5"/>
      <c r="DAM480" s="5"/>
      <c r="DAN480" s="5"/>
      <c r="DAO480" s="5"/>
      <c r="DAP480" s="5"/>
      <c r="DAQ480" s="5"/>
      <c r="DAR480" s="5"/>
      <c r="DAS480" s="5"/>
      <c r="DAT480" s="5"/>
      <c r="DAU480" s="5"/>
      <c r="DAV480" s="5"/>
      <c r="DAW480" s="5"/>
      <c r="DAX480" s="5"/>
      <c r="DAY480" s="5"/>
      <c r="DAZ480" s="5"/>
      <c r="DBA480" s="5"/>
      <c r="DBB480" s="5"/>
      <c r="DBC480" s="5"/>
      <c r="DBD480" s="5"/>
      <c r="DBE480" s="5"/>
      <c r="DBF480" s="5"/>
      <c r="DBG480" s="5"/>
      <c r="DBH480" s="5"/>
      <c r="DBI480" s="5"/>
      <c r="DBJ480" s="5"/>
      <c r="DBK480" s="5"/>
      <c r="DBL480" s="5"/>
      <c r="DBM480" s="5"/>
      <c r="DBN480" s="5"/>
      <c r="DBO480" s="5"/>
      <c r="DBP480" s="5"/>
      <c r="DBQ480" s="5"/>
      <c r="DBR480" s="5"/>
      <c r="DBS480" s="5"/>
      <c r="DBT480" s="5"/>
      <c r="DBU480" s="5"/>
      <c r="DBV480" s="5"/>
      <c r="DBW480" s="5"/>
      <c r="DBX480" s="5"/>
      <c r="DBY480" s="5"/>
      <c r="DBZ480" s="5"/>
      <c r="DCA480" s="5"/>
      <c r="DCB480" s="5"/>
      <c r="DCC480" s="5"/>
      <c r="DCD480" s="5"/>
      <c r="DCE480" s="5"/>
      <c r="DCF480" s="5"/>
      <c r="DCG480" s="5"/>
      <c r="DCH480" s="5"/>
      <c r="DCI480" s="5"/>
      <c r="DCJ480" s="5"/>
      <c r="DCK480" s="5"/>
      <c r="DCL480" s="5"/>
      <c r="DCM480" s="5"/>
      <c r="DCN480" s="5"/>
      <c r="DCO480" s="5"/>
      <c r="DCP480" s="5"/>
      <c r="DCQ480" s="5"/>
      <c r="DCR480" s="5"/>
      <c r="DCS480" s="5"/>
      <c r="DCT480" s="5"/>
      <c r="DCU480" s="5"/>
      <c r="DCV480" s="5"/>
      <c r="DCW480" s="5"/>
      <c r="DCX480" s="5"/>
      <c r="DCY480" s="5"/>
      <c r="DCZ480" s="5"/>
      <c r="DDA480" s="5"/>
      <c r="DDB480" s="5"/>
      <c r="DDC480" s="5"/>
      <c r="DDD480" s="5"/>
      <c r="DDE480" s="5"/>
      <c r="DDF480" s="5"/>
      <c r="DDG480" s="5"/>
      <c r="DDH480" s="5"/>
      <c r="DDI480" s="5"/>
      <c r="DDJ480" s="5"/>
      <c r="DDK480" s="5"/>
      <c r="DDL480" s="5"/>
      <c r="DDM480" s="5"/>
      <c r="DDN480" s="5"/>
      <c r="DDO480" s="5"/>
      <c r="DDP480" s="5"/>
      <c r="DDQ480" s="5"/>
      <c r="DDR480" s="5"/>
      <c r="DDS480" s="5"/>
      <c r="DDT480" s="5"/>
      <c r="DDU480" s="5"/>
      <c r="DDV480" s="5"/>
      <c r="DDW480" s="5"/>
      <c r="DDX480" s="5"/>
      <c r="DDY480" s="5"/>
      <c r="DDZ480" s="5"/>
      <c r="DEA480" s="5"/>
      <c r="DEB480" s="5"/>
      <c r="DEC480" s="5"/>
      <c r="DED480" s="5"/>
      <c r="DEE480" s="5"/>
      <c r="DEF480" s="5"/>
      <c r="DEG480" s="5"/>
      <c r="DEH480" s="5"/>
      <c r="DEI480" s="5"/>
      <c r="DEJ480" s="5"/>
      <c r="DEK480" s="5"/>
      <c r="DEL480" s="5"/>
      <c r="DEM480" s="5"/>
      <c r="DEN480" s="5"/>
      <c r="DEO480" s="5"/>
      <c r="DEP480" s="5"/>
      <c r="DEQ480" s="5"/>
      <c r="DER480" s="5"/>
      <c r="DES480" s="5"/>
      <c r="DET480" s="5"/>
      <c r="DEU480" s="5"/>
      <c r="DEV480" s="5"/>
      <c r="DEW480" s="5"/>
      <c r="DEX480" s="5"/>
      <c r="DEY480" s="5"/>
      <c r="DEZ480" s="5"/>
      <c r="DFA480" s="5"/>
      <c r="DFB480" s="5"/>
      <c r="DFC480" s="5"/>
      <c r="DFD480" s="5"/>
      <c r="DFE480" s="5"/>
      <c r="DFF480" s="5"/>
      <c r="DFG480" s="5"/>
      <c r="DFH480" s="5"/>
      <c r="DFI480" s="5"/>
      <c r="DFJ480" s="5"/>
      <c r="DFK480" s="5"/>
      <c r="DFL480" s="5"/>
      <c r="DFM480" s="5"/>
      <c r="DFN480" s="5"/>
      <c r="DFO480" s="5"/>
      <c r="DFP480" s="5"/>
      <c r="DFQ480" s="5"/>
      <c r="DFR480" s="5"/>
      <c r="DFS480" s="5"/>
      <c r="DFT480" s="5"/>
      <c r="DFU480" s="5"/>
      <c r="DFV480" s="5"/>
      <c r="DFW480" s="5"/>
      <c r="DFX480" s="5"/>
      <c r="DFY480" s="5"/>
      <c r="DFZ480" s="5"/>
      <c r="DGA480" s="5"/>
      <c r="DGB480" s="5"/>
      <c r="DGC480" s="5"/>
      <c r="DGD480" s="5"/>
      <c r="DGE480" s="5"/>
      <c r="DGF480" s="5"/>
      <c r="DGG480" s="5"/>
      <c r="DGH480" s="5"/>
      <c r="DGI480" s="5"/>
      <c r="DGJ480" s="5"/>
      <c r="DGK480" s="5"/>
      <c r="DGL480" s="5"/>
      <c r="DGM480" s="5"/>
      <c r="DGN480" s="5"/>
      <c r="DGO480" s="5"/>
      <c r="DGP480" s="5"/>
      <c r="DGQ480" s="5"/>
      <c r="DGR480" s="5"/>
      <c r="DGS480" s="5"/>
      <c r="DGT480" s="5"/>
      <c r="DGU480" s="5"/>
      <c r="DGV480" s="5"/>
      <c r="DGW480" s="5"/>
      <c r="DGX480" s="5"/>
      <c r="DGY480" s="5"/>
      <c r="DGZ480" s="5"/>
      <c r="DHA480" s="5"/>
      <c r="DHB480" s="5"/>
      <c r="DHC480" s="5"/>
      <c r="DHD480" s="5"/>
      <c r="DHE480" s="5"/>
      <c r="DHF480" s="5"/>
      <c r="DHG480" s="5"/>
      <c r="DHH480" s="5"/>
      <c r="DHI480" s="5"/>
      <c r="DHJ480" s="5"/>
      <c r="DHK480" s="5"/>
      <c r="DHL480" s="5"/>
      <c r="DHM480" s="5"/>
      <c r="DHN480" s="5"/>
      <c r="DHO480" s="5"/>
      <c r="DHP480" s="5"/>
      <c r="DHQ480" s="5"/>
      <c r="DHR480" s="5"/>
      <c r="DHS480" s="5"/>
      <c r="DHT480" s="5"/>
      <c r="DHU480" s="5"/>
      <c r="DHV480" s="5"/>
      <c r="DHW480" s="5"/>
      <c r="DHX480" s="5"/>
      <c r="DHY480" s="5"/>
      <c r="DHZ480" s="5"/>
      <c r="DIA480" s="5"/>
      <c r="DIB480" s="5"/>
      <c r="DIC480" s="5"/>
      <c r="DID480" s="5"/>
      <c r="DIE480" s="5"/>
      <c r="DIF480" s="5"/>
      <c r="DIG480" s="5"/>
      <c r="DIH480" s="5"/>
      <c r="DII480" s="5"/>
      <c r="DIJ480" s="5"/>
      <c r="DIK480" s="5"/>
      <c r="DIL480" s="5"/>
      <c r="DIM480" s="5"/>
      <c r="DIN480" s="5"/>
      <c r="DIO480" s="5"/>
      <c r="DIP480" s="5"/>
      <c r="DIQ480" s="5"/>
      <c r="DIR480" s="5"/>
      <c r="DIS480" s="5"/>
      <c r="DIT480" s="5"/>
      <c r="DIU480" s="5"/>
      <c r="DIV480" s="5"/>
      <c r="DIW480" s="5"/>
      <c r="DIX480" s="5"/>
      <c r="DIY480" s="5"/>
      <c r="DIZ480" s="5"/>
      <c r="DJA480" s="5"/>
      <c r="DJB480" s="5"/>
      <c r="DJC480" s="5"/>
      <c r="DJD480" s="5"/>
      <c r="DJE480" s="5"/>
      <c r="DJF480" s="5"/>
      <c r="DJG480" s="5"/>
      <c r="DJH480" s="5"/>
      <c r="DJI480" s="5"/>
      <c r="DJJ480" s="5"/>
      <c r="DJK480" s="5"/>
      <c r="DJL480" s="5"/>
      <c r="DJM480" s="5"/>
      <c r="DJN480" s="5"/>
      <c r="DJO480" s="5"/>
      <c r="DJP480" s="5"/>
      <c r="DJQ480" s="5"/>
      <c r="DJR480" s="5"/>
      <c r="DJS480" s="5"/>
      <c r="DJT480" s="5"/>
      <c r="DJU480" s="5"/>
      <c r="DJV480" s="5"/>
      <c r="DJW480" s="5"/>
      <c r="DJX480" s="5"/>
      <c r="DJY480" s="5"/>
      <c r="DJZ480" s="5"/>
      <c r="DKA480" s="5"/>
      <c r="DKB480" s="5"/>
      <c r="DKC480" s="5"/>
      <c r="DKD480" s="5"/>
      <c r="DKE480" s="5"/>
      <c r="DKF480" s="5"/>
      <c r="DKG480" s="5"/>
      <c r="DKH480" s="5"/>
      <c r="DKI480" s="5"/>
      <c r="DKJ480" s="5"/>
      <c r="DKK480" s="5"/>
      <c r="DKL480" s="5"/>
      <c r="DKM480" s="5"/>
      <c r="DKN480" s="5"/>
      <c r="DKO480" s="5"/>
      <c r="DKP480" s="5"/>
      <c r="DKQ480" s="5"/>
      <c r="DKR480" s="5"/>
      <c r="DKS480" s="5"/>
      <c r="DKT480" s="5"/>
      <c r="DKU480" s="5"/>
      <c r="DKV480" s="5"/>
      <c r="DKW480" s="5"/>
      <c r="DKX480" s="5"/>
      <c r="DKY480" s="5"/>
      <c r="DKZ480" s="5"/>
      <c r="DLA480" s="5"/>
      <c r="DLB480" s="5"/>
      <c r="DLC480" s="5"/>
      <c r="DLD480" s="5"/>
      <c r="DLE480" s="5"/>
      <c r="DLF480" s="5"/>
      <c r="DLG480" s="5"/>
      <c r="DLH480" s="5"/>
      <c r="DLI480" s="5"/>
      <c r="DLJ480" s="5"/>
      <c r="DLK480" s="5"/>
      <c r="DLL480" s="5"/>
      <c r="DLM480" s="5"/>
      <c r="DLN480" s="5"/>
      <c r="DLO480" s="5"/>
      <c r="DLP480" s="5"/>
      <c r="DLQ480" s="5"/>
      <c r="DLR480" s="5"/>
      <c r="DLS480" s="5"/>
      <c r="DLT480" s="5"/>
      <c r="DLU480" s="5"/>
      <c r="DLV480" s="5"/>
      <c r="DLW480" s="5"/>
      <c r="DLX480" s="5"/>
      <c r="DLY480" s="5"/>
      <c r="DLZ480" s="5"/>
      <c r="DMA480" s="5"/>
      <c r="DMB480" s="5"/>
      <c r="DMC480" s="5"/>
      <c r="DMD480" s="5"/>
      <c r="DME480" s="5"/>
      <c r="DMF480" s="5"/>
      <c r="DMG480" s="5"/>
      <c r="DMH480" s="5"/>
      <c r="DMI480" s="5"/>
      <c r="DMJ480" s="5"/>
      <c r="DMK480" s="5"/>
      <c r="DML480" s="5"/>
      <c r="DMM480" s="5"/>
      <c r="DMN480" s="5"/>
      <c r="DMO480" s="5"/>
      <c r="DMP480" s="5"/>
      <c r="DMQ480" s="5"/>
      <c r="DMR480" s="5"/>
      <c r="DMS480" s="5"/>
      <c r="DMT480" s="5"/>
      <c r="DMU480" s="5"/>
      <c r="DMV480" s="5"/>
      <c r="DMW480" s="5"/>
      <c r="DMX480" s="5"/>
      <c r="DMY480" s="5"/>
      <c r="DMZ480" s="5"/>
      <c r="DNA480" s="5"/>
      <c r="DNB480" s="5"/>
      <c r="DNC480" s="5"/>
      <c r="DND480" s="5"/>
      <c r="DNE480" s="5"/>
      <c r="DNF480" s="5"/>
      <c r="DNG480" s="5"/>
      <c r="DNH480" s="5"/>
      <c r="DNI480" s="5"/>
      <c r="DNJ480" s="5"/>
      <c r="DNK480" s="5"/>
      <c r="DNL480" s="5"/>
      <c r="DNM480" s="5"/>
      <c r="DNN480" s="5"/>
      <c r="DNO480" s="5"/>
      <c r="DNP480" s="5"/>
      <c r="DNQ480" s="5"/>
      <c r="DNR480" s="5"/>
      <c r="DNS480" s="5"/>
      <c r="DNT480" s="5"/>
      <c r="DNU480" s="5"/>
      <c r="DNV480" s="5"/>
      <c r="DNW480" s="5"/>
      <c r="DNX480" s="5"/>
      <c r="DNY480" s="5"/>
      <c r="DNZ480" s="5"/>
      <c r="DOA480" s="5"/>
      <c r="DOB480" s="5"/>
      <c r="DOC480" s="5"/>
      <c r="DOD480" s="5"/>
      <c r="DOE480" s="5"/>
      <c r="DOF480" s="5"/>
      <c r="DOG480" s="5"/>
      <c r="DOH480" s="5"/>
      <c r="DOI480" s="5"/>
      <c r="DOJ480" s="5"/>
      <c r="DOK480" s="5"/>
      <c r="DOL480" s="5"/>
      <c r="DOM480" s="5"/>
      <c r="DON480" s="5"/>
      <c r="DOO480" s="5"/>
      <c r="DOP480" s="5"/>
      <c r="DOQ480" s="5"/>
      <c r="DOR480" s="5"/>
      <c r="DOS480" s="5"/>
      <c r="DOT480" s="5"/>
      <c r="DOU480" s="5"/>
      <c r="DOV480" s="5"/>
      <c r="DOW480" s="5"/>
      <c r="DOX480" s="5"/>
      <c r="DOY480" s="5"/>
      <c r="DOZ480" s="5"/>
      <c r="DPA480" s="5"/>
      <c r="DPB480" s="5"/>
      <c r="DPC480" s="5"/>
      <c r="DPD480" s="5"/>
      <c r="DPE480" s="5"/>
      <c r="DPF480" s="5"/>
      <c r="DPG480" s="5"/>
      <c r="DPH480" s="5"/>
      <c r="DPI480" s="5"/>
      <c r="DPJ480" s="5"/>
      <c r="DPK480" s="5"/>
      <c r="DPL480" s="5"/>
      <c r="DPM480" s="5"/>
      <c r="DPN480" s="5"/>
      <c r="DPO480" s="5"/>
      <c r="DPP480" s="5"/>
      <c r="DPQ480" s="5"/>
      <c r="DPR480" s="5"/>
      <c r="DPS480" s="5"/>
      <c r="DPT480" s="5"/>
      <c r="DPU480" s="5"/>
      <c r="DPV480" s="5"/>
      <c r="DPW480" s="5"/>
      <c r="DPX480" s="5"/>
      <c r="DPY480" s="5"/>
      <c r="DPZ480" s="5"/>
      <c r="DQA480" s="5"/>
      <c r="DQB480" s="5"/>
      <c r="DQC480" s="5"/>
      <c r="DQD480" s="5"/>
      <c r="DQE480" s="5"/>
      <c r="DQF480" s="5"/>
      <c r="DQG480" s="5"/>
      <c r="DQH480" s="5"/>
      <c r="DQI480" s="5"/>
      <c r="DQJ480" s="5"/>
      <c r="DQK480" s="5"/>
      <c r="DQL480" s="5"/>
      <c r="DQM480" s="5"/>
      <c r="DQN480" s="5"/>
      <c r="DQO480" s="5"/>
      <c r="DQP480" s="5"/>
      <c r="DQQ480" s="5"/>
      <c r="DQR480" s="5"/>
      <c r="DQS480" s="5"/>
      <c r="DQT480" s="5"/>
      <c r="DQU480" s="5"/>
      <c r="DQV480" s="5"/>
      <c r="DQW480" s="5"/>
      <c r="DQX480" s="5"/>
      <c r="DQY480" s="5"/>
      <c r="DQZ480" s="5"/>
      <c r="DRA480" s="5"/>
      <c r="DRB480" s="5"/>
      <c r="DRC480" s="5"/>
      <c r="DRD480" s="5"/>
      <c r="DRE480" s="5"/>
      <c r="DRF480" s="5"/>
      <c r="DRG480" s="5"/>
      <c r="DRH480" s="5"/>
      <c r="DRI480" s="5"/>
      <c r="DRJ480" s="5"/>
      <c r="DRK480" s="5"/>
      <c r="DRL480" s="5"/>
      <c r="DRM480" s="5"/>
      <c r="DRN480" s="5"/>
      <c r="DRO480" s="5"/>
      <c r="DRP480" s="5"/>
      <c r="DRQ480" s="5"/>
      <c r="DRR480" s="5"/>
      <c r="DRS480" s="5"/>
      <c r="DRT480" s="5"/>
      <c r="DRU480" s="5"/>
      <c r="DRV480" s="5"/>
      <c r="DRW480" s="5"/>
      <c r="DRX480" s="5"/>
      <c r="DRY480" s="5"/>
      <c r="DRZ480" s="5"/>
      <c r="DSA480" s="5"/>
      <c r="DSB480" s="5"/>
      <c r="DSC480" s="5"/>
      <c r="DSD480" s="5"/>
      <c r="DSE480" s="5"/>
      <c r="DSF480" s="5"/>
      <c r="DSG480" s="5"/>
      <c r="DSH480" s="5"/>
      <c r="DSI480" s="5"/>
      <c r="DSJ480" s="5"/>
      <c r="DSK480" s="5"/>
      <c r="DSL480" s="5"/>
      <c r="DSM480" s="5"/>
      <c r="DSN480" s="5"/>
      <c r="DSO480" s="5"/>
      <c r="DSP480" s="5"/>
      <c r="DSQ480" s="5"/>
      <c r="DSR480" s="5"/>
      <c r="DSS480" s="5"/>
      <c r="DST480" s="5"/>
      <c r="DSU480" s="5"/>
      <c r="DSV480" s="5"/>
      <c r="DSW480" s="5"/>
      <c r="DSX480" s="5"/>
      <c r="DSY480" s="5"/>
      <c r="DSZ480" s="5"/>
      <c r="DTA480" s="5"/>
      <c r="DTB480" s="5"/>
      <c r="DTC480" s="5"/>
      <c r="DTD480" s="5"/>
      <c r="DTE480" s="5"/>
      <c r="DTF480" s="5"/>
      <c r="DTG480" s="5"/>
      <c r="DTH480" s="5"/>
      <c r="DTI480" s="5"/>
      <c r="DTJ480" s="5"/>
      <c r="DTK480" s="5"/>
      <c r="DTL480" s="5"/>
      <c r="DTM480" s="5"/>
      <c r="DTN480" s="5"/>
      <c r="DTO480" s="5"/>
      <c r="DTP480" s="5"/>
      <c r="DTQ480" s="5"/>
      <c r="DTR480" s="5"/>
      <c r="DTS480" s="5"/>
      <c r="DTT480" s="5"/>
      <c r="DTU480" s="5"/>
      <c r="DTV480" s="5"/>
      <c r="DTW480" s="5"/>
      <c r="DTX480" s="5"/>
      <c r="DTY480" s="5"/>
      <c r="DTZ480" s="5"/>
      <c r="DUA480" s="5"/>
      <c r="DUB480" s="5"/>
      <c r="DUC480" s="5"/>
      <c r="DUD480" s="5"/>
      <c r="DUE480" s="5"/>
      <c r="DUF480" s="5"/>
      <c r="DUG480" s="5"/>
      <c r="DUH480" s="5"/>
      <c r="DUI480" s="5"/>
      <c r="DUJ480" s="5"/>
      <c r="DUK480" s="5"/>
      <c r="DUL480" s="5"/>
      <c r="DUM480" s="5"/>
      <c r="DUN480" s="5"/>
      <c r="DUO480" s="5"/>
      <c r="DUP480" s="5"/>
      <c r="DUQ480" s="5"/>
      <c r="DUR480" s="5"/>
      <c r="DUS480" s="5"/>
      <c r="DUT480" s="5"/>
      <c r="DUU480" s="5"/>
      <c r="DUV480" s="5"/>
      <c r="DUW480" s="5"/>
      <c r="DUX480" s="5"/>
      <c r="DUY480" s="5"/>
      <c r="DUZ480" s="5"/>
      <c r="DVA480" s="5"/>
      <c r="DVB480" s="5"/>
      <c r="DVC480" s="5"/>
      <c r="DVD480" s="5"/>
      <c r="DVE480" s="5"/>
      <c r="DVF480" s="5"/>
      <c r="DVG480" s="5"/>
      <c r="DVH480" s="5"/>
      <c r="DVI480" s="5"/>
      <c r="DVJ480" s="5"/>
      <c r="DVK480" s="5"/>
      <c r="DVL480" s="5"/>
      <c r="DVM480" s="5"/>
      <c r="DVN480" s="5"/>
      <c r="DVO480" s="5"/>
      <c r="DVP480" s="5"/>
      <c r="DVQ480" s="5"/>
      <c r="DVR480" s="5"/>
      <c r="DVS480" s="5"/>
      <c r="DVT480" s="5"/>
      <c r="DVU480" s="5"/>
      <c r="DVV480" s="5"/>
      <c r="DVW480" s="5"/>
      <c r="DVX480" s="5"/>
      <c r="DVY480" s="5"/>
      <c r="DVZ480" s="5"/>
      <c r="DWA480" s="5"/>
      <c r="DWB480" s="5"/>
      <c r="DWC480" s="5"/>
      <c r="DWD480" s="5"/>
      <c r="DWE480" s="5"/>
      <c r="DWF480" s="5"/>
      <c r="DWG480" s="5"/>
      <c r="DWH480" s="5"/>
      <c r="DWI480" s="5"/>
      <c r="DWJ480" s="5"/>
      <c r="DWK480" s="5"/>
      <c r="DWL480" s="5"/>
      <c r="DWM480" s="5"/>
      <c r="DWN480" s="5"/>
      <c r="DWO480" s="5"/>
      <c r="DWP480" s="5"/>
      <c r="DWQ480" s="5"/>
      <c r="DWR480" s="5"/>
      <c r="DWS480" s="5"/>
      <c r="DWT480" s="5"/>
      <c r="DWU480" s="5"/>
      <c r="DWV480" s="5"/>
      <c r="DWW480" s="5"/>
      <c r="DWX480" s="5"/>
      <c r="DWY480" s="5"/>
      <c r="DWZ480" s="5"/>
      <c r="DXA480" s="5"/>
      <c r="DXB480" s="5"/>
      <c r="DXC480" s="5"/>
      <c r="DXD480" s="5"/>
      <c r="DXE480" s="5"/>
      <c r="DXF480" s="5"/>
      <c r="DXG480" s="5"/>
      <c r="DXH480" s="5"/>
      <c r="DXI480" s="5"/>
      <c r="DXJ480" s="5"/>
      <c r="DXK480" s="5"/>
      <c r="DXL480" s="5"/>
      <c r="DXM480" s="5"/>
      <c r="DXN480" s="5"/>
      <c r="DXO480" s="5"/>
      <c r="DXP480" s="5"/>
      <c r="DXQ480" s="5"/>
      <c r="DXR480" s="5"/>
      <c r="DXS480" s="5"/>
      <c r="DXT480" s="5"/>
      <c r="DXU480" s="5"/>
      <c r="DXV480" s="5"/>
      <c r="DXW480" s="5"/>
      <c r="DXX480" s="5"/>
      <c r="DXY480" s="5"/>
      <c r="DXZ480" s="5"/>
      <c r="DYA480" s="5"/>
      <c r="DYB480" s="5"/>
      <c r="DYC480" s="5"/>
      <c r="DYD480" s="5"/>
      <c r="DYE480" s="5"/>
      <c r="DYF480" s="5"/>
      <c r="DYG480" s="5"/>
      <c r="DYH480" s="5"/>
      <c r="DYI480" s="5"/>
      <c r="DYJ480" s="5"/>
      <c r="DYK480" s="5"/>
      <c r="DYL480" s="5"/>
      <c r="DYM480" s="5"/>
      <c r="DYN480" s="5"/>
      <c r="DYO480" s="5"/>
      <c r="DYP480" s="5"/>
      <c r="DYQ480" s="5"/>
      <c r="DYR480" s="5"/>
      <c r="DYS480" s="5"/>
      <c r="DYT480" s="5"/>
      <c r="DYU480" s="5"/>
      <c r="DYV480" s="5"/>
      <c r="DYW480" s="5"/>
      <c r="DYX480" s="5"/>
      <c r="DYY480" s="5"/>
      <c r="DYZ480" s="5"/>
      <c r="DZA480" s="5"/>
      <c r="DZB480" s="5"/>
      <c r="DZC480" s="5"/>
      <c r="DZD480" s="5"/>
      <c r="DZE480" s="5"/>
      <c r="DZF480" s="5"/>
      <c r="DZG480" s="5"/>
      <c r="DZH480" s="5"/>
      <c r="DZI480" s="5"/>
      <c r="DZJ480" s="5"/>
      <c r="DZK480" s="5"/>
      <c r="DZL480" s="5"/>
      <c r="DZM480" s="5"/>
      <c r="DZN480" s="5"/>
      <c r="DZO480" s="5"/>
      <c r="DZP480" s="5"/>
      <c r="DZQ480" s="5"/>
      <c r="DZR480" s="5"/>
      <c r="DZS480" s="5"/>
      <c r="DZT480" s="5"/>
      <c r="DZU480" s="5"/>
      <c r="DZV480" s="5"/>
      <c r="DZW480" s="5"/>
      <c r="DZX480" s="5"/>
      <c r="DZY480" s="5"/>
      <c r="DZZ480" s="5"/>
      <c r="EAA480" s="5"/>
      <c r="EAB480" s="5"/>
      <c r="EAC480" s="5"/>
      <c r="EAD480" s="5"/>
      <c r="EAE480" s="5"/>
      <c r="EAF480" s="5"/>
      <c r="EAG480" s="5"/>
      <c r="EAH480" s="5"/>
      <c r="EAI480" s="5"/>
      <c r="EAJ480" s="5"/>
      <c r="EAK480" s="5"/>
      <c r="EAL480" s="5"/>
      <c r="EAM480" s="5"/>
      <c r="EAN480" s="5"/>
      <c r="EAO480" s="5"/>
      <c r="EAP480" s="5"/>
      <c r="EAQ480" s="5"/>
      <c r="EAR480" s="5"/>
      <c r="EAS480" s="5"/>
      <c r="EAT480" s="5"/>
      <c r="EAU480" s="5"/>
      <c r="EAV480" s="5"/>
      <c r="EAW480" s="5"/>
      <c r="EAX480" s="5"/>
      <c r="EAY480" s="5"/>
      <c r="EAZ480" s="5"/>
      <c r="EBA480" s="5"/>
      <c r="EBB480" s="5"/>
      <c r="EBC480" s="5"/>
      <c r="EBD480" s="5"/>
      <c r="EBE480" s="5"/>
      <c r="EBF480" s="5"/>
      <c r="EBG480" s="5"/>
      <c r="EBH480" s="5"/>
      <c r="EBI480" s="5"/>
      <c r="EBJ480" s="5"/>
      <c r="EBK480" s="5"/>
      <c r="EBL480" s="5"/>
      <c r="EBM480" s="5"/>
      <c r="EBN480" s="5"/>
      <c r="EBO480" s="5"/>
      <c r="EBP480" s="5"/>
      <c r="EBQ480" s="5"/>
      <c r="EBR480" s="5"/>
      <c r="EBS480" s="5"/>
      <c r="EBT480" s="5"/>
      <c r="EBU480" s="5"/>
      <c r="EBV480" s="5"/>
      <c r="EBW480" s="5"/>
      <c r="EBX480" s="5"/>
      <c r="EBY480" s="5"/>
      <c r="EBZ480" s="5"/>
      <c r="ECA480" s="5"/>
      <c r="ECB480" s="5"/>
      <c r="ECC480" s="5"/>
      <c r="ECD480" s="5"/>
      <c r="ECE480" s="5"/>
      <c r="ECF480" s="5"/>
      <c r="ECG480" s="5"/>
      <c r="ECH480" s="5"/>
      <c r="ECI480" s="5"/>
      <c r="ECJ480" s="5"/>
      <c r="ECK480" s="5"/>
      <c r="ECL480" s="5"/>
      <c r="ECM480" s="5"/>
      <c r="ECN480" s="5"/>
      <c r="ECO480" s="5"/>
      <c r="ECP480" s="5"/>
      <c r="ECQ480" s="5"/>
      <c r="ECR480" s="5"/>
      <c r="ECS480" s="5"/>
      <c r="ECT480" s="5"/>
      <c r="ECU480" s="5"/>
      <c r="ECV480" s="5"/>
      <c r="ECW480" s="5"/>
      <c r="ECX480" s="5"/>
      <c r="ECY480" s="5"/>
      <c r="ECZ480" s="5"/>
      <c r="EDA480" s="5"/>
      <c r="EDB480" s="5"/>
      <c r="EDC480" s="5"/>
      <c r="EDD480" s="5"/>
      <c r="EDE480" s="5"/>
      <c r="EDF480" s="5"/>
      <c r="EDG480" s="5"/>
      <c r="EDH480" s="5"/>
      <c r="EDI480" s="5"/>
      <c r="EDJ480" s="5"/>
      <c r="EDK480" s="5"/>
      <c r="EDL480" s="5"/>
      <c r="EDM480" s="5"/>
      <c r="EDN480" s="5"/>
      <c r="EDO480" s="5"/>
      <c r="EDP480" s="5"/>
      <c r="EDQ480" s="5"/>
      <c r="EDR480" s="5"/>
      <c r="EDS480" s="5"/>
      <c r="EDT480" s="5"/>
      <c r="EDU480" s="5"/>
      <c r="EDV480" s="5"/>
      <c r="EDW480" s="5"/>
      <c r="EDX480" s="5"/>
      <c r="EDY480" s="5"/>
      <c r="EDZ480" s="5"/>
      <c r="EEA480" s="5"/>
      <c r="EEB480" s="5"/>
      <c r="EEC480" s="5"/>
      <c r="EED480" s="5"/>
      <c r="EEE480" s="5"/>
      <c r="EEF480" s="5"/>
      <c r="EEG480" s="5"/>
      <c r="EEH480" s="5"/>
      <c r="EEI480" s="5"/>
      <c r="EEJ480" s="5"/>
      <c r="EEK480" s="5"/>
      <c r="EEL480" s="5"/>
      <c r="EEM480" s="5"/>
      <c r="EEN480" s="5"/>
      <c r="EEO480" s="5"/>
      <c r="EEP480" s="5"/>
      <c r="EEQ480" s="5"/>
      <c r="EER480" s="5"/>
      <c r="EES480" s="5"/>
      <c r="EET480" s="5"/>
      <c r="EEU480" s="5"/>
      <c r="EEV480" s="5"/>
      <c r="EEW480" s="5"/>
      <c r="EEX480" s="5"/>
      <c r="EEY480" s="5"/>
      <c r="EEZ480" s="5"/>
      <c r="EFA480" s="5"/>
      <c r="EFB480" s="5"/>
      <c r="EFC480" s="5"/>
      <c r="EFD480" s="5"/>
      <c r="EFE480" s="5"/>
      <c r="EFF480" s="5"/>
      <c r="EFG480" s="5"/>
      <c r="EFH480" s="5"/>
      <c r="EFI480" s="5"/>
      <c r="EFJ480" s="5"/>
      <c r="EFK480" s="5"/>
      <c r="EFL480" s="5"/>
      <c r="EFM480" s="5"/>
      <c r="EFN480" s="5"/>
      <c r="EFO480" s="5"/>
      <c r="EFP480" s="5"/>
      <c r="EFQ480" s="5"/>
      <c r="EFR480" s="5"/>
      <c r="EFS480" s="5"/>
      <c r="EFT480" s="5"/>
      <c r="EFU480" s="5"/>
      <c r="EFV480" s="5"/>
      <c r="EFW480" s="5"/>
      <c r="EFX480" s="5"/>
      <c r="EFY480" s="5"/>
      <c r="EFZ480" s="5"/>
      <c r="EGA480" s="5"/>
      <c r="EGB480" s="5"/>
      <c r="EGC480" s="5"/>
      <c r="EGD480" s="5"/>
      <c r="EGE480" s="5"/>
      <c r="EGF480" s="5"/>
      <c r="EGG480" s="5"/>
      <c r="EGH480" s="5"/>
      <c r="EGI480" s="5"/>
      <c r="EGJ480" s="5"/>
      <c r="EGK480" s="5"/>
      <c r="EGL480" s="5"/>
      <c r="EGM480" s="5"/>
      <c r="EGN480" s="5"/>
      <c r="EGO480" s="5"/>
      <c r="EGP480" s="5"/>
      <c r="EGQ480" s="5"/>
      <c r="EGR480" s="5"/>
      <c r="EGS480" s="5"/>
      <c r="EGT480" s="5"/>
      <c r="EGU480" s="5"/>
      <c r="EGV480" s="5"/>
      <c r="EGW480" s="5"/>
      <c r="EGX480" s="5"/>
      <c r="EGY480" s="5"/>
      <c r="EGZ480" s="5"/>
      <c r="EHA480" s="5"/>
      <c r="EHB480" s="5"/>
      <c r="EHC480" s="5"/>
      <c r="EHD480" s="5"/>
      <c r="EHE480" s="5"/>
      <c r="EHF480" s="5"/>
      <c r="EHG480" s="5"/>
      <c r="EHH480" s="5"/>
      <c r="EHI480" s="5"/>
      <c r="EHJ480" s="5"/>
      <c r="EHK480" s="5"/>
      <c r="EHL480" s="5"/>
      <c r="EHM480" s="5"/>
      <c r="EHN480" s="5"/>
      <c r="EHO480" s="5"/>
      <c r="EHP480" s="5"/>
      <c r="EHQ480" s="5"/>
      <c r="EHR480" s="5"/>
      <c r="EHS480" s="5"/>
      <c r="EHT480" s="5"/>
      <c r="EHU480" s="5"/>
      <c r="EHV480" s="5"/>
      <c r="EHW480" s="5"/>
      <c r="EHX480" s="5"/>
      <c r="EHY480" s="5"/>
      <c r="EHZ480" s="5"/>
      <c r="EIA480" s="5"/>
      <c r="EIB480" s="5"/>
      <c r="EIC480" s="5"/>
      <c r="EID480" s="5"/>
      <c r="EIE480" s="5"/>
      <c r="EIF480" s="5"/>
      <c r="EIG480" s="5"/>
      <c r="EIH480" s="5"/>
      <c r="EII480" s="5"/>
      <c r="EIJ480" s="5"/>
      <c r="EIK480" s="5"/>
      <c r="EIL480" s="5"/>
      <c r="EIM480" s="5"/>
      <c r="EIN480" s="5"/>
      <c r="EIO480" s="5"/>
      <c r="EIP480" s="5"/>
      <c r="EIQ480" s="5"/>
      <c r="EIR480" s="5"/>
      <c r="EIS480" s="5"/>
      <c r="EIT480" s="5"/>
      <c r="EIU480" s="5"/>
      <c r="EIV480" s="5"/>
      <c r="EIW480" s="5"/>
      <c r="EIX480" s="5"/>
      <c r="EIY480" s="5"/>
      <c r="EIZ480" s="5"/>
      <c r="EJA480" s="5"/>
      <c r="EJB480" s="5"/>
      <c r="EJC480" s="5"/>
      <c r="EJD480" s="5"/>
      <c r="EJE480" s="5"/>
      <c r="EJF480" s="5"/>
      <c r="EJG480" s="5"/>
      <c r="EJH480" s="5"/>
      <c r="EJI480" s="5"/>
      <c r="EJJ480" s="5"/>
      <c r="EJK480" s="5"/>
      <c r="EJL480" s="5"/>
      <c r="EJM480" s="5"/>
      <c r="EJN480" s="5"/>
      <c r="EJO480" s="5"/>
      <c r="EJP480" s="5"/>
      <c r="EJQ480" s="5"/>
      <c r="EJR480" s="5"/>
      <c r="EJS480" s="5"/>
      <c r="EJT480" s="5"/>
      <c r="EJU480" s="5"/>
      <c r="EJV480" s="5"/>
      <c r="EJW480" s="5"/>
      <c r="EJX480" s="5"/>
      <c r="EJY480" s="5"/>
      <c r="EJZ480" s="5"/>
      <c r="EKA480" s="5"/>
      <c r="EKB480" s="5"/>
      <c r="EKC480" s="5"/>
      <c r="EKD480" s="5"/>
      <c r="EKE480" s="5"/>
      <c r="EKF480" s="5"/>
      <c r="EKG480" s="5"/>
      <c r="EKH480" s="5"/>
      <c r="EKI480" s="5"/>
      <c r="EKJ480" s="5"/>
      <c r="EKK480" s="5"/>
      <c r="EKL480" s="5"/>
      <c r="EKM480" s="5"/>
      <c r="EKN480" s="5"/>
      <c r="EKO480" s="5"/>
      <c r="EKP480" s="5"/>
      <c r="EKQ480" s="5"/>
      <c r="EKR480" s="5"/>
      <c r="EKS480" s="5"/>
      <c r="EKT480" s="5"/>
      <c r="EKU480" s="5"/>
      <c r="EKV480" s="5"/>
      <c r="EKW480" s="5"/>
      <c r="EKX480" s="5"/>
      <c r="EKY480" s="5"/>
      <c r="EKZ480" s="5"/>
      <c r="ELA480" s="5"/>
      <c r="ELB480" s="5"/>
      <c r="ELC480" s="5"/>
      <c r="ELD480" s="5"/>
      <c r="ELE480" s="5"/>
      <c r="ELF480" s="5"/>
      <c r="ELG480" s="5"/>
      <c r="ELH480" s="5"/>
      <c r="ELI480" s="5"/>
      <c r="ELJ480" s="5"/>
      <c r="ELK480" s="5"/>
      <c r="ELL480" s="5"/>
      <c r="ELM480" s="5"/>
      <c r="ELN480" s="5"/>
      <c r="ELO480" s="5"/>
      <c r="ELP480" s="5"/>
      <c r="ELQ480" s="5"/>
      <c r="ELR480" s="5"/>
      <c r="ELS480" s="5"/>
      <c r="ELT480" s="5"/>
      <c r="ELU480" s="5"/>
      <c r="ELV480" s="5"/>
      <c r="ELW480" s="5"/>
      <c r="ELX480" s="5"/>
      <c r="ELY480" s="5"/>
      <c r="ELZ480" s="5"/>
      <c r="EMA480" s="5"/>
      <c r="EMB480" s="5"/>
      <c r="EMC480" s="5"/>
      <c r="EMD480" s="5"/>
      <c r="EME480" s="5"/>
      <c r="EMF480" s="5"/>
      <c r="EMG480" s="5"/>
      <c r="EMH480" s="5"/>
      <c r="EMI480" s="5"/>
      <c r="EMJ480" s="5"/>
      <c r="EMK480" s="5"/>
      <c r="EML480" s="5"/>
      <c r="EMM480" s="5"/>
      <c r="EMN480" s="5"/>
      <c r="EMO480" s="5"/>
      <c r="EMP480" s="5"/>
      <c r="EMQ480" s="5"/>
      <c r="EMR480" s="5"/>
      <c r="EMS480" s="5"/>
      <c r="EMT480" s="5"/>
      <c r="EMU480" s="5"/>
      <c r="EMV480" s="5"/>
      <c r="EMW480" s="5"/>
      <c r="EMX480" s="5"/>
      <c r="EMY480" s="5"/>
      <c r="EMZ480" s="5"/>
      <c r="ENA480" s="5"/>
      <c r="ENB480" s="5"/>
      <c r="ENC480" s="5"/>
      <c r="END480" s="5"/>
      <c r="ENE480" s="5"/>
      <c r="ENF480" s="5"/>
      <c r="ENG480" s="5"/>
      <c r="ENH480" s="5"/>
      <c r="ENI480" s="5"/>
      <c r="ENJ480" s="5"/>
      <c r="ENK480" s="5"/>
      <c r="ENL480" s="5"/>
      <c r="ENM480" s="5"/>
      <c r="ENN480" s="5"/>
      <c r="ENO480" s="5"/>
      <c r="ENP480" s="5"/>
      <c r="ENQ480" s="5"/>
      <c r="ENR480" s="5"/>
      <c r="ENS480" s="5"/>
      <c r="ENT480" s="5"/>
      <c r="ENU480" s="5"/>
      <c r="ENV480" s="5"/>
      <c r="ENW480" s="5"/>
      <c r="ENX480" s="5"/>
      <c r="ENY480" s="5"/>
      <c r="ENZ480" s="5"/>
      <c r="EOA480" s="5"/>
      <c r="EOB480" s="5"/>
      <c r="EOC480" s="5"/>
      <c r="EOD480" s="5"/>
      <c r="EOE480" s="5"/>
      <c r="EOF480" s="5"/>
      <c r="EOG480" s="5"/>
      <c r="EOH480" s="5"/>
      <c r="EOI480" s="5"/>
      <c r="EOJ480" s="5"/>
      <c r="EOK480" s="5"/>
      <c r="EOL480" s="5"/>
      <c r="EOM480" s="5"/>
      <c r="EON480" s="5"/>
      <c r="EOO480" s="5"/>
      <c r="EOP480" s="5"/>
      <c r="EOQ480" s="5"/>
      <c r="EOR480" s="5"/>
      <c r="EOS480" s="5"/>
      <c r="EOT480" s="5"/>
      <c r="EOU480" s="5"/>
      <c r="EOV480" s="5"/>
      <c r="EOW480" s="5"/>
      <c r="EOX480" s="5"/>
      <c r="EOY480" s="5"/>
      <c r="EOZ480" s="5"/>
      <c r="EPA480" s="5"/>
      <c r="EPB480" s="5"/>
      <c r="EPC480" s="5"/>
      <c r="EPD480" s="5"/>
      <c r="EPE480" s="5"/>
      <c r="EPF480" s="5"/>
      <c r="EPG480" s="5"/>
      <c r="EPH480" s="5"/>
      <c r="EPI480" s="5"/>
      <c r="EPJ480" s="5"/>
      <c r="EPK480" s="5"/>
      <c r="EPL480" s="5"/>
      <c r="EPM480" s="5"/>
      <c r="EPN480" s="5"/>
      <c r="EPO480" s="5"/>
      <c r="EPP480" s="5"/>
      <c r="EPQ480" s="5"/>
      <c r="EPR480" s="5"/>
      <c r="EPS480" s="5"/>
      <c r="EPT480" s="5"/>
      <c r="EPU480" s="5"/>
      <c r="EPV480" s="5"/>
      <c r="EPW480" s="5"/>
      <c r="EPX480" s="5"/>
      <c r="EPY480" s="5"/>
      <c r="EPZ480" s="5"/>
      <c r="EQA480" s="5"/>
      <c r="EQB480" s="5"/>
      <c r="EQC480" s="5"/>
      <c r="EQD480" s="5"/>
      <c r="EQE480" s="5"/>
      <c r="EQF480" s="5"/>
      <c r="EQG480" s="5"/>
      <c r="EQH480" s="5"/>
      <c r="EQI480" s="5"/>
      <c r="EQJ480" s="5"/>
      <c r="EQK480" s="5"/>
      <c r="EQL480" s="5"/>
      <c r="EQM480" s="5"/>
      <c r="EQN480" s="5"/>
      <c r="EQO480" s="5"/>
      <c r="EQP480" s="5"/>
      <c r="EQQ480" s="5"/>
      <c r="EQR480" s="5"/>
      <c r="EQS480" s="5"/>
      <c r="EQT480" s="5"/>
      <c r="EQU480" s="5"/>
      <c r="EQV480" s="5"/>
      <c r="EQW480" s="5"/>
      <c r="EQX480" s="5"/>
      <c r="EQY480" s="5"/>
      <c r="EQZ480" s="5"/>
      <c r="ERA480" s="5"/>
      <c r="ERB480" s="5"/>
      <c r="ERC480" s="5"/>
      <c r="ERD480" s="5"/>
      <c r="ERE480" s="5"/>
      <c r="ERF480" s="5"/>
      <c r="ERG480" s="5"/>
      <c r="ERH480" s="5"/>
      <c r="ERI480" s="5"/>
      <c r="ERJ480" s="5"/>
      <c r="ERK480" s="5"/>
      <c r="ERL480" s="5"/>
      <c r="ERM480" s="5"/>
      <c r="ERN480" s="5"/>
      <c r="ERO480" s="5"/>
      <c r="ERP480" s="5"/>
      <c r="ERQ480" s="5"/>
      <c r="ERR480" s="5"/>
      <c r="ERS480" s="5"/>
      <c r="ERT480" s="5"/>
      <c r="ERU480" s="5"/>
      <c r="ERV480" s="5"/>
      <c r="ERW480" s="5"/>
      <c r="ERX480" s="5"/>
      <c r="ERY480" s="5"/>
      <c r="ERZ480" s="5"/>
      <c r="ESA480" s="5"/>
      <c r="ESB480" s="5"/>
      <c r="ESC480" s="5"/>
      <c r="ESD480" s="5"/>
      <c r="ESE480" s="5"/>
      <c r="ESF480" s="5"/>
      <c r="ESG480" s="5"/>
      <c r="ESH480" s="5"/>
      <c r="ESI480" s="5"/>
      <c r="ESJ480" s="5"/>
      <c r="ESK480" s="5"/>
      <c r="ESL480" s="5"/>
      <c r="ESM480" s="5"/>
      <c r="ESN480" s="5"/>
      <c r="ESO480" s="5"/>
      <c r="ESP480" s="5"/>
      <c r="ESQ480" s="5"/>
      <c r="ESR480" s="5"/>
      <c r="ESS480" s="5"/>
      <c r="EST480" s="5"/>
      <c r="ESU480" s="5"/>
      <c r="ESV480" s="5"/>
      <c r="ESW480" s="5"/>
      <c r="ESX480" s="5"/>
      <c r="ESY480" s="5"/>
      <c r="ESZ480" s="5"/>
      <c r="ETA480" s="5"/>
      <c r="ETB480" s="5"/>
      <c r="ETC480" s="5"/>
      <c r="ETD480" s="5"/>
      <c r="ETE480" s="5"/>
      <c r="ETF480" s="5"/>
      <c r="ETG480" s="5"/>
      <c r="ETH480" s="5"/>
      <c r="ETI480" s="5"/>
      <c r="ETJ480" s="5"/>
      <c r="ETK480" s="5"/>
      <c r="ETL480" s="5"/>
      <c r="ETM480" s="5"/>
      <c r="ETN480" s="5"/>
      <c r="ETO480" s="5"/>
      <c r="ETP480" s="5"/>
      <c r="ETQ480" s="5"/>
      <c r="ETR480" s="5"/>
      <c r="ETS480" s="5"/>
      <c r="ETT480" s="5"/>
      <c r="ETU480" s="5"/>
      <c r="ETV480" s="5"/>
      <c r="ETW480" s="5"/>
      <c r="ETX480" s="5"/>
      <c r="ETY480" s="5"/>
      <c r="ETZ480" s="5"/>
      <c r="EUA480" s="5"/>
      <c r="EUB480" s="5"/>
      <c r="EUC480" s="5"/>
      <c r="EUD480" s="5"/>
      <c r="EUE480" s="5"/>
      <c r="EUF480" s="5"/>
      <c r="EUG480" s="5"/>
      <c r="EUH480" s="5"/>
      <c r="EUI480" s="5"/>
      <c r="EUJ480" s="5"/>
      <c r="EUK480" s="5"/>
      <c r="EUL480" s="5"/>
      <c r="EUM480" s="5"/>
      <c r="EUN480" s="5"/>
      <c r="EUO480" s="5"/>
      <c r="EUP480" s="5"/>
      <c r="EUQ480" s="5"/>
      <c r="EUR480" s="5"/>
      <c r="EUS480" s="5"/>
      <c r="EUT480" s="5"/>
      <c r="EUU480" s="5"/>
      <c r="EUV480" s="5"/>
      <c r="EUW480" s="5"/>
      <c r="EUX480" s="5"/>
      <c r="EUY480" s="5"/>
      <c r="EUZ480" s="5"/>
      <c r="EVA480" s="5"/>
      <c r="EVB480" s="5"/>
      <c r="EVC480" s="5"/>
      <c r="EVD480" s="5"/>
      <c r="EVE480" s="5"/>
      <c r="EVF480" s="5"/>
      <c r="EVG480" s="5"/>
      <c r="EVH480" s="5"/>
      <c r="EVI480" s="5"/>
      <c r="EVJ480" s="5"/>
      <c r="EVK480" s="5"/>
      <c r="EVL480" s="5"/>
      <c r="EVM480" s="5"/>
      <c r="EVN480" s="5"/>
      <c r="EVO480" s="5"/>
      <c r="EVP480" s="5"/>
      <c r="EVQ480" s="5"/>
      <c r="EVR480" s="5"/>
      <c r="EVS480" s="5"/>
      <c r="EVT480" s="5"/>
      <c r="EVU480" s="5"/>
      <c r="EVV480" s="5"/>
      <c r="EVW480" s="5"/>
      <c r="EVX480" s="5"/>
      <c r="EVY480" s="5"/>
      <c r="EVZ480" s="5"/>
      <c r="EWA480" s="5"/>
      <c r="EWB480" s="5"/>
      <c r="EWC480" s="5"/>
      <c r="EWD480" s="5"/>
      <c r="EWE480" s="5"/>
      <c r="EWF480" s="5"/>
      <c r="EWG480" s="5"/>
      <c r="EWH480" s="5"/>
      <c r="EWI480" s="5"/>
      <c r="EWJ480" s="5"/>
      <c r="EWK480" s="5"/>
      <c r="EWL480" s="5"/>
      <c r="EWM480" s="5"/>
      <c r="EWN480" s="5"/>
      <c r="EWO480" s="5"/>
      <c r="EWP480" s="5"/>
      <c r="EWQ480" s="5"/>
      <c r="EWR480" s="5"/>
      <c r="EWS480" s="5"/>
      <c r="EWT480" s="5"/>
      <c r="EWU480" s="5"/>
      <c r="EWV480" s="5"/>
      <c r="EWW480" s="5"/>
      <c r="EWX480" s="5"/>
      <c r="EWY480" s="5"/>
      <c r="EWZ480" s="5"/>
      <c r="EXA480" s="5"/>
      <c r="EXB480" s="5"/>
      <c r="EXC480" s="5"/>
      <c r="EXD480" s="5"/>
      <c r="EXE480" s="5"/>
      <c r="EXF480" s="5"/>
      <c r="EXG480" s="5"/>
      <c r="EXH480" s="5"/>
      <c r="EXI480" s="5"/>
      <c r="EXJ480" s="5"/>
      <c r="EXK480" s="5"/>
      <c r="EXL480" s="5"/>
      <c r="EXM480" s="5"/>
      <c r="EXN480" s="5"/>
      <c r="EXO480" s="5"/>
      <c r="EXP480" s="5"/>
      <c r="EXQ480" s="5"/>
      <c r="EXR480" s="5"/>
      <c r="EXS480" s="5"/>
      <c r="EXT480" s="5"/>
      <c r="EXU480" s="5"/>
      <c r="EXV480" s="5"/>
      <c r="EXW480" s="5"/>
      <c r="EXX480" s="5"/>
      <c r="EXY480" s="5"/>
      <c r="EXZ480" s="5"/>
      <c r="EYA480" s="5"/>
      <c r="EYB480" s="5"/>
      <c r="EYC480" s="5"/>
      <c r="EYD480" s="5"/>
      <c r="EYE480" s="5"/>
      <c r="EYF480" s="5"/>
      <c r="EYG480" s="5"/>
      <c r="EYH480" s="5"/>
      <c r="EYI480" s="5"/>
      <c r="EYJ480" s="5"/>
      <c r="EYK480" s="5"/>
      <c r="EYL480" s="5"/>
      <c r="EYM480" s="5"/>
      <c r="EYN480" s="5"/>
      <c r="EYO480" s="5"/>
      <c r="EYP480" s="5"/>
      <c r="EYQ480" s="5"/>
      <c r="EYR480" s="5"/>
      <c r="EYS480" s="5"/>
      <c r="EYT480" s="5"/>
      <c r="EYU480" s="5"/>
      <c r="EYV480" s="5"/>
      <c r="EYW480" s="5"/>
      <c r="EYX480" s="5"/>
      <c r="EYY480" s="5"/>
      <c r="EYZ480" s="5"/>
      <c r="EZA480" s="5"/>
      <c r="EZB480" s="5"/>
      <c r="EZC480" s="5"/>
      <c r="EZD480" s="5"/>
      <c r="EZE480" s="5"/>
      <c r="EZF480" s="5"/>
      <c r="EZG480" s="5"/>
      <c r="EZH480" s="5"/>
      <c r="EZI480" s="5"/>
      <c r="EZJ480" s="5"/>
      <c r="EZK480" s="5"/>
      <c r="EZL480" s="5"/>
      <c r="EZM480" s="5"/>
      <c r="EZN480" s="5"/>
      <c r="EZO480" s="5"/>
      <c r="EZP480" s="5"/>
      <c r="EZQ480" s="5"/>
      <c r="EZR480" s="5"/>
      <c r="EZS480" s="5"/>
      <c r="EZT480" s="5"/>
      <c r="EZU480" s="5"/>
      <c r="EZV480" s="5"/>
      <c r="EZW480" s="5"/>
      <c r="EZX480" s="5"/>
      <c r="EZY480" s="5"/>
      <c r="EZZ480" s="5"/>
      <c r="FAA480" s="5"/>
      <c r="FAB480" s="5"/>
      <c r="FAC480" s="5"/>
      <c r="FAD480" s="5"/>
      <c r="FAE480" s="5"/>
      <c r="FAF480" s="5"/>
      <c r="FAG480" s="5"/>
      <c r="FAH480" s="5"/>
      <c r="FAI480" s="5"/>
      <c r="FAJ480" s="5"/>
      <c r="FAK480" s="5"/>
      <c r="FAL480" s="5"/>
      <c r="FAM480" s="5"/>
      <c r="FAN480" s="5"/>
      <c r="FAO480" s="5"/>
      <c r="FAP480" s="5"/>
      <c r="FAQ480" s="5"/>
      <c r="FAR480" s="5"/>
      <c r="FAS480" s="5"/>
      <c r="FAT480" s="5"/>
      <c r="FAU480" s="5"/>
      <c r="FAV480" s="5"/>
      <c r="FAW480" s="5"/>
      <c r="FAX480" s="5"/>
      <c r="FAY480" s="5"/>
      <c r="FAZ480" s="5"/>
      <c r="FBA480" s="5"/>
      <c r="FBB480" s="5"/>
      <c r="FBC480" s="5"/>
      <c r="FBD480" s="5"/>
      <c r="FBE480" s="5"/>
      <c r="FBF480" s="5"/>
      <c r="FBG480" s="5"/>
      <c r="FBH480" s="5"/>
      <c r="FBI480" s="5"/>
      <c r="FBJ480" s="5"/>
      <c r="FBK480" s="5"/>
      <c r="FBL480" s="5"/>
      <c r="FBM480" s="5"/>
      <c r="FBN480" s="5"/>
      <c r="FBO480" s="5"/>
      <c r="FBP480" s="5"/>
      <c r="FBQ480" s="5"/>
      <c r="FBR480" s="5"/>
      <c r="FBS480" s="5"/>
      <c r="FBT480" s="5"/>
      <c r="FBU480" s="5"/>
      <c r="FBV480" s="5"/>
      <c r="FBW480" s="5"/>
      <c r="FBX480" s="5"/>
      <c r="FBY480" s="5"/>
      <c r="FBZ480" s="5"/>
      <c r="FCA480" s="5"/>
      <c r="FCB480" s="5"/>
      <c r="FCC480" s="5"/>
      <c r="FCD480" s="5"/>
      <c r="FCE480" s="5"/>
      <c r="FCF480" s="5"/>
      <c r="FCG480" s="5"/>
      <c r="FCH480" s="5"/>
      <c r="FCI480" s="5"/>
      <c r="FCJ480" s="5"/>
      <c r="FCK480" s="5"/>
      <c r="FCL480" s="5"/>
      <c r="FCM480" s="5"/>
      <c r="FCN480" s="5"/>
      <c r="FCO480" s="5"/>
      <c r="FCP480" s="5"/>
      <c r="FCQ480" s="5"/>
      <c r="FCR480" s="5"/>
      <c r="FCS480" s="5"/>
      <c r="FCT480" s="5"/>
      <c r="FCU480" s="5"/>
      <c r="FCV480" s="5"/>
      <c r="FCW480" s="5"/>
      <c r="FCX480" s="5"/>
      <c r="FCY480" s="5"/>
      <c r="FCZ480" s="5"/>
      <c r="FDA480" s="5"/>
      <c r="FDB480" s="5"/>
      <c r="FDC480" s="5"/>
      <c r="FDD480" s="5"/>
      <c r="FDE480" s="5"/>
      <c r="FDF480" s="5"/>
      <c r="FDG480" s="5"/>
      <c r="FDH480" s="5"/>
      <c r="FDI480" s="5"/>
      <c r="FDJ480" s="5"/>
      <c r="FDK480" s="5"/>
      <c r="FDL480" s="5"/>
      <c r="FDM480" s="5"/>
      <c r="FDN480" s="5"/>
      <c r="FDO480" s="5"/>
      <c r="FDP480" s="5"/>
      <c r="FDQ480" s="5"/>
      <c r="FDR480" s="5"/>
      <c r="FDS480" s="5"/>
      <c r="FDT480" s="5"/>
      <c r="FDU480" s="5"/>
      <c r="FDV480" s="5"/>
      <c r="FDW480" s="5"/>
      <c r="FDX480" s="5"/>
      <c r="FDY480" s="5"/>
      <c r="FDZ480" s="5"/>
      <c r="FEA480" s="5"/>
      <c r="FEB480" s="5"/>
      <c r="FEC480" s="5"/>
      <c r="FED480" s="5"/>
      <c r="FEE480" s="5"/>
      <c r="FEF480" s="5"/>
      <c r="FEG480" s="5"/>
      <c r="FEH480" s="5"/>
      <c r="FEI480" s="5"/>
      <c r="FEJ480" s="5"/>
      <c r="FEK480" s="5"/>
      <c r="FEL480" s="5"/>
      <c r="FEM480" s="5"/>
      <c r="FEN480" s="5"/>
      <c r="FEO480" s="5"/>
      <c r="FEP480" s="5"/>
      <c r="FEQ480" s="5"/>
      <c r="FER480" s="5"/>
      <c r="FES480" s="5"/>
      <c r="FET480" s="5"/>
      <c r="FEU480" s="5"/>
      <c r="FEV480" s="5"/>
      <c r="FEW480" s="5"/>
      <c r="FEX480" s="5"/>
      <c r="FEY480" s="5"/>
      <c r="FEZ480" s="5"/>
      <c r="FFA480" s="5"/>
      <c r="FFB480" s="5"/>
      <c r="FFC480" s="5"/>
      <c r="FFD480" s="5"/>
      <c r="FFE480" s="5"/>
      <c r="FFF480" s="5"/>
      <c r="FFG480" s="5"/>
      <c r="FFH480" s="5"/>
      <c r="FFI480" s="5"/>
      <c r="FFJ480" s="5"/>
      <c r="FFK480" s="5"/>
      <c r="FFL480" s="5"/>
      <c r="FFM480" s="5"/>
      <c r="FFN480" s="5"/>
      <c r="FFO480" s="5"/>
      <c r="FFP480" s="5"/>
      <c r="FFQ480" s="5"/>
      <c r="FFR480" s="5"/>
      <c r="FFS480" s="5"/>
      <c r="FFT480" s="5"/>
      <c r="FFU480" s="5"/>
      <c r="FFV480" s="5"/>
      <c r="FFW480" s="5"/>
      <c r="FFX480" s="5"/>
      <c r="FFY480" s="5"/>
      <c r="FFZ480" s="5"/>
      <c r="FGA480" s="5"/>
      <c r="FGB480" s="5"/>
      <c r="FGC480" s="5"/>
      <c r="FGD480" s="5"/>
      <c r="FGE480" s="5"/>
      <c r="FGF480" s="5"/>
      <c r="FGG480" s="5"/>
      <c r="FGH480" s="5"/>
      <c r="FGI480" s="5"/>
      <c r="FGJ480" s="5"/>
      <c r="FGK480" s="5"/>
      <c r="FGL480" s="5"/>
      <c r="FGM480" s="5"/>
      <c r="FGN480" s="5"/>
      <c r="FGO480" s="5"/>
      <c r="FGP480" s="5"/>
      <c r="FGQ480" s="5"/>
      <c r="FGR480" s="5"/>
      <c r="FGS480" s="5"/>
      <c r="FGT480" s="5"/>
      <c r="FGU480" s="5"/>
      <c r="FGV480" s="5"/>
      <c r="FGW480" s="5"/>
      <c r="FGX480" s="5"/>
      <c r="FGY480" s="5"/>
      <c r="FGZ480" s="5"/>
      <c r="FHA480" s="5"/>
      <c r="FHB480" s="5"/>
      <c r="FHC480" s="5"/>
      <c r="FHD480" s="5"/>
      <c r="FHE480" s="5"/>
      <c r="FHF480" s="5"/>
      <c r="FHG480" s="5"/>
      <c r="FHH480" s="5"/>
      <c r="FHI480" s="5"/>
      <c r="FHJ480" s="5"/>
      <c r="FHK480" s="5"/>
      <c r="FHL480" s="5"/>
      <c r="FHM480" s="5"/>
      <c r="FHN480" s="5"/>
      <c r="FHO480" s="5"/>
      <c r="FHP480" s="5"/>
      <c r="FHQ480" s="5"/>
      <c r="FHR480" s="5"/>
      <c r="FHS480" s="5"/>
      <c r="FHT480" s="5"/>
      <c r="FHU480" s="5"/>
      <c r="FHV480" s="5"/>
      <c r="FHW480" s="5"/>
      <c r="FHX480" s="5"/>
      <c r="FHY480" s="5"/>
      <c r="FHZ480" s="5"/>
      <c r="FIA480" s="5"/>
      <c r="FIB480" s="5"/>
      <c r="FIC480" s="5"/>
      <c r="FID480" s="5"/>
      <c r="FIE480" s="5"/>
      <c r="FIF480" s="5"/>
      <c r="FIG480" s="5"/>
      <c r="FIH480" s="5"/>
      <c r="FII480" s="5"/>
      <c r="FIJ480" s="5"/>
      <c r="FIK480" s="5"/>
      <c r="FIL480" s="5"/>
      <c r="FIM480" s="5"/>
      <c r="FIN480" s="5"/>
      <c r="FIO480" s="5"/>
      <c r="FIP480" s="5"/>
      <c r="FIQ480" s="5"/>
      <c r="FIR480" s="5"/>
      <c r="FIS480" s="5"/>
      <c r="FIT480" s="5"/>
      <c r="FIU480" s="5"/>
      <c r="FIV480" s="5"/>
      <c r="FIW480" s="5"/>
      <c r="FIX480" s="5"/>
      <c r="FIY480" s="5"/>
      <c r="FIZ480" s="5"/>
      <c r="FJA480" s="5"/>
      <c r="FJB480" s="5"/>
      <c r="FJC480" s="5"/>
      <c r="FJD480" s="5"/>
      <c r="FJE480" s="5"/>
      <c r="FJF480" s="5"/>
      <c r="FJG480" s="5"/>
      <c r="FJH480" s="5"/>
      <c r="FJI480" s="5"/>
      <c r="FJJ480" s="5"/>
      <c r="FJK480" s="5"/>
      <c r="FJL480" s="5"/>
      <c r="FJM480" s="5"/>
      <c r="FJN480" s="5"/>
      <c r="FJO480" s="5"/>
      <c r="FJP480" s="5"/>
      <c r="FJQ480" s="5"/>
      <c r="FJR480" s="5"/>
      <c r="FJS480" s="5"/>
      <c r="FJT480" s="5"/>
      <c r="FJU480" s="5"/>
      <c r="FJV480" s="5"/>
      <c r="FJW480" s="5"/>
      <c r="FJX480" s="5"/>
      <c r="FJY480" s="5"/>
      <c r="FJZ480" s="5"/>
      <c r="FKA480" s="5"/>
      <c r="FKB480" s="5"/>
      <c r="FKC480" s="5"/>
      <c r="FKD480" s="5"/>
      <c r="FKE480" s="5"/>
      <c r="FKF480" s="5"/>
      <c r="FKG480" s="5"/>
      <c r="FKH480" s="5"/>
      <c r="FKI480" s="5"/>
      <c r="FKJ480" s="5"/>
      <c r="FKK480" s="5"/>
      <c r="FKL480" s="5"/>
      <c r="FKM480" s="5"/>
      <c r="FKN480" s="5"/>
      <c r="FKO480" s="5"/>
      <c r="FKP480" s="5"/>
      <c r="FKQ480" s="5"/>
      <c r="FKR480" s="5"/>
      <c r="FKS480" s="5"/>
      <c r="FKT480" s="5"/>
      <c r="FKU480" s="5"/>
      <c r="FKV480" s="5"/>
      <c r="FKW480" s="5"/>
      <c r="FKX480" s="5"/>
      <c r="FKY480" s="5"/>
      <c r="FKZ480" s="5"/>
      <c r="FLA480" s="5"/>
      <c r="FLB480" s="5"/>
      <c r="FLC480" s="5"/>
      <c r="FLD480" s="5"/>
      <c r="FLE480" s="5"/>
      <c r="FLF480" s="5"/>
      <c r="FLG480" s="5"/>
      <c r="FLH480" s="5"/>
      <c r="FLI480" s="5"/>
      <c r="FLJ480" s="5"/>
      <c r="FLK480" s="5"/>
      <c r="FLL480" s="5"/>
      <c r="FLM480" s="5"/>
      <c r="FLN480" s="5"/>
      <c r="FLO480" s="5"/>
      <c r="FLP480" s="5"/>
      <c r="FLQ480" s="5"/>
      <c r="FLR480" s="5"/>
      <c r="FLS480" s="5"/>
      <c r="FLT480" s="5"/>
      <c r="FLU480" s="5"/>
      <c r="FLV480" s="5"/>
      <c r="FLW480" s="5"/>
      <c r="FLX480" s="5"/>
      <c r="FLY480" s="5"/>
      <c r="FLZ480" s="5"/>
      <c r="FMA480" s="5"/>
      <c r="FMB480" s="5"/>
      <c r="FMC480" s="5"/>
      <c r="FMD480" s="5"/>
      <c r="FME480" s="5"/>
      <c r="FMF480" s="5"/>
      <c r="FMG480" s="5"/>
      <c r="FMH480" s="5"/>
      <c r="FMI480" s="5"/>
      <c r="FMJ480" s="5"/>
      <c r="FMK480" s="5"/>
      <c r="FML480" s="5"/>
      <c r="FMM480" s="5"/>
      <c r="FMN480" s="5"/>
      <c r="FMO480" s="5"/>
      <c r="FMP480" s="5"/>
      <c r="FMQ480" s="5"/>
      <c r="FMR480" s="5"/>
      <c r="FMS480" s="5"/>
      <c r="FMT480" s="5"/>
      <c r="FMU480" s="5"/>
      <c r="FMV480" s="5"/>
      <c r="FMW480" s="5"/>
      <c r="FMX480" s="5"/>
      <c r="FMY480" s="5"/>
      <c r="FMZ480" s="5"/>
      <c r="FNA480" s="5"/>
      <c r="FNB480" s="5"/>
      <c r="FNC480" s="5"/>
      <c r="FND480" s="5"/>
      <c r="FNE480" s="5"/>
      <c r="FNF480" s="5"/>
      <c r="FNG480" s="5"/>
      <c r="FNH480" s="5"/>
      <c r="FNI480" s="5"/>
      <c r="FNJ480" s="5"/>
      <c r="FNK480" s="5"/>
      <c r="FNL480" s="5"/>
      <c r="FNM480" s="5"/>
      <c r="FNN480" s="5"/>
      <c r="FNO480" s="5"/>
      <c r="FNP480" s="5"/>
      <c r="FNQ480" s="5"/>
      <c r="FNR480" s="5"/>
      <c r="FNS480" s="5"/>
      <c r="FNT480" s="5"/>
      <c r="FNU480" s="5"/>
      <c r="FNV480" s="5"/>
      <c r="FNW480" s="5"/>
      <c r="FNX480" s="5"/>
      <c r="FNY480" s="5"/>
      <c r="FNZ480" s="5"/>
      <c r="FOA480" s="5"/>
      <c r="FOB480" s="5"/>
      <c r="FOC480" s="5"/>
      <c r="FOD480" s="5"/>
      <c r="FOE480" s="5"/>
      <c r="FOF480" s="5"/>
      <c r="FOG480" s="5"/>
      <c r="FOH480" s="5"/>
      <c r="FOI480" s="5"/>
      <c r="FOJ480" s="5"/>
      <c r="FOK480" s="5"/>
      <c r="FOL480" s="5"/>
      <c r="FOM480" s="5"/>
      <c r="FON480" s="5"/>
      <c r="FOO480" s="5"/>
      <c r="FOP480" s="5"/>
      <c r="FOQ480" s="5"/>
      <c r="FOR480" s="5"/>
      <c r="FOS480" s="5"/>
      <c r="FOT480" s="5"/>
      <c r="FOU480" s="5"/>
      <c r="FOV480" s="5"/>
      <c r="FOW480" s="5"/>
      <c r="FOX480" s="5"/>
      <c r="FOY480" s="5"/>
      <c r="FOZ480" s="5"/>
      <c r="FPA480" s="5"/>
      <c r="FPB480" s="5"/>
      <c r="FPC480" s="5"/>
      <c r="FPD480" s="5"/>
      <c r="FPE480" s="5"/>
      <c r="FPF480" s="5"/>
      <c r="FPG480" s="5"/>
      <c r="FPH480" s="5"/>
      <c r="FPI480" s="5"/>
      <c r="FPJ480" s="5"/>
      <c r="FPK480" s="5"/>
      <c r="FPL480" s="5"/>
      <c r="FPM480" s="5"/>
      <c r="FPN480" s="5"/>
      <c r="FPO480" s="5"/>
      <c r="FPP480" s="5"/>
      <c r="FPQ480" s="5"/>
      <c r="FPR480" s="5"/>
      <c r="FPS480" s="5"/>
      <c r="FPT480" s="5"/>
      <c r="FPU480" s="5"/>
      <c r="FPV480" s="5"/>
      <c r="FPW480" s="5"/>
      <c r="FPX480" s="5"/>
      <c r="FPY480" s="5"/>
      <c r="FPZ480" s="5"/>
      <c r="FQA480" s="5"/>
      <c r="FQB480" s="5"/>
      <c r="FQC480" s="5"/>
      <c r="FQD480" s="5"/>
      <c r="FQE480" s="5"/>
      <c r="FQF480" s="5"/>
      <c r="FQG480" s="5"/>
      <c r="FQH480" s="5"/>
      <c r="FQI480" s="5"/>
      <c r="FQJ480" s="5"/>
      <c r="FQK480" s="5"/>
      <c r="FQL480" s="5"/>
      <c r="FQM480" s="5"/>
      <c r="FQN480" s="5"/>
      <c r="FQO480" s="5"/>
      <c r="FQP480" s="5"/>
      <c r="FQQ480" s="5"/>
      <c r="FQR480" s="5"/>
      <c r="FQS480" s="5"/>
      <c r="FQT480" s="5"/>
      <c r="FQU480" s="5"/>
      <c r="FQV480" s="5"/>
      <c r="FQW480" s="5"/>
      <c r="FQX480" s="5"/>
      <c r="FQY480" s="5"/>
      <c r="FQZ480" s="5"/>
      <c r="FRA480" s="5"/>
      <c r="FRB480" s="5"/>
      <c r="FRC480" s="5"/>
      <c r="FRD480" s="5"/>
      <c r="FRE480" s="5"/>
      <c r="FRF480" s="5"/>
      <c r="FRG480" s="5"/>
      <c r="FRH480" s="5"/>
      <c r="FRI480" s="5"/>
      <c r="FRJ480" s="5"/>
      <c r="FRK480" s="5"/>
      <c r="FRL480" s="5"/>
      <c r="FRM480" s="5"/>
      <c r="FRN480" s="5"/>
      <c r="FRO480" s="5"/>
      <c r="FRP480" s="5"/>
      <c r="FRQ480" s="5"/>
      <c r="FRR480" s="5"/>
      <c r="FRS480" s="5"/>
      <c r="FRT480" s="5"/>
      <c r="FRU480" s="5"/>
      <c r="FRV480" s="5"/>
      <c r="FRW480" s="5"/>
      <c r="FRX480" s="5"/>
      <c r="FRY480" s="5"/>
      <c r="FRZ480" s="5"/>
      <c r="FSA480" s="5"/>
      <c r="FSB480" s="5"/>
      <c r="FSC480" s="5"/>
      <c r="FSD480" s="5"/>
      <c r="FSE480" s="5"/>
      <c r="FSF480" s="5"/>
      <c r="FSG480" s="5"/>
      <c r="FSH480" s="5"/>
      <c r="FSI480" s="5"/>
      <c r="FSJ480" s="5"/>
      <c r="FSK480" s="5"/>
      <c r="FSL480" s="5"/>
      <c r="FSM480" s="5"/>
      <c r="FSN480" s="5"/>
      <c r="FSO480" s="5"/>
      <c r="FSP480" s="5"/>
      <c r="FSQ480" s="5"/>
      <c r="FSR480" s="5"/>
      <c r="FSS480" s="5"/>
      <c r="FST480" s="5"/>
      <c r="FSU480" s="5"/>
      <c r="FSV480" s="5"/>
      <c r="FSW480" s="5"/>
      <c r="FSX480" s="5"/>
      <c r="FSY480" s="5"/>
      <c r="FSZ480" s="5"/>
      <c r="FTA480" s="5"/>
      <c r="FTB480" s="5"/>
      <c r="FTC480" s="5"/>
      <c r="FTD480" s="5"/>
      <c r="FTE480" s="5"/>
      <c r="FTF480" s="5"/>
      <c r="FTG480" s="5"/>
      <c r="FTH480" s="5"/>
      <c r="FTI480" s="5"/>
      <c r="FTJ480" s="5"/>
      <c r="FTK480" s="5"/>
      <c r="FTL480" s="5"/>
      <c r="FTM480" s="5"/>
      <c r="FTN480" s="5"/>
      <c r="FTO480" s="5"/>
      <c r="FTP480" s="5"/>
      <c r="FTQ480" s="5"/>
      <c r="FTR480" s="5"/>
      <c r="FTS480" s="5"/>
      <c r="FTT480" s="5"/>
      <c r="FTU480" s="5"/>
      <c r="FTV480" s="5"/>
      <c r="FTW480" s="5"/>
      <c r="FTX480" s="5"/>
      <c r="FTY480" s="5"/>
      <c r="FTZ480" s="5"/>
      <c r="FUA480" s="5"/>
      <c r="FUB480" s="5"/>
      <c r="FUC480" s="5"/>
      <c r="FUD480" s="5"/>
      <c r="FUE480" s="5"/>
      <c r="FUF480" s="5"/>
      <c r="FUG480" s="5"/>
      <c r="FUH480" s="5"/>
      <c r="FUI480" s="5"/>
      <c r="FUJ480" s="5"/>
      <c r="FUK480" s="5"/>
      <c r="FUL480" s="5"/>
      <c r="FUM480" s="5"/>
      <c r="FUN480" s="5"/>
      <c r="FUO480" s="5"/>
      <c r="FUP480" s="5"/>
      <c r="FUQ480" s="5"/>
      <c r="FUR480" s="5"/>
      <c r="FUS480" s="5"/>
      <c r="FUT480" s="5"/>
      <c r="FUU480" s="5"/>
      <c r="FUV480" s="5"/>
      <c r="FUW480" s="5"/>
      <c r="FUX480" s="5"/>
      <c r="FUY480" s="5"/>
      <c r="FUZ480" s="5"/>
      <c r="FVA480" s="5"/>
      <c r="FVB480" s="5"/>
      <c r="FVC480" s="5"/>
      <c r="FVD480" s="5"/>
      <c r="FVE480" s="5"/>
      <c r="FVF480" s="5"/>
      <c r="FVG480" s="5"/>
      <c r="FVH480" s="5"/>
      <c r="FVI480" s="5"/>
      <c r="FVJ480" s="5"/>
      <c r="FVK480" s="5"/>
      <c r="FVL480" s="5"/>
      <c r="FVM480" s="5"/>
      <c r="FVN480" s="5"/>
      <c r="FVO480" s="5"/>
      <c r="FVP480" s="5"/>
      <c r="FVQ480" s="5"/>
      <c r="FVR480" s="5"/>
      <c r="FVS480" s="5"/>
      <c r="FVT480" s="5"/>
      <c r="FVU480" s="5"/>
      <c r="FVV480" s="5"/>
      <c r="FVW480" s="5"/>
      <c r="FVX480" s="5"/>
      <c r="FVY480" s="5"/>
      <c r="FVZ480" s="5"/>
      <c r="FWA480" s="5"/>
      <c r="FWB480" s="5"/>
      <c r="FWC480" s="5"/>
      <c r="FWD480" s="5"/>
      <c r="FWE480" s="5"/>
      <c r="FWF480" s="5"/>
      <c r="FWG480" s="5"/>
      <c r="FWH480" s="5"/>
      <c r="FWI480" s="5"/>
      <c r="FWJ480" s="5"/>
      <c r="FWK480" s="5"/>
      <c r="FWL480" s="5"/>
      <c r="FWM480" s="5"/>
      <c r="FWN480" s="5"/>
      <c r="FWO480" s="5"/>
      <c r="FWP480" s="5"/>
      <c r="FWQ480" s="5"/>
      <c r="FWR480" s="5"/>
      <c r="FWS480" s="5"/>
      <c r="FWT480" s="5"/>
      <c r="FWU480" s="5"/>
      <c r="FWV480" s="5"/>
      <c r="FWW480" s="5"/>
      <c r="FWX480" s="5"/>
      <c r="FWY480" s="5"/>
      <c r="FWZ480" s="5"/>
      <c r="FXA480" s="5"/>
      <c r="FXB480" s="5"/>
      <c r="FXC480" s="5"/>
      <c r="FXD480" s="5"/>
      <c r="FXE480" s="5"/>
      <c r="FXF480" s="5"/>
      <c r="FXG480" s="5"/>
      <c r="FXH480" s="5"/>
      <c r="FXI480" s="5"/>
      <c r="FXJ480" s="5"/>
      <c r="FXK480" s="5"/>
      <c r="FXL480" s="5"/>
      <c r="FXM480" s="5"/>
      <c r="FXN480" s="5"/>
      <c r="FXO480" s="5"/>
      <c r="FXP480" s="5"/>
      <c r="FXQ480" s="5"/>
      <c r="FXR480" s="5"/>
      <c r="FXS480" s="5"/>
      <c r="FXT480" s="5"/>
      <c r="FXU480" s="5"/>
      <c r="FXV480" s="5"/>
      <c r="FXW480" s="5"/>
      <c r="FXX480" s="5"/>
      <c r="FXY480" s="5"/>
      <c r="FXZ480" s="5"/>
      <c r="FYA480" s="5"/>
      <c r="FYB480" s="5"/>
      <c r="FYC480" s="5"/>
      <c r="FYD480" s="5"/>
      <c r="FYE480" s="5"/>
      <c r="FYF480" s="5"/>
      <c r="FYG480" s="5"/>
      <c r="FYH480" s="5"/>
      <c r="FYI480" s="5"/>
      <c r="FYJ480" s="5"/>
      <c r="FYK480" s="5"/>
      <c r="FYL480" s="5"/>
      <c r="FYM480" s="5"/>
      <c r="FYN480" s="5"/>
      <c r="FYO480" s="5"/>
      <c r="FYP480" s="5"/>
      <c r="FYQ480" s="5"/>
      <c r="FYR480" s="5"/>
      <c r="FYS480" s="5"/>
      <c r="FYT480" s="5"/>
      <c r="FYU480" s="5"/>
      <c r="FYV480" s="5"/>
      <c r="FYW480" s="5"/>
      <c r="FYX480" s="5"/>
      <c r="FYY480" s="5"/>
      <c r="FYZ480" s="5"/>
      <c r="FZA480" s="5"/>
      <c r="FZB480" s="5"/>
      <c r="FZC480" s="5"/>
      <c r="FZD480" s="5"/>
      <c r="FZE480" s="5"/>
      <c r="FZF480" s="5"/>
      <c r="FZG480" s="5"/>
      <c r="FZH480" s="5"/>
      <c r="FZI480" s="5"/>
      <c r="FZJ480" s="5"/>
      <c r="FZK480" s="5"/>
      <c r="FZL480" s="5"/>
      <c r="FZM480" s="5"/>
      <c r="FZN480" s="5"/>
      <c r="FZO480" s="5"/>
      <c r="FZP480" s="5"/>
      <c r="FZQ480" s="5"/>
      <c r="FZR480" s="5"/>
      <c r="FZS480" s="5"/>
      <c r="FZT480" s="5"/>
      <c r="FZU480" s="5"/>
      <c r="FZV480" s="5"/>
      <c r="FZW480" s="5"/>
      <c r="FZX480" s="5"/>
      <c r="FZY480" s="5"/>
      <c r="FZZ480" s="5"/>
      <c r="GAA480" s="5"/>
      <c r="GAB480" s="5"/>
      <c r="GAC480" s="5"/>
      <c r="GAD480" s="5"/>
      <c r="GAE480" s="5"/>
      <c r="GAF480" s="5"/>
      <c r="GAG480" s="5"/>
      <c r="GAH480" s="5"/>
      <c r="GAI480" s="5"/>
      <c r="GAJ480" s="5"/>
      <c r="GAK480" s="5"/>
      <c r="GAL480" s="5"/>
      <c r="GAM480" s="5"/>
      <c r="GAN480" s="5"/>
      <c r="GAO480" s="5"/>
      <c r="GAP480" s="5"/>
      <c r="GAQ480" s="5"/>
      <c r="GAR480" s="5"/>
      <c r="GAS480" s="5"/>
      <c r="GAT480" s="5"/>
      <c r="GAU480" s="5"/>
      <c r="GAV480" s="5"/>
      <c r="GAW480" s="5"/>
      <c r="GAX480" s="5"/>
      <c r="GAY480" s="5"/>
      <c r="GAZ480" s="5"/>
      <c r="GBA480" s="5"/>
      <c r="GBB480" s="5"/>
      <c r="GBC480" s="5"/>
      <c r="GBD480" s="5"/>
      <c r="GBE480" s="5"/>
      <c r="GBF480" s="5"/>
      <c r="GBG480" s="5"/>
      <c r="GBH480" s="5"/>
      <c r="GBI480" s="5"/>
      <c r="GBJ480" s="5"/>
      <c r="GBK480" s="5"/>
      <c r="GBL480" s="5"/>
      <c r="GBM480" s="5"/>
      <c r="GBN480" s="5"/>
      <c r="GBO480" s="5"/>
      <c r="GBP480" s="5"/>
      <c r="GBQ480" s="5"/>
      <c r="GBR480" s="5"/>
      <c r="GBS480" s="5"/>
      <c r="GBT480" s="5"/>
      <c r="GBU480" s="5"/>
      <c r="GBV480" s="5"/>
      <c r="GBW480" s="5"/>
      <c r="GBX480" s="5"/>
      <c r="GBY480" s="5"/>
      <c r="GBZ480" s="5"/>
      <c r="GCA480" s="5"/>
      <c r="GCB480" s="5"/>
      <c r="GCC480" s="5"/>
      <c r="GCD480" s="5"/>
      <c r="GCE480" s="5"/>
      <c r="GCF480" s="5"/>
      <c r="GCG480" s="5"/>
      <c r="GCH480" s="5"/>
      <c r="GCI480" s="5"/>
      <c r="GCJ480" s="5"/>
      <c r="GCK480" s="5"/>
      <c r="GCL480" s="5"/>
      <c r="GCM480" s="5"/>
      <c r="GCN480" s="5"/>
      <c r="GCO480" s="5"/>
      <c r="GCP480" s="5"/>
      <c r="GCQ480" s="5"/>
      <c r="GCR480" s="5"/>
      <c r="GCS480" s="5"/>
      <c r="GCT480" s="5"/>
      <c r="GCU480" s="5"/>
      <c r="GCV480" s="5"/>
      <c r="GCW480" s="5"/>
      <c r="GCX480" s="5"/>
      <c r="GCY480" s="5"/>
      <c r="GCZ480" s="5"/>
      <c r="GDA480" s="5"/>
      <c r="GDB480" s="5"/>
      <c r="GDC480" s="5"/>
      <c r="GDD480" s="5"/>
      <c r="GDE480" s="5"/>
      <c r="GDF480" s="5"/>
      <c r="GDG480" s="5"/>
      <c r="GDH480" s="5"/>
      <c r="GDI480" s="5"/>
      <c r="GDJ480" s="5"/>
      <c r="GDK480" s="5"/>
      <c r="GDL480" s="5"/>
      <c r="GDM480" s="5"/>
      <c r="GDN480" s="5"/>
      <c r="GDO480" s="5"/>
      <c r="GDP480" s="5"/>
      <c r="GDQ480" s="5"/>
      <c r="GDR480" s="5"/>
      <c r="GDS480" s="5"/>
      <c r="GDT480" s="5"/>
      <c r="GDU480" s="5"/>
      <c r="GDV480" s="5"/>
      <c r="GDW480" s="5"/>
      <c r="GDX480" s="5"/>
      <c r="GDY480" s="5"/>
      <c r="GDZ480" s="5"/>
      <c r="GEA480" s="5"/>
      <c r="GEB480" s="5"/>
      <c r="GEC480" s="5"/>
      <c r="GED480" s="5"/>
      <c r="GEE480" s="5"/>
      <c r="GEF480" s="5"/>
      <c r="GEG480" s="5"/>
      <c r="GEH480" s="5"/>
      <c r="GEI480" s="5"/>
      <c r="GEJ480" s="5"/>
      <c r="GEK480" s="5"/>
      <c r="GEL480" s="5"/>
      <c r="GEM480" s="5"/>
      <c r="GEN480" s="5"/>
      <c r="GEO480" s="5"/>
      <c r="GEP480" s="5"/>
      <c r="GEQ480" s="5"/>
      <c r="GER480" s="5"/>
      <c r="GES480" s="5"/>
      <c r="GET480" s="5"/>
      <c r="GEU480" s="5"/>
      <c r="GEV480" s="5"/>
      <c r="GEW480" s="5"/>
      <c r="GEX480" s="5"/>
      <c r="GEY480" s="5"/>
      <c r="GEZ480" s="5"/>
      <c r="GFA480" s="5"/>
      <c r="GFB480" s="5"/>
      <c r="GFC480" s="5"/>
      <c r="GFD480" s="5"/>
      <c r="GFE480" s="5"/>
      <c r="GFF480" s="5"/>
      <c r="GFG480" s="5"/>
      <c r="GFH480" s="5"/>
      <c r="GFI480" s="5"/>
      <c r="GFJ480" s="5"/>
      <c r="GFK480" s="5"/>
      <c r="GFL480" s="5"/>
      <c r="GFM480" s="5"/>
      <c r="GFN480" s="5"/>
      <c r="GFO480" s="5"/>
      <c r="GFP480" s="5"/>
      <c r="GFQ480" s="5"/>
      <c r="GFR480" s="5"/>
      <c r="GFS480" s="5"/>
      <c r="GFT480" s="5"/>
      <c r="GFU480" s="5"/>
      <c r="GFV480" s="5"/>
      <c r="GFW480" s="5"/>
      <c r="GFX480" s="5"/>
      <c r="GFY480" s="5"/>
      <c r="GFZ480" s="5"/>
      <c r="GGA480" s="5"/>
      <c r="GGB480" s="5"/>
      <c r="GGC480" s="5"/>
      <c r="GGD480" s="5"/>
      <c r="GGE480" s="5"/>
      <c r="GGF480" s="5"/>
      <c r="GGG480" s="5"/>
      <c r="GGH480" s="5"/>
      <c r="GGI480" s="5"/>
      <c r="GGJ480" s="5"/>
      <c r="GGK480" s="5"/>
      <c r="GGL480" s="5"/>
      <c r="GGM480" s="5"/>
      <c r="GGN480" s="5"/>
      <c r="GGO480" s="5"/>
      <c r="GGP480" s="5"/>
      <c r="GGQ480" s="5"/>
      <c r="GGR480" s="5"/>
      <c r="GGS480" s="5"/>
      <c r="GGT480" s="5"/>
      <c r="GGU480" s="5"/>
      <c r="GGV480" s="5"/>
      <c r="GGW480" s="5"/>
      <c r="GGX480" s="5"/>
      <c r="GGY480" s="5"/>
      <c r="GGZ480" s="5"/>
      <c r="GHA480" s="5"/>
      <c r="GHB480" s="5"/>
      <c r="GHC480" s="5"/>
      <c r="GHD480" s="5"/>
      <c r="GHE480" s="5"/>
      <c r="GHF480" s="5"/>
      <c r="GHG480" s="5"/>
      <c r="GHH480" s="5"/>
      <c r="GHI480" s="5"/>
      <c r="GHJ480" s="5"/>
      <c r="GHK480" s="5"/>
      <c r="GHL480" s="5"/>
      <c r="GHM480" s="5"/>
      <c r="GHN480" s="5"/>
      <c r="GHO480" s="5"/>
      <c r="GHP480" s="5"/>
      <c r="GHQ480" s="5"/>
      <c r="GHR480" s="5"/>
      <c r="GHS480" s="5"/>
      <c r="GHT480" s="5"/>
      <c r="GHU480" s="5"/>
      <c r="GHV480" s="5"/>
      <c r="GHW480" s="5"/>
      <c r="GHX480" s="5"/>
      <c r="GHY480" s="5"/>
      <c r="GHZ480" s="5"/>
      <c r="GIA480" s="5"/>
      <c r="GIB480" s="5"/>
      <c r="GIC480" s="5"/>
      <c r="GID480" s="5"/>
      <c r="GIE480" s="5"/>
      <c r="GIF480" s="5"/>
      <c r="GIG480" s="5"/>
      <c r="GIH480" s="5"/>
      <c r="GII480" s="5"/>
      <c r="GIJ480" s="5"/>
      <c r="GIK480" s="5"/>
      <c r="GIL480" s="5"/>
      <c r="GIM480" s="5"/>
      <c r="GIN480" s="5"/>
      <c r="GIO480" s="5"/>
      <c r="GIP480" s="5"/>
      <c r="GIQ480" s="5"/>
      <c r="GIR480" s="5"/>
      <c r="GIS480" s="5"/>
      <c r="GIT480" s="5"/>
      <c r="GIU480" s="5"/>
      <c r="GIV480" s="5"/>
      <c r="GIW480" s="5"/>
      <c r="GIX480" s="5"/>
      <c r="GIY480" s="5"/>
      <c r="GIZ480" s="5"/>
      <c r="GJA480" s="5"/>
      <c r="GJB480" s="5"/>
      <c r="GJC480" s="5"/>
      <c r="GJD480" s="5"/>
      <c r="GJE480" s="5"/>
      <c r="GJF480" s="5"/>
      <c r="GJG480" s="5"/>
      <c r="GJH480" s="5"/>
      <c r="GJI480" s="5"/>
      <c r="GJJ480" s="5"/>
      <c r="GJK480" s="5"/>
      <c r="GJL480" s="5"/>
      <c r="GJM480" s="5"/>
      <c r="GJN480" s="5"/>
      <c r="GJO480" s="5"/>
      <c r="GJP480" s="5"/>
      <c r="GJQ480" s="5"/>
      <c r="GJR480" s="5"/>
      <c r="GJS480" s="5"/>
      <c r="GJT480" s="5"/>
      <c r="GJU480" s="5"/>
      <c r="GJV480" s="5"/>
      <c r="GJW480" s="5"/>
      <c r="GJX480" s="5"/>
      <c r="GJY480" s="5"/>
      <c r="GJZ480" s="5"/>
      <c r="GKA480" s="5"/>
      <c r="GKB480" s="5"/>
      <c r="GKC480" s="5"/>
      <c r="GKD480" s="5"/>
      <c r="GKE480" s="5"/>
      <c r="GKF480" s="5"/>
      <c r="GKG480" s="5"/>
      <c r="GKH480" s="5"/>
      <c r="GKI480" s="5"/>
      <c r="GKJ480" s="5"/>
      <c r="GKK480" s="5"/>
      <c r="GKL480" s="5"/>
      <c r="GKM480" s="5"/>
      <c r="GKN480" s="5"/>
      <c r="GKO480" s="5"/>
      <c r="GKP480" s="5"/>
      <c r="GKQ480" s="5"/>
      <c r="GKR480" s="5"/>
      <c r="GKS480" s="5"/>
      <c r="GKT480" s="5"/>
      <c r="GKU480" s="5"/>
      <c r="GKV480" s="5"/>
      <c r="GKW480" s="5"/>
      <c r="GKX480" s="5"/>
      <c r="GKY480" s="5"/>
      <c r="GKZ480" s="5"/>
      <c r="GLA480" s="5"/>
      <c r="GLB480" s="5"/>
      <c r="GLC480" s="5"/>
      <c r="GLD480" s="5"/>
      <c r="GLE480" s="5"/>
      <c r="GLF480" s="5"/>
      <c r="GLG480" s="5"/>
      <c r="GLH480" s="5"/>
      <c r="GLI480" s="5"/>
      <c r="GLJ480" s="5"/>
      <c r="GLK480" s="5"/>
      <c r="GLL480" s="5"/>
      <c r="GLM480" s="5"/>
      <c r="GLN480" s="5"/>
      <c r="GLO480" s="5"/>
      <c r="GLP480" s="5"/>
      <c r="GLQ480" s="5"/>
      <c r="GLR480" s="5"/>
      <c r="GLS480" s="5"/>
      <c r="GLT480" s="5"/>
      <c r="GLU480" s="5"/>
      <c r="GLV480" s="5"/>
      <c r="GLW480" s="5"/>
      <c r="GLX480" s="5"/>
      <c r="GLY480" s="5"/>
      <c r="GLZ480" s="5"/>
      <c r="GMA480" s="5"/>
      <c r="GMB480" s="5"/>
      <c r="GMC480" s="5"/>
      <c r="GMD480" s="5"/>
      <c r="GME480" s="5"/>
      <c r="GMF480" s="5"/>
      <c r="GMG480" s="5"/>
      <c r="GMH480" s="5"/>
      <c r="GMI480" s="5"/>
      <c r="GMJ480" s="5"/>
      <c r="GMK480" s="5"/>
      <c r="GML480" s="5"/>
      <c r="GMM480" s="5"/>
      <c r="GMN480" s="5"/>
      <c r="GMO480" s="5"/>
      <c r="GMP480" s="5"/>
      <c r="GMQ480" s="5"/>
      <c r="GMR480" s="5"/>
      <c r="GMS480" s="5"/>
      <c r="GMT480" s="5"/>
      <c r="GMU480" s="5"/>
      <c r="GMV480" s="5"/>
      <c r="GMW480" s="5"/>
      <c r="GMX480" s="5"/>
      <c r="GMY480" s="5"/>
      <c r="GMZ480" s="5"/>
      <c r="GNA480" s="5"/>
      <c r="GNB480" s="5"/>
      <c r="GNC480" s="5"/>
      <c r="GND480" s="5"/>
      <c r="GNE480" s="5"/>
      <c r="GNF480" s="5"/>
      <c r="GNG480" s="5"/>
      <c r="GNH480" s="5"/>
      <c r="GNI480" s="5"/>
      <c r="GNJ480" s="5"/>
      <c r="GNK480" s="5"/>
      <c r="GNL480" s="5"/>
      <c r="GNM480" s="5"/>
      <c r="GNN480" s="5"/>
      <c r="GNO480" s="5"/>
      <c r="GNP480" s="5"/>
      <c r="GNQ480" s="5"/>
      <c r="GNR480" s="5"/>
      <c r="GNS480" s="5"/>
      <c r="GNT480" s="5"/>
      <c r="GNU480" s="5"/>
      <c r="GNV480" s="5"/>
      <c r="GNW480" s="5"/>
      <c r="GNX480" s="5"/>
      <c r="GNY480" s="5"/>
      <c r="GNZ480" s="5"/>
      <c r="GOA480" s="5"/>
      <c r="GOB480" s="5"/>
      <c r="GOC480" s="5"/>
      <c r="GOD480" s="5"/>
      <c r="GOE480" s="5"/>
      <c r="GOF480" s="5"/>
      <c r="GOG480" s="5"/>
      <c r="GOH480" s="5"/>
      <c r="GOI480" s="5"/>
      <c r="GOJ480" s="5"/>
      <c r="GOK480" s="5"/>
      <c r="GOL480" s="5"/>
      <c r="GOM480" s="5"/>
      <c r="GON480" s="5"/>
      <c r="GOO480" s="5"/>
      <c r="GOP480" s="5"/>
      <c r="GOQ480" s="5"/>
      <c r="GOR480" s="5"/>
      <c r="GOS480" s="5"/>
      <c r="GOT480" s="5"/>
      <c r="GOU480" s="5"/>
      <c r="GOV480" s="5"/>
      <c r="GOW480" s="5"/>
      <c r="GOX480" s="5"/>
      <c r="GOY480" s="5"/>
      <c r="GOZ480" s="5"/>
      <c r="GPA480" s="5"/>
      <c r="GPB480" s="5"/>
      <c r="GPC480" s="5"/>
      <c r="GPD480" s="5"/>
      <c r="GPE480" s="5"/>
      <c r="GPF480" s="5"/>
      <c r="GPG480" s="5"/>
      <c r="GPH480" s="5"/>
      <c r="GPI480" s="5"/>
      <c r="GPJ480" s="5"/>
      <c r="GPK480" s="5"/>
      <c r="GPL480" s="5"/>
      <c r="GPM480" s="5"/>
      <c r="GPN480" s="5"/>
      <c r="GPO480" s="5"/>
      <c r="GPP480" s="5"/>
      <c r="GPQ480" s="5"/>
      <c r="GPR480" s="5"/>
      <c r="GPS480" s="5"/>
      <c r="GPT480" s="5"/>
      <c r="GPU480" s="5"/>
      <c r="GPV480" s="5"/>
      <c r="GPW480" s="5"/>
      <c r="GPX480" s="5"/>
      <c r="GPY480" s="5"/>
      <c r="GPZ480" s="5"/>
      <c r="GQA480" s="5"/>
      <c r="GQB480" s="5"/>
      <c r="GQC480" s="5"/>
      <c r="GQD480" s="5"/>
      <c r="GQE480" s="5"/>
      <c r="GQF480" s="5"/>
      <c r="GQG480" s="5"/>
      <c r="GQH480" s="5"/>
      <c r="GQI480" s="5"/>
      <c r="GQJ480" s="5"/>
      <c r="GQK480" s="5"/>
      <c r="GQL480" s="5"/>
      <c r="GQM480" s="5"/>
      <c r="GQN480" s="5"/>
      <c r="GQO480" s="5"/>
      <c r="GQP480" s="5"/>
      <c r="GQQ480" s="5"/>
      <c r="GQR480" s="5"/>
      <c r="GQS480" s="5"/>
      <c r="GQT480" s="5"/>
      <c r="GQU480" s="5"/>
      <c r="GQV480" s="5"/>
      <c r="GQW480" s="5"/>
      <c r="GQX480" s="5"/>
      <c r="GQY480" s="5"/>
      <c r="GQZ480" s="5"/>
      <c r="GRA480" s="5"/>
      <c r="GRB480" s="5"/>
      <c r="GRC480" s="5"/>
      <c r="GRD480" s="5"/>
      <c r="GRE480" s="5"/>
      <c r="GRF480" s="5"/>
      <c r="GRG480" s="5"/>
      <c r="GRH480" s="5"/>
      <c r="GRI480" s="5"/>
      <c r="GRJ480" s="5"/>
      <c r="GRK480" s="5"/>
      <c r="GRL480" s="5"/>
      <c r="GRM480" s="5"/>
      <c r="GRN480" s="5"/>
      <c r="GRO480" s="5"/>
      <c r="GRP480" s="5"/>
      <c r="GRQ480" s="5"/>
      <c r="GRR480" s="5"/>
      <c r="GRS480" s="5"/>
      <c r="GRT480" s="5"/>
      <c r="GRU480" s="5"/>
      <c r="GRV480" s="5"/>
      <c r="GRW480" s="5"/>
      <c r="GRX480" s="5"/>
      <c r="GRY480" s="5"/>
      <c r="GRZ480" s="5"/>
      <c r="GSA480" s="5"/>
      <c r="GSB480" s="5"/>
      <c r="GSC480" s="5"/>
      <c r="GSD480" s="5"/>
      <c r="GSE480" s="5"/>
      <c r="GSF480" s="5"/>
      <c r="GSG480" s="5"/>
      <c r="GSH480" s="5"/>
      <c r="GSI480" s="5"/>
      <c r="GSJ480" s="5"/>
      <c r="GSK480" s="5"/>
      <c r="GSL480" s="5"/>
      <c r="GSM480" s="5"/>
      <c r="GSN480" s="5"/>
      <c r="GSO480" s="5"/>
      <c r="GSP480" s="5"/>
      <c r="GSQ480" s="5"/>
      <c r="GSR480" s="5"/>
      <c r="GSS480" s="5"/>
      <c r="GST480" s="5"/>
      <c r="GSU480" s="5"/>
      <c r="GSV480" s="5"/>
      <c r="GSW480" s="5"/>
      <c r="GSX480" s="5"/>
      <c r="GSY480" s="5"/>
      <c r="GSZ480" s="5"/>
      <c r="GTA480" s="5"/>
      <c r="GTB480" s="5"/>
      <c r="GTC480" s="5"/>
      <c r="GTD480" s="5"/>
      <c r="GTE480" s="5"/>
      <c r="GTF480" s="5"/>
      <c r="GTG480" s="5"/>
      <c r="GTH480" s="5"/>
      <c r="GTI480" s="5"/>
      <c r="GTJ480" s="5"/>
      <c r="GTK480" s="5"/>
      <c r="GTL480" s="5"/>
      <c r="GTM480" s="5"/>
      <c r="GTN480" s="5"/>
      <c r="GTO480" s="5"/>
      <c r="GTP480" s="5"/>
      <c r="GTQ480" s="5"/>
      <c r="GTR480" s="5"/>
      <c r="GTS480" s="5"/>
      <c r="GTT480" s="5"/>
      <c r="GTU480" s="5"/>
      <c r="GTV480" s="5"/>
      <c r="GTW480" s="5"/>
      <c r="GTX480" s="5"/>
      <c r="GTY480" s="5"/>
      <c r="GTZ480" s="5"/>
      <c r="GUA480" s="5"/>
      <c r="GUB480" s="5"/>
      <c r="GUC480" s="5"/>
      <c r="GUD480" s="5"/>
      <c r="GUE480" s="5"/>
      <c r="GUF480" s="5"/>
      <c r="GUG480" s="5"/>
      <c r="GUH480" s="5"/>
      <c r="GUI480" s="5"/>
      <c r="GUJ480" s="5"/>
      <c r="GUK480" s="5"/>
      <c r="GUL480" s="5"/>
      <c r="GUM480" s="5"/>
      <c r="GUN480" s="5"/>
      <c r="GUO480" s="5"/>
      <c r="GUP480" s="5"/>
      <c r="GUQ480" s="5"/>
      <c r="GUR480" s="5"/>
      <c r="GUS480" s="5"/>
      <c r="GUT480" s="5"/>
      <c r="GUU480" s="5"/>
      <c r="GUV480" s="5"/>
      <c r="GUW480" s="5"/>
      <c r="GUX480" s="5"/>
      <c r="GUY480" s="5"/>
      <c r="GUZ480" s="5"/>
      <c r="GVA480" s="5"/>
      <c r="GVB480" s="5"/>
      <c r="GVC480" s="5"/>
      <c r="GVD480" s="5"/>
      <c r="GVE480" s="5"/>
      <c r="GVF480" s="5"/>
      <c r="GVG480" s="5"/>
      <c r="GVH480" s="5"/>
      <c r="GVI480" s="5"/>
      <c r="GVJ480" s="5"/>
      <c r="GVK480" s="5"/>
      <c r="GVL480" s="5"/>
      <c r="GVM480" s="5"/>
      <c r="GVN480" s="5"/>
      <c r="GVO480" s="5"/>
      <c r="GVP480" s="5"/>
      <c r="GVQ480" s="5"/>
      <c r="GVR480" s="5"/>
      <c r="GVS480" s="5"/>
      <c r="GVT480" s="5"/>
      <c r="GVU480" s="5"/>
      <c r="GVV480" s="5"/>
      <c r="GVW480" s="5"/>
      <c r="GVX480" s="5"/>
      <c r="GVY480" s="5"/>
      <c r="GVZ480" s="5"/>
      <c r="GWA480" s="5"/>
      <c r="GWB480" s="5"/>
      <c r="GWC480" s="5"/>
      <c r="GWD480" s="5"/>
      <c r="GWE480" s="5"/>
      <c r="GWF480" s="5"/>
      <c r="GWG480" s="5"/>
      <c r="GWH480" s="5"/>
      <c r="GWI480" s="5"/>
      <c r="GWJ480" s="5"/>
      <c r="GWK480" s="5"/>
      <c r="GWL480" s="5"/>
      <c r="GWM480" s="5"/>
      <c r="GWN480" s="5"/>
      <c r="GWO480" s="5"/>
      <c r="GWP480" s="5"/>
      <c r="GWQ480" s="5"/>
      <c r="GWR480" s="5"/>
      <c r="GWS480" s="5"/>
      <c r="GWT480" s="5"/>
      <c r="GWU480" s="5"/>
      <c r="GWV480" s="5"/>
      <c r="GWW480" s="5"/>
      <c r="GWX480" s="5"/>
      <c r="GWY480" s="5"/>
      <c r="GWZ480" s="5"/>
      <c r="GXA480" s="5"/>
      <c r="GXB480" s="5"/>
      <c r="GXC480" s="5"/>
      <c r="GXD480" s="5"/>
      <c r="GXE480" s="5"/>
      <c r="GXF480" s="5"/>
      <c r="GXG480" s="5"/>
      <c r="GXH480" s="5"/>
      <c r="GXI480" s="5"/>
      <c r="GXJ480" s="5"/>
      <c r="GXK480" s="5"/>
      <c r="GXL480" s="5"/>
      <c r="GXM480" s="5"/>
      <c r="GXN480" s="5"/>
      <c r="GXO480" s="5"/>
      <c r="GXP480" s="5"/>
      <c r="GXQ480" s="5"/>
      <c r="GXR480" s="5"/>
      <c r="GXS480" s="5"/>
      <c r="GXT480" s="5"/>
      <c r="GXU480" s="5"/>
      <c r="GXV480" s="5"/>
      <c r="GXW480" s="5"/>
      <c r="GXX480" s="5"/>
      <c r="GXY480" s="5"/>
      <c r="GXZ480" s="5"/>
      <c r="GYA480" s="5"/>
      <c r="GYB480" s="5"/>
      <c r="GYC480" s="5"/>
      <c r="GYD480" s="5"/>
      <c r="GYE480" s="5"/>
      <c r="GYF480" s="5"/>
      <c r="GYG480" s="5"/>
      <c r="GYH480" s="5"/>
      <c r="GYI480" s="5"/>
      <c r="GYJ480" s="5"/>
      <c r="GYK480" s="5"/>
      <c r="GYL480" s="5"/>
      <c r="GYM480" s="5"/>
      <c r="GYN480" s="5"/>
      <c r="GYO480" s="5"/>
      <c r="GYP480" s="5"/>
      <c r="GYQ480" s="5"/>
      <c r="GYR480" s="5"/>
      <c r="GYS480" s="5"/>
      <c r="GYT480" s="5"/>
      <c r="GYU480" s="5"/>
      <c r="GYV480" s="5"/>
      <c r="GYW480" s="5"/>
      <c r="GYX480" s="5"/>
      <c r="GYY480" s="5"/>
      <c r="GYZ480" s="5"/>
      <c r="GZA480" s="5"/>
      <c r="GZB480" s="5"/>
      <c r="GZC480" s="5"/>
      <c r="GZD480" s="5"/>
      <c r="GZE480" s="5"/>
      <c r="GZF480" s="5"/>
      <c r="GZG480" s="5"/>
      <c r="GZH480" s="5"/>
      <c r="GZI480" s="5"/>
      <c r="GZJ480" s="5"/>
      <c r="GZK480" s="5"/>
      <c r="GZL480" s="5"/>
      <c r="GZM480" s="5"/>
      <c r="GZN480" s="5"/>
      <c r="GZO480" s="5"/>
      <c r="GZP480" s="5"/>
      <c r="GZQ480" s="5"/>
      <c r="GZR480" s="5"/>
      <c r="GZS480" s="5"/>
      <c r="GZT480" s="5"/>
      <c r="GZU480" s="5"/>
      <c r="GZV480" s="5"/>
      <c r="GZW480" s="5"/>
      <c r="GZX480" s="5"/>
      <c r="GZY480" s="5"/>
      <c r="GZZ480" s="5"/>
      <c r="HAA480" s="5"/>
      <c r="HAB480" s="5"/>
      <c r="HAC480" s="5"/>
      <c r="HAD480" s="5"/>
      <c r="HAE480" s="5"/>
      <c r="HAF480" s="5"/>
      <c r="HAG480" s="5"/>
      <c r="HAH480" s="5"/>
      <c r="HAI480" s="5"/>
      <c r="HAJ480" s="5"/>
      <c r="HAK480" s="5"/>
      <c r="HAL480" s="5"/>
      <c r="HAM480" s="5"/>
      <c r="HAN480" s="5"/>
      <c r="HAO480" s="5"/>
      <c r="HAP480" s="5"/>
      <c r="HAQ480" s="5"/>
      <c r="HAR480" s="5"/>
      <c r="HAS480" s="5"/>
      <c r="HAT480" s="5"/>
      <c r="HAU480" s="5"/>
      <c r="HAV480" s="5"/>
      <c r="HAW480" s="5"/>
      <c r="HAX480" s="5"/>
      <c r="HAY480" s="5"/>
      <c r="HAZ480" s="5"/>
      <c r="HBA480" s="5"/>
      <c r="HBB480" s="5"/>
      <c r="HBC480" s="5"/>
      <c r="HBD480" s="5"/>
      <c r="HBE480" s="5"/>
      <c r="HBF480" s="5"/>
      <c r="HBG480" s="5"/>
      <c r="HBH480" s="5"/>
      <c r="HBI480" s="5"/>
      <c r="HBJ480" s="5"/>
      <c r="HBK480" s="5"/>
      <c r="HBL480" s="5"/>
      <c r="HBM480" s="5"/>
      <c r="HBN480" s="5"/>
      <c r="HBO480" s="5"/>
      <c r="HBP480" s="5"/>
      <c r="HBQ480" s="5"/>
      <c r="HBR480" s="5"/>
      <c r="HBS480" s="5"/>
      <c r="HBT480" s="5"/>
      <c r="HBU480" s="5"/>
      <c r="HBV480" s="5"/>
      <c r="HBW480" s="5"/>
      <c r="HBX480" s="5"/>
      <c r="HBY480" s="5"/>
      <c r="HBZ480" s="5"/>
      <c r="HCA480" s="5"/>
      <c r="HCB480" s="5"/>
      <c r="HCC480" s="5"/>
      <c r="HCD480" s="5"/>
      <c r="HCE480" s="5"/>
      <c r="HCF480" s="5"/>
      <c r="HCG480" s="5"/>
      <c r="HCH480" s="5"/>
      <c r="HCI480" s="5"/>
      <c r="HCJ480" s="5"/>
      <c r="HCK480" s="5"/>
      <c r="HCL480" s="5"/>
      <c r="HCM480" s="5"/>
      <c r="HCN480" s="5"/>
      <c r="HCO480" s="5"/>
      <c r="HCP480" s="5"/>
      <c r="HCQ480" s="5"/>
      <c r="HCR480" s="5"/>
      <c r="HCS480" s="5"/>
      <c r="HCT480" s="5"/>
      <c r="HCU480" s="5"/>
      <c r="HCV480" s="5"/>
      <c r="HCW480" s="5"/>
      <c r="HCX480" s="5"/>
      <c r="HCY480" s="5"/>
      <c r="HCZ480" s="5"/>
      <c r="HDA480" s="5"/>
      <c r="HDB480" s="5"/>
      <c r="HDC480" s="5"/>
      <c r="HDD480" s="5"/>
      <c r="HDE480" s="5"/>
      <c r="HDF480" s="5"/>
      <c r="HDG480" s="5"/>
      <c r="HDH480" s="5"/>
      <c r="HDI480" s="5"/>
      <c r="HDJ480" s="5"/>
      <c r="HDK480" s="5"/>
      <c r="HDL480" s="5"/>
      <c r="HDM480" s="5"/>
      <c r="HDN480" s="5"/>
      <c r="HDO480" s="5"/>
      <c r="HDP480" s="5"/>
      <c r="HDQ480" s="5"/>
      <c r="HDR480" s="5"/>
      <c r="HDS480" s="5"/>
      <c r="HDT480" s="5"/>
      <c r="HDU480" s="5"/>
      <c r="HDV480" s="5"/>
      <c r="HDW480" s="5"/>
      <c r="HDX480" s="5"/>
      <c r="HDY480" s="5"/>
      <c r="HDZ480" s="5"/>
      <c r="HEA480" s="5"/>
      <c r="HEB480" s="5"/>
      <c r="HEC480" s="5"/>
      <c r="HED480" s="5"/>
      <c r="HEE480" s="5"/>
      <c r="HEF480" s="5"/>
      <c r="HEG480" s="5"/>
      <c r="HEH480" s="5"/>
      <c r="HEI480" s="5"/>
      <c r="HEJ480" s="5"/>
      <c r="HEK480" s="5"/>
      <c r="HEL480" s="5"/>
      <c r="HEM480" s="5"/>
      <c r="HEN480" s="5"/>
      <c r="HEO480" s="5"/>
      <c r="HEP480" s="5"/>
      <c r="HEQ480" s="5"/>
      <c r="HER480" s="5"/>
      <c r="HES480" s="5"/>
      <c r="HET480" s="5"/>
      <c r="HEU480" s="5"/>
      <c r="HEV480" s="5"/>
      <c r="HEW480" s="5"/>
      <c r="HEX480" s="5"/>
      <c r="HEY480" s="5"/>
      <c r="HEZ480" s="5"/>
      <c r="HFA480" s="5"/>
      <c r="HFB480" s="5"/>
      <c r="HFC480" s="5"/>
      <c r="HFD480" s="5"/>
      <c r="HFE480" s="5"/>
      <c r="HFF480" s="5"/>
      <c r="HFG480" s="5"/>
      <c r="HFH480" s="5"/>
      <c r="HFI480" s="5"/>
      <c r="HFJ480" s="5"/>
      <c r="HFK480" s="5"/>
      <c r="HFL480" s="5"/>
      <c r="HFM480" s="5"/>
      <c r="HFN480" s="5"/>
      <c r="HFO480" s="5"/>
      <c r="HFP480" s="5"/>
      <c r="HFQ480" s="5"/>
      <c r="HFR480" s="5"/>
      <c r="HFS480" s="5"/>
      <c r="HFT480" s="5"/>
      <c r="HFU480" s="5"/>
      <c r="HFV480" s="5"/>
      <c r="HFW480" s="5"/>
      <c r="HFX480" s="5"/>
      <c r="HFY480" s="5"/>
      <c r="HFZ480" s="5"/>
      <c r="HGA480" s="5"/>
      <c r="HGB480" s="5"/>
      <c r="HGC480" s="5"/>
      <c r="HGD480" s="5"/>
      <c r="HGE480" s="5"/>
      <c r="HGF480" s="5"/>
      <c r="HGG480" s="5"/>
      <c r="HGH480" s="5"/>
      <c r="HGI480" s="5"/>
      <c r="HGJ480" s="5"/>
      <c r="HGK480" s="5"/>
      <c r="HGL480" s="5"/>
      <c r="HGM480" s="5"/>
      <c r="HGN480" s="5"/>
      <c r="HGO480" s="5"/>
      <c r="HGP480" s="5"/>
      <c r="HGQ480" s="5"/>
      <c r="HGR480" s="5"/>
      <c r="HGS480" s="5"/>
      <c r="HGT480" s="5"/>
      <c r="HGU480" s="5"/>
      <c r="HGV480" s="5"/>
      <c r="HGW480" s="5"/>
      <c r="HGX480" s="5"/>
      <c r="HGY480" s="5"/>
      <c r="HGZ480" s="5"/>
      <c r="HHA480" s="5"/>
      <c r="HHB480" s="5"/>
      <c r="HHC480" s="5"/>
      <c r="HHD480" s="5"/>
      <c r="HHE480" s="5"/>
      <c r="HHF480" s="5"/>
      <c r="HHG480" s="5"/>
      <c r="HHH480" s="5"/>
      <c r="HHI480" s="5"/>
      <c r="HHJ480" s="5"/>
      <c r="HHK480" s="5"/>
      <c r="HHL480" s="5"/>
      <c r="HHM480" s="5"/>
      <c r="HHN480" s="5"/>
      <c r="HHO480" s="5"/>
      <c r="HHP480" s="5"/>
      <c r="HHQ480" s="5"/>
      <c r="HHR480" s="5"/>
      <c r="HHS480" s="5"/>
      <c r="HHT480" s="5"/>
      <c r="HHU480" s="5"/>
      <c r="HHV480" s="5"/>
      <c r="HHW480" s="5"/>
      <c r="HHX480" s="5"/>
      <c r="HHY480" s="5"/>
      <c r="HHZ480" s="5"/>
      <c r="HIA480" s="5"/>
      <c r="HIB480" s="5"/>
      <c r="HIC480" s="5"/>
      <c r="HID480" s="5"/>
      <c r="HIE480" s="5"/>
      <c r="HIF480" s="5"/>
      <c r="HIG480" s="5"/>
      <c r="HIH480" s="5"/>
      <c r="HII480" s="5"/>
      <c r="HIJ480" s="5"/>
      <c r="HIK480" s="5"/>
      <c r="HIL480" s="5"/>
      <c r="HIM480" s="5"/>
      <c r="HIN480" s="5"/>
      <c r="HIO480" s="5"/>
      <c r="HIP480" s="5"/>
      <c r="HIQ480" s="5"/>
      <c r="HIR480" s="5"/>
      <c r="HIS480" s="5"/>
      <c r="HIT480" s="5"/>
      <c r="HIU480" s="5"/>
      <c r="HIV480" s="5"/>
      <c r="HIW480" s="5"/>
      <c r="HIX480" s="5"/>
      <c r="HIY480" s="5"/>
      <c r="HIZ480" s="5"/>
      <c r="HJA480" s="5"/>
      <c r="HJB480" s="5"/>
      <c r="HJC480" s="5"/>
      <c r="HJD480" s="5"/>
      <c r="HJE480" s="5"/>
      <c r="HJF480" s="5"/>
      <c r="HJG480" s="5"/>
      <c r="HJH480" s="5"/>
      <c r="HJI480" s="5"/>
      <c r="HJJ480" s="5"/>
      <c r="HJK480" s="5"/>
      <c r="HJL480" s="5"/>
      <c r="HJM480" s="5"/>
      <c r="HJN480" s="5"/>
      <c r="HJO480" s="5"/>
      <c r="HJP480" s="5"/>
      <c r="HJQ480" s="5"/>
      <c r="HJR480" s="5"/>
      <c r="HJS480" s="5"/>
      <c r="HJT480" s="5"/>
      <c r="HJU480" s="5"/>
      <c r="HJV480" s="5"/>
      <c r="HJW480" s="5"/>
      <c r="HJX480" s="5"/>
      <c r="HJY480" s="5"/>
      <c r="HJZ480" s="5"/>
      <c r="HKA480" s="5"/>
      <c r="HKB480" s="5"/>
      <c r="HKC480" s="5"/>
      <c r="HKD480" s="5"/>
      <c r="HKE480" s="5"/>
      <c r="HKF480" s="5"/>
      <c r="HKG480" s="5"/>
      <c r="HKH480" s="5"/>
      <c r="HKI480" s="5"/>
      <c r="HKJ480" s="5"/>
      <c r="HKK480" s="5"/>
      <c r="HKL480" s="5"/>
      <c r="HKM480" s="5"/>
      <c r="HKN480" s="5"/>
      <c r="HKO480" s="5"/>
      <c r="HKP480" s="5"/>
      <c r="HKQ480" s="5"/>
      <c r="HKR480" s="5"/>
      <c r="HKS480" s="5"/>
      <c r="HKT480" s="5"/>
      <c r="HKU480" s="5"/>
      <c r="HKV480" s="5"/>
      <c r="HKW480" s="5"/>
      <c r="HKX480" s="5"/>
      <c r="HKY480" s="5"/>
      <c r="HKZ480" s="5"/>
      <c r="HLA480" s="5"/>
      <c r="HLB480" s="5"/>
      <c r="HLC480" s="5"/>
      <c r="HLD480" s="5"/>
      <c r="HLE480" s="5"/>
      <c r="HLF480" s="5"/>
      <c r="HLG480" s="5"/>
      <c r="HLH480" s="5"/>
      <c r="HLI480" s="5"/>
      <c r="HLJ480" s="5"/>
      <c r="HLK480" s="5"/>
      <c r="HLL480" s="5"/>
      <c r="HLM480" s="5"/>
      <c r="HLN480" s="5"/>
      <c r="HLO480" s="5"/>
      <c r="HLP480" s="5"/>
      <c r="HLQ480" s="5"/>
      <c r="HLR480" s="5"/>
      <c r="HLS480" s="5"/>
      <c r="HLT480" s="5"/>
      <c r="HLU480" s="5"/>
      <c r="HLV480" s="5"/>
      <c r="HLW480" s="5"/>
      <c r="HLX480" s="5"/>
      <c r="HLY480" s="5"/>
      <c r="HLZ480" s="5"/>
      <c r="HMA480" s="5"/>
      <c r="HMB480" s="5"/>
      <c r="HMC480" s="5"/>
      <c r="HMD480" s="5"/>
      <c r="HME480" s="5"/>
      <c r="HMF480" s="5"/>
      <c r="HMG480" s="5"/>
      <c r="HMH480" s="5"/>
      <c r="HMI480" s="5"/>
      <c r="HMJ480" s="5"/>
      <c r="HMK480" s="5"/>
      <c r="HML480" s="5"/>
      <c r="HMM480" s="5"/>
      <c r="HMN480" s="5"/>
      <c r="HMO480" s="5"/>
      <c r="HMP480" s="5"/>
      <c r="HMQ480" s="5"/>
      <c r="HMR480" s="5"/>
      <c r="HMS480" s="5"/>
      <c r="HMT480" s="5"/>
      <c r="HMU480" s="5"/>
      <c r="HMV480" s="5"/>
      <c r="HMW480" s="5"/>
      <c r="HMX480" s="5"/>
      <c r="HMY480" s="5"/>
      <c r="HMZ480" s="5"/>
      <c r="HNA480" s="5"/>
      <c r="HNB480" s="5"/>
      <c r="HNC480" s="5"/>
      <c r="HND480" s="5"/>
      <c r="HNE480" s="5"/>
      <c r="HNF480" s="5"/>
      <c r="HNG480" s="5"/>
      <c r="HNH480" s="5"/>
      <c r="HNI480" s="5"/>
      <c r="HNJ480" s="5"/>
      <c r="HNK480" s="5"/>
      <c r="HNL480" s="5"/>
      <c r="HNM480" s="5"/>
      <c r="HNN480" s="5"/>
      <c r="HNO480" s="5"/>
      <c r="HNP480" s="5"/>
      <c r="HNQ480" s="5"/>
      <c r="HNR480" s="5"/>
      <c r="HNS480" s="5"/>
      <c r="HNT480" s="5"/>
      <c r="HNU480" s="5"/>
      <c r="HNV480" s="5"/>
      <c r="HNW480" s="5"/>
      <c r="HNX480" s="5"/>
      <c r="HNY480" s="5"/>
      <c r="HNZ480" s="5"/>
      <c r="HOA480" s="5"/>
      <c r="HOB480" s="5"/>
      <c r="HOC480" s="5"/>
      <c r="HOD480" s="5"/>
      <c r="HOE480" s="5"/>
      <c r="HOF480" s="5"/>
      <c r="HOG480" s="5"/>
      <c r="HOH480" s="5"/>
      <c r="HOI480" s="5"/>
      <c r="HOJ480" s="5"/>
      <c r="HOK480" s="5"/>
      <c r="HOL480" s="5"/>
      <c r="HOM480" s="5"/>
      <c r="HON480" s="5"/>
      <c r="HOO480" s="5"/>
      <c r="HOP480" s="5"/>
      <c r="HOQ480" s="5"/>
      <c r="HOR480" s="5"/>
      <c r="HOS480" s="5"/>
      <c r="HOT480" s="5"/>
      <c r="HOU480" s="5"/>
      <c r="HOV480" s="5"/>
      <c r="HOW480" s="5"/>
      <c r="HOX480" s="5"/>
      <c r="HOY480" s="5"/>
      <c r="HOZ480" s="5"/>
      <c r="HPA480" s="5"/>
      <c r="HPB480" s="5"/>
      <c r="HPC480" s="5"/>
      <c r="HPD480" s="5"/>
      <c r="HPE480" s="5"/>
      <c r="HPF480" s="5"/>
      <c r="HPG480" s="5"/>
      <c r="HPH480" s="5"/>
      <c r="HPI480" s="5"/>
      <c r="HPJ480" s="5"/>
      <c r="HPK480" s="5"/>
      <c r="HPL480" s="5"/>
      <c r="HPM480" s="5"/>
      <c r="HPN480" s="5"/>
      <c r="HPO480" s="5"/>
      <c r="HPP480" s="5"/>
      <c r="HPQ480" s="5"/>
      <c r="HPR480" s="5"/>
      <c r="HPS480" s="5"/>
      <c r="HPT480" s="5"/>
      <c r="HPU480" s="5"/>
      <c r="HPV480" s="5"/>
      <c r="HPW480" s="5"/>
      <c r="HPX480" s="5"/>
      <c r="HPY480" s="5"/>
      <c r="HPZ480" s="5"/>
      <c r="HQA480" s="5"/>
      <c r="HQB480" s="5"/>
      <c r="HQC480" s="5"/>
      <c r="HQD480" s="5"/>
      <c r="HQE480" s="5"/>
      <c r="HQF480" s="5"/>
      <c r="HQG480" s="5"/>
      <c r="HQH480" s="5"/>
      <c r="HQI480" s="5"/>
      <c r="HQJ480" s="5"/>
      <c r="HQK480" s="5"/>
      <c r="HQL480" s="5"/>
      <c r="HQM480" s="5"/>
      <c r="HQN480" s="5"/>
      <c r="HQO480" s="5"/>
      <c r="HQP480" s="5"/>
      <c r="HQQ480" s="5"/>
      <c r="HQR480" s="5"/>
      <c r="HQS480" s="5"/>
      <c r="HQT480" s="5"/>
      <c r="HQU480" s="5"/>
      <c r="HQV480" s="5"/>
      <c r="HQW480" s="5"/>
      <c r="HQX480" s="5"/>
      <c r="HQY480" s="5"/>
      <c r="HQZ480" s="5"/>
      <c r="HRA480" s="5"/>
      <c r="HRB480" s="5"/>
      <c r="HRC480" s="5"/>
      <c r="HRD480" s="5"/>
      <c r="HRE480" s="5"/>
      <c r="HRF480" s="5"/>
      <c r="HRG480" s="5"/>
      <c r="HRH480" s="5"/>
      <c r="HRI480" s="5"/>
      <c r="HRJ480" s="5"/>
      <c r="HRK480" s="5"/>
      <c r="HRL480" s="5"/>
      <c r="HRM480" s="5"/>
      <c r="HRN480" s="5"/>
      <c r="HRO480" s="5"/>
      <c r="HRP480" s="5"/>
      <c r="HRQ480" s="5"/>
      <c r="HRR480" s="5"/>
      <c r="HRS480" s="5"/>
      <c r="HRT480" s="5"/>
      <c r="HRU480" s="5"/>
      <c r="HRV480" s="5"/>
      <c r="HRW480" s="5"/>
      <c r="HRX480" s="5"/>
      <c r="HRY480" s="5"/>
      <c r="HRZ480" s="5"/>
      <c r="HSA480" s="5"/>
      <c r="HSB480" s="5"/>
      <c r="HSC480" s="5"/>
      <c r="HSD480" s="5"/>
      <c r="HSE480" s="5"/>
      <c r="HSF480" s="5"/>
      <c r="HSG480" s="5"/>
      <c r="HSH480" s="5"/>
      <c r="HSI480" s="5"/>
      <c r="HSJ480" s="5"/>
      <c r="HSK480" s="5"/>
      <c r="HSL480" s="5"/>
      <c r="HSM480" s="5"/>
      <c r="HSN480" s="5"/>
      <c r="HSO480" s="5"/>
      <c r="HSP480" s="5"/>
      <c r="HSQ480" s="5"/>
      <c r="HSR480" s="5"/>
      <c r="HSS480" s="5"/>
      <c r="HST480" s="5"/>
      <c r="HSU480" s="5"/>
      <c r="HSV480" s="5"/>
      <c r="HSW480" s="5"/>
      <c r="HSX480" s="5"/>
      <c r="HSY480" s="5"/>
      <c r="HSZ480" s="5"/>
      <c r="HTA480" s="5"/>
      <c r="HTB480" s="5"/>
      <c r="HTC480" s="5"/>
      <c r="HTD480" s="5"/>
      <c r="HTE480" s="5"/>
      <c r="HTF480" s="5"/>
      <c r="HTG480" s="5"/>
      <c r="HTH480" s="5"/>
      <c r="HTI480" s="5"/>
      <c r="HTJ480" s="5"/>
      <c r="HTK480" s="5"/>
      <c r="HTL480" s="5"/>
      <c r="HTM480" s="5"/>
      <c r="HTN480" s="5"/>
      <c r="HTO480" s="5"/>
      <c r="HTP480" s="5"/>
      <c r="HTQ480" s="5"/>
      <c r="HTR480" s="5"/>
      <c r="HTS480" s="5"/>
      <c r="HTT480" s="5"/>
      <c r="HTU480" s="5"/>
      <c r="HTV480" s="5"/>
      <c r="HTW480" s="5"/>
      <c r="HTX480" s="5"/>
      <c r="HTY480" s="5"/>
      <c r="HTZ480" s="5"/>
      <c r="HUA480" s="5"/>
      <c r="HUB480" s="5"/>
      <c r="HUC480" s="5"/>
      <c r="HUD480" s="5"/>
      <c r="HUE480" s="5"/>
      <c r="HUF480" s="5"/>
      <c r="HUG480" s="5"/>
      <c r="HUH480" s="5"/>
      <c r="HUI480" s="5"/>
      <c r="HUJ480" s="5"/>
      <c r="HUK480" s="5"/>
      <c r="HUL480" s="5"/>
      <c r="HUM480" s="5"/>
      <c r="HUN480" s="5"/>
      <c r="HUO480" s="5"/>
      <c r="HUP480" s="5"/>
      <c r="HUQ480" s="5"/>
      <c r="HUR480" s="5"/>
      <c r="HUS480" s="5"/>
      <c r="HUT480" s="5"/>
      <c r="HUU480" s="5"/>
      <c r="HUV480" s="5"/>
      <c r="HUW480" s="5"/>
      <c r="HUX480" s="5"/>
      <c r="HUY480" s="5"/>
      <c r="HUZ480" s="5"/>
      <c r="HVA480" s="5"/>
      <c r="HVB480" s="5"/>
      <c r="HVC480" s="5"/>
      <c r="HVD480" s="5"/>
      <c r="HVE480" s="5"/>
      <c r="HVF480" s="5"/>
      <c r="HVG480" s="5"/>
      <c r="HVH480" s="5"/>
      <c r="HVI480" s="5"/>
      <c r="HVJ480" s="5"/>
      <c r="HVK480" s="5"/>
      <c r="HVL480" s="5"/>
      <c r="HVM480" s="5"/>
      <c r="HVN480" s="5"/>
      <c r="HVO480" s="5"/>
      <c r="HVP480" s="5"/>
      <c r="HVQ480" s="5"/>
      <c r="HVR480" s="5"/>
      <c r="HVS480" s="5"/>
      <c r="HVT480" s="5"/>
      <c r="HVU480" s="5"/>
      <c r="HVV480" s="5"/>
      <c r="HVW480" s="5"/>
      <c r="HVX480" s="5"/>
      <c r="HVY480" s="5"/>
      <c r="HVZ480" s="5"/>
      <c r="HWA480" s="5"/>
      <c r="HWB480" s="5"/>
      <c r="HWC480" s="5"/>
      <c r="HWD480" s="5"/>
      <c r="HWE480" s="5"/>
      <c r="HWF480" s="5"/>
      <c r="HWG480" s="5"/>
      <c r="HWH480" s="5"/>
      <c r="HWI480" s="5"/>
      <c r="HWJ480" s="5"/>
      <c r="HWK480" s="5"/>
      <c r="HWL480" s="5"/>
      <c r="HWM480" s="5"/>
      <c r="HWN480" s="5"/>
      <c r="HWO480" s="5"/>
      <c r="HWP480" s="5"/>
      <c r="HWQ480" s="5"/>
      <c r="HWR480" s="5"/>
      <c r="HWS480" s="5"/>
      <c r="HWT480" s="5"/>
      <c r="HWU480" s="5"/>
      <c r="HWV480" s="5"/>
      <c r="HWW480" s="5"/>
      <c r="HWX480" s="5"/>
      <c r="HWY480" s="5"/>
      <c r="HWZ480" s="5"/>
      <c r="HXA480" s="5"/>
      <c r="HXB480" s="5"/>
      <c r="HXC480" s="5"/>
      <c r="HXD480" s="5"/>
      <c r="HXE480" s="5"/>
      <c r="HXF480" s="5"/>
      <c r="HXG480" s="5"/>
      <c r="HXH480" s="5"/>
      <c r="HXI480" s="5"/>
      <c r="HXJ480" s="5"/>
      <c r="HXK480" s="5"/>
      <c r="HXL480" s="5"/>
      <c r="HXM480" s="5"/>
      <c r="HXN480" s="5"/>
      <c r="HXO480" s="5"/>
      <c r="HXP480" s="5"/>
      <c r="HXQ480" s="5"/>
      <c r="HXR480" s="5"/>
      <c r="HXS480" s="5"/>
      <c r="HXT480" s="5"/>
      <c r="HXU480" s="5"/>
      <c r="HXV480" s="5"/>
      <c r="HXW480" s="5"/>
      <c r="HXX480" s="5"/>
      <c r="HXY480" s="5"/>
      <c r="HXZ480" s="5"/>
      <c r="HYA480" s="5"/>
      <c r="HYB480" s="5"/>
      <c r="HYC480" s="5"/>
      <c r="HYD480" s="5"/>
      <c r="HYE480" s="5"/>
      <c r="HYF480" s="5"/>
      <c r="HYG480" s="5"/>
      <c r="HYH480" s="5"/>
      <c r="HYI480" s="5"/>
      <c r="HYJ480" s="5"/>
      <c r="HYK480" s="5"/>
      <c r="HYL480" s="5"/>
      <c r="HYM480" s="5"/>
      <c r="HYN480" s="5"/>
      <c r="HYO480" s="5"/>
      <c r="HYP480" s="5"/>
      <c r="HYQ480" s="5"/>
      <c r="HYR480" s="5"/>
      <c r="HYS480" s="5"/>
      <c r="HYT480" s="5"/>
      <c r="HYU480" s="5"/>
      <c r="HYV480" s="5"/>
      <c r="HYW480" s="5"/>
      <c r="HYX480" s="5"/>
      <c r="HYY480" s="5"/>
      <c r="HYZ480" s="5"/>
      <c r="HZA480" s="5"/>
      <c r="HZB480" s="5"/>
      <c r="HZC480" s="5"/>
      <c r="HZD480" s="5"/>
      <c r="HZE480" s="5"/>
      <c r="HZF480" s="5"/>
      <c r="HZG480" s="5"/>
      <c r="HZH480" s="5"/>
      <c r="HZI480" s="5"/>
      <c r="HZJ480" s="5"/>
      <c r="HZK480" s="5"/>
      <c r="HZL480" s="5"/>
      <c r="HZM480" s="5"/>
      <c r="HZN480" s="5"/>
      <c r="HZO480" s="5"/>
      <c r="HZP480" s="5"/>
      <c r="HZQ480" s="5"/>
      <c r="HZR480" s="5"/>
      <c r="HZS480" s="5"/>
      <c r="HZT480" s="5"/>
      <c r="HZU480" s="5"/>
      <c r="HZV480" s="5"/>
      <c r="HZW480" s="5"/>
      <c r="HZX480" s="5"/>
      <c r="HZY480" s="5"/>
      <c r="HZZ480" s="5"/>
      <c r="IAA480" s="5"/>
      <c r="IAB480" s="5"/>
      <c r="IAC480" s="5"/>
      <c r="IAD480" s="5"/>
      <c r="IAE480" s="5"/>
      <c r="IAF480" s="5"/>
      <c r="IAG480" s="5"/>
      <c r="IAH480" s="5"/>
      <c r="IAI480" s="5"/>
      <c r="IAJ480" s="5"/>
      <c r="IAK480" s="5"/>
      <c r="IAL480" s="5"/>
      <c r="IAM480" s="5"/>
      <c r="IAN480" s="5"/>
      <c r="IAO480" s="5"/>
      <c r="IAP480" s="5"/>
      <c r="IAQ480" s="5"/>
      <c r="IAR480" s="5"/>
      <c r="IAS480" s="5"/>
      <c r="IAT480" s="5"/>
      <c r="IAU480" s="5"/>
      <c r="IAV480" s="5"/>
      <c r="IAW480" s="5"/>
      <c r="IAX480" s="5"/>
      <c r="IAY480" s="5"/>
      <c r="IAZ480" s="5"/>
      <c r="IBA480" s="5"/>
      <c r="IBB480" s="5"/>
      <c r="IBC480" s="5"/>
      <c r="IBD480" s="5"/>
      <c r="IBE480" s="5"/>
      <c r="IBF480" s="5"/>
      <c r="IBG480" s="5"/>
      <c r="IBH480" s="5"/>
      <c r="IBI480" s="5"/>
      <c r="IBJ480" s="5"/>
      <c r="IBK480" s="5"/>
      <c r="IBL480" s="5"/>
      <c r="IBM480" s="5"/>
      <c r="IBN480" s="5"/>
      <c r="IBO480" s="5"/>
      <c r="IBP480" s="5"/>
      <c r="IBQ480" s="5"/>
      <c r="IBR480" s="5"/>
      <c r="IBS480" s="5"/>
      <c r="IBT480" s="5"/>
      <c r="IBU480" s="5"/>
      <c r="IBV480" s="5"/>
      <c r="IBW480" s="5"/>
      <c r="IBX480" s="5"/>
      <c r="IBY480" s="5"/>
      <c r="IBZ480" s="5"/>
      <c r="ICA480" s="5"/>
      <c r="ICB480" s="5"/>
      <c r="ICC480" s="5"/>
      <c r="ICD480" s="5"/>
      <c r="ICE480" s="5"/>
      <c r="ICF480" s="5"/>
      <c r="ICG480" s="5"/>
      <c r="ICH480" s="5"/>
      <c r="ICI480" s="5"/>
      <c r="ICJ480" s="5"/>
      <c r="ICK480" s="5"/>
      <c r="ICL480" s="5"/>
      <c r="ICM480" s="5"/>
      <c r="ICN480" s="5"/>
      <c r="ICO480" s="5"/>
      <c r="ICP480" s="5"/>
      <c r="ICQ480" s="5"/>
      <c r="ICR480" s="5"/>
      <c r="ICS480" s="5"/>
      <c r="ICT480" s="5"/>
      <c r="ICU480" s="5"/>
      <c r="ICV480" s="5"/>
      <c r="ICW480" s="5"/>
      <c r="ICX480" s="5"/>
      <c r="ICY480" s="5"/>
      <c r="ICZ480" s="5"/>
      <c r="IDA480" s="5"/>
      <c r="IDB480" s="5"/>
      <c r="IDC480" s="5"/>
      <c r="IDD480" s="5"/>
      <c r="IDE480" s="5"/>
      <c r="IDF480" s="5"/>
      <c r="IDG480" s="5"/>
      <c r="IDH480" s="5"/>
      <c r="IDI480" s="5"/>
      <c r="IDJ480" s="5"/>
      <c r="IDK480" s="5"/>
      <c r="IDL480" s="5"/>
      <c r="IDM480" s="5"/>
      <c r="IDN480" s="5"/>
      <c r="IDO480" s="5"/>
      <c r="IDP480" s="5"/>
      <c r="IDQ480" s="5"/>
      <c r="IDR480" s="5"/>
      <c r="IDS480" s="5"/>
      <c r="IDT480" s="5"/>
      <c r="IDU480" s="5"/>
      <c r="IDV480" s="5"/>
      <c r="IDW480" s="5"/>
      <c r="IDX480" s="5"/>
      <c r="IDY480" s="5"/>
      <c r="IDZ480" s="5"/>
      <c r="IEA480" s="5"/>
      <c r="IEB480" s="5"/>
      <c r="IEC480" s="5"/>
      <c r="IED480" s="5"/>
      <c r="IEE480" s="5"/>
      <c r="IEF480" s="5"/>
      <c r="IEG480" s="5"/>
      <c r="IEH480" s="5"/>
      <c r="IEI480" s="5"/>
      <c r="IEJ480" s="5"/>
      <c r="IEK480" s="5"/>
      <c r="IEL480" s="5"/>
      <c r="IEM480" s="5"/>
      <c r="IEN480" s="5"/>
      <c r="IEO480" s="5"/>
      <c r="IEP480" s="5"/>
      <c r="IEQ480" s="5"/>
      <c r="IER480" s="5"/>
      <c r="IES480" s="5"/>
      <c r="IET480" s="5"/>
      <c r="IEU480" s="5"/>
      <c r="IEV480" s="5"/>
      <c r="IEW480" s="5"/>
      <c r="IEX480" s="5"/>
      <c r="IEY480" s="5"/>
      <c r="IEZ480" s="5"/>
      <c r="IFA480" s="5"/>
      <c r="IFB480" s="5"/>
      <c r="IFC480" s="5"/>
      <c r="IFD480" s="5"/>
      <c r="IFE480" s="5"/>
      <c r="IFF480" s="5"/>
      <c r="IFG480" s="5"/>
      <c r="IFH480" s="5"/>
      <c r="IFI480" s="5"/>
      <c r="IFJ480" s="5"/>
      <c r="IFK480" s="5"/>
      <c r="IFL480" s="5"/>
      <c r="IFM480" s="5"/>
      <c r="IFN480" s="5"/>
      <c r="IFO480" s="5"/>
      <c r="IFP480" s="5"/>
      <c r="IFQ480" s="5"/>
      <c r="IFR480" s="5"/>
      <c r="IFS480" s="5"/>
      <c r="IFT480" s="5"/>
      <c r="IFU480" s="5"/>
      <c r="IFV480" s="5"/>
      <c r="IFW480" s="5"/>
      <c r="IFX480" s="5"/>
      <c r="IFY480" s="5"/>
      <c r="IFZ480" s="5"/>
      <c r="IGA480" s="5"/>
      <c r="IGB480" s="5"/>
      <c r="IGC480" s="5"/>
      <c r="IGD480" s="5"/>
      <c r="IGE480" s="5"/>
      <c r="IGF480" s="5"/>
      <c r="IGG480" s="5"/>
      <c r="IGH480" s="5"/>
      <c r="IGI480" s="5"/>
      <c r="IGJ480" s="5"/>
      <c r="IGK480" s="5"/>
      <c r="IGL480" s="5"/>
      <c r="IGM480" s="5"/>
      <c r="IGN480" s="5"/>
      <c r="IGO480" s="5"/>
      <c r="IGP480" s="5"/>
      <c r="IGQ480" s="5"/>
      <c r="IGR480" s="5"/>
      <c r="IGS480" s="5"/>
      <c r="IGT480" s="5"/>
      <c r="IGU480" s="5"/>
      <c r="IGV480" s="5"/>
      <c r="IGW480" s="5"/>
      <c r="IGX480" s="5"/>
      <c r="IGY480" s="5"/>
      <c r="IGZ480" s="5"/>
      <c r="IHA480" s="5"/>
      <c r="IHB480" s="5"/>
      <c r="IHC480" s="5"/>
      <c r="IHD480" s="5"/>
      <c r="IHE480" s="5"/>
      <c r="IHF480" s="5"/>
      <c r="IHG480" s="5"/>
      <c r="IHH480" s="5"/>
      <c r="IHI480" s="5"/>
      <c r="IHJ480" s="5"/>
      <c r="IHK480" s="5"/>
      <c r="IHL480" s="5"/>
      <c r="IHM480" s="5"/>
      <c r="IHN480" s="5"/>
      <c r="IHO480" s="5"/>
      <c r="IHP480" s="5"/>
      <c r="IHQ480" s="5"/>
      <c r="IHR480" s="5"/>
      <c r="IHS480" s="5"/>
      <c r="IHT480" s="5"/>
      <c r="IHU480" s="5"/>
      <c r="IHV480" s="5"/>
      <c r="IHW480" s="5"/>
      <c r="IHX480" s="5"/>
      <c r="IHY480" s="5"/>
      <c r="IHZ480" s="5"/>
      <c r="IIA480" s="5"/>
      <c r="IIB480" s="5"/>
      <c r="IIC480" s="5"/>
      <c r="IID480" s="5"/>
      <c r="IIE480" s="5"/>
      <c r="IIF480" s="5"/>
      <c r="IIG480" s="5"/>
      <c r="IIH480" s="5"/>
      <c r="III480" s="5"/>
      <c r="IIJ480" s="5"/>
      <c r="IIK480" s="5"/>
      <c r="IIL480" s="5"/>
      <c r="IIM480" s="5"/>
      <c r="IIN480" s="5"/>
      <c r="IIO480" s="5"/>
      <c r="IIP480" s="5"/>
      <c r="IIQ480" s="5"/>
      <c r="IIR480" s="5"/>
      <c r="IIS480" s="5"/>
      <c r="IIT480" s="5"/>
      <c r="IIU480" s="5"/>
      <c r="IIV480" s="5"/>
      <c r="IIW480" s="5"/>
      <c r="IIX480" s="5"/>
      <c r="IIY480" s="5"/>
      <c r="IIZ480" s="5"/>
      <c r="IJA480" s="5"/>
      <c r="IJB480" s="5"/>
      <c r="IJC480" s="5"/>
      <c r="IJD480" s="5"/>
      <c r="IJE480" s="5"/>
      <c r="IJF480" s="5"/>
      <c r="IJG480" s="5"/>
      <c r="IJH480" s="5"/>
      <c r="IJI480" s="5"/>
      <c r="IJJ480" s="5"/>
      <c r="IJK480" s="5"/>
      <c r="IJL480" s="5"/>
      <c r="IJM480" s="5"/>
      <c r="IJN480" s="5"/>
      <c r="IJO480" s="5"/>
      <c r="IJP480" s="5"/>
      <c r="IJQ480" s="5"/>
      <c r="IJR480" s="5"/>
      <c r="IJS480" s="5"/>
      <c r="IJT480" s="5"/>
      <c r="IJU480" s="5"/>
      <c r="IJV480" s="5"/>
      <c r="IJW480" s="5"/>
      <c r="IJX480" s="5"/>
      <c r="IJY480" s="5"/>
      <c r="IJZ480" s="5"/>
      <c r="IKA480" s="5"/>
      <c r="IKB480" s="5"/>
      <c r="IKC480" s="5"/>
      <c r="IKD480" s="5"/>
      <c r="IKE480" s="5"/>
      <c r="IKF480" s="5"/>
      <c r="IKG480" s="5"/>
      <c r="IKH480" s="5"/>
      <c r="IKI480" s="5"/>
      <c r="IKJ480" s="5"/>
      <c r="IKK480" s="5"/>
      <c r="IKL480" s="5"/>
      <c r="IKM480" s="5"/>
      <c r="IKN480" s="5"/>
      <c r="IKO480" s="5"/>
      <c r="IKP480" s="5"/>
      <c r="IKQ480" s="5"/>
      <c r="IKR480" s="5"/>
      <c r="IKS480" s="5"/>
      <c r="IKT480" s="5"/>
      <c r="IKU480" s="5"/>
      <c r="IKV480" s="5"/>
      <c r="IKW480" s="5"/>
      <c r="IKX480" s="5"/>
      <c r="IKY480" s="5"/>
      <c r="IKZ480" s="5"/>
      <c r="ILA480" s="5"/>
      <c r="ILB480" s="5"/>
      <c r="ILC480" s="5"/>
      <c r="ILD480" s="5"/>
      <c r="ILE480" s="5"/>
      <c r="ILF480" s="5"/>
      <c r="ILG480" s="5"/>
      <c r="ILH480" s="5"/>
      <c r="ILI480" s="5"/>
      <c r="ILJ480" s="5"/>
      <c r="ILK480" s="5"/>
      <c r="ILL480" s="5"/>
      <c r="ILM480" s="5"/>
      <c r="ILN480" s="5"/>
      <c r="ILO480" s="5"/>
      <c r="ILP480" s="5"/>
      <c r="ILQ480" s="5"/>
      <c r="ILR480" s="5"/>
      <c r="ILS480" s="5"/>
      <c r="ILT480" s="5"/>
      <c r="ILU480" s="5"/>
      <c r="ILV480" s="5"/>
      <c r="ILW480" s="5"/>
      <c r="ILX480" s="5"/>
      <c r="ILY480" s="5"/>
      <c r="ILZ480" s="5"/>
      <c r="IMA480" s="5"/>
      <c r="IMB480" s="5"/>
      <c r="IMC480" s="5"/>
      <c r="IMD480" s="5"/>
      <c r="IME480" s="5"/>
      <c r="IMF480" s="5"/>
      <c r="IMG480" s="5"/>
      <c r="IMH480" s="5"/>
      <c r="IMI480" s="5"/>
      <c r="IMJ480" s="5"/>
      <c r="IMK480" s="5"/>
      <c r="IML480" s="5"/>
      <c r="IMM480" s="5"/>
      <c r="IMN480" s="5"/>
      <c r="IMO480" s="5"/>
      <c r="IMP480" s="5"/>
      <c r="IMQ480" s="5"/>
      <c r="IMR480" s="5"/>
      <c r="IMS480" s="5"/>
      <c r="IMT480" s="5"/>
      <c r="IMU480" s="5"/>
      <c r="IMV480" s="5"/>
      <c r="IMW480" s="5"/>
      <c r="IMX480" s="5"/>
      <c r="IMY480" s="5"/>
      <c r="IMZ480" s="5"/>
      <c r="INA480" s="5"/>
      <c r="INB480" s="5"/>
      <c r="INC480" s="5"/>
      <c r="IND480" s="5"/>
      <c r="INE480" s="5"/>
      <c r="INF480" s="5"/>
      <c r="ING480" s="5"/>
      <c r="INH480" s="5"/>
      <c r="INI480" s="5"/>
      <c r="INJ480" s="5"/>
      <c r="INK480" s="5"/>
      <c r="INL480" s="5"/>
      <c r="INM480" s="5"/>
      <c r="INN480" s="5"/>
      <c r="INO480" s="5"/>
      <c r="INP480" s="5"/>
      <c r="INQ480" s="5"/>
      <c r="INR480" s="5"/>
      <c r="INS480" s="5"/>
      <c r="INT480" s="5"/>
      <c r="INU480" s="5"/>
      <c r="INV480" s="5"/>
      <c r="INW480" s="5"/>
      <c r="INX480" s="5"/>
      <c r="INY480" s="5"/>
      <c r="INZ480" s="5"/>
      <c r="IOA480" s="5"/>
      <c r="IOB480" s="5"/>
      <c r="IOC480" s="5"/>
      <c r="IOD480" s="5"/>
      <c r="IOE480" s="5"/>
      <c r="IOF480" s="5"/>
      <c r="IOG480" s="5"/>
      <c r="IOH480" s="5"/>
      <c r="IOI480" s="5"/>
      <c r="IOJ480" s="5"/>
      <c r="IOK480" s="5"/>
      <c r="IOL480" s="5"/>
      <c r="IOM480" s="5"/>
      <c r="ION480" s="5"/>
      <c r="IOO480" s="5"/>
      <c r="IOP480" s="5"/>
      <c r="IOQ480" s="5"/>
      <c r="IOR480" s="5"/>
      <c r="IOS480" s="5"/>
      <c r="IOT480" s="5"/>
      <c r="IOU480" s="5"/>
      <c r="IOV480" s="5"/>
      <c r="IOW480" s="5"/>
      <c r="IOX480" s="5"/>
      <c r="IOY480" s="5"/>
      <c r="IOZ480" s="5"/>
      <c r="IPA480" s="5"/>
      <c r="IPB480" s="5"/>
      <c r="IPC480" s="5"/>
      <c r="IPD480" s="5"/>
      <c r="IPE480" s="5"/>
      <c r="IPF480" s="5"/>
      <c r="IPG480" s="5"/>
      <c r="IPH480" s="5"/>
      <c r="IPI480" s="5"/>
      <c r="IPJ480" s="5"/>
      <c r="IPK480" s="5"/>
      <c r="IPL480" s="5"/>
      <c r="IPM480" s="5"/>
      <c r="IPN480" s="5"/>
      <c r="IPO480" s="5"/>
      <c r="IPP480" s="5"/>
      <c r="IPQ480" s="5"/>
      <c r="IPR480" s="5"/>
      <c r="IPS480" s="5"/>
      <c r="IPT480" s="5"/>
      <c r="IPU480" s="5"/>
      <c r="IPV480" s="5"/>
      <c r="IPW480" s="5"/>
      <c r="IPX480" s="5"/>
      <c r="IPY480" s="5"/>
      <c r="IPZ480" s="5"/>
      <c r="IQA480" s="5"/>
      <c r="IQB480" s="5"/>
      <c r="IQC480" s="5"/>
      <c r="IQD480" s="5"/>
      <c r="IQE480" s="5"/>
      <c r="IQF480" s="5"/>
      <c r="IQG480" s="5"/>
      <c r="IQH480" s="5"/>
      <c r="IQI480" s="5"/>
      <c r="IQJ480" s="5"/>
      <c r="IQK480" s="5"/>
      <c r="IQL480" s="5"/>
      <c r="IQM480" s="5"/>
      <c r="IQN480" s="5"/>
      <c r="IQO480" s="5"/>
      <c r="IQP480" s="5"/>
      <c r="IQQ480" s="5"/>
      <c r="IQR480" s="5"/>
      <c r="IQS480" s="5"/>
      <c r="IQT480" s="5"/>
      <c r="IQU480" s="5"/>
      <c r="IQV480" s="5"/>
      <c r="IQW480" s="5"/>
      <c r="IQX480" s="5"/>
      <c r="IQY480" s="5"/>
      <c r="IQZ480" s="5"/>
      <c r="IRA480" s="5"/>
      <c r="IRB480" s="5"/>
      <c r="IRC480" s="5"/>
      <c r="IRD480" s="5"/>
      <c r="IRE480" s="5"/>
      <c r="IRF480" s="5"/>
      <c r="IRG480" s="5"/>
      <c r="IRH480" s="5"/>
      <c r="IRI480" s="5"/>
      <c r="IRJ480" s="5"/>
      <c r="IRK480" s="5"/>
      <c r="IRL480" s="5"/>
      <c r="IRM480" s="5"/>
      <c r="IRN480" s="5"/>
      <c r="IRO480" s="5"/>
      <c r="IRP480" s="5"/>
      <c r="IRQ480" s="5"/>
      <c r="IRR480" s="5"/>
      <c r="IRS480" s="5"/>
      <c r="IRT480" s="5"/>
      <c r="IRU480" s="5"/>
      <c r="IRV480" s="5"/>
      <c r="IRW480" s="5"/>
      <c r="IRX480" s="5"/>
      <c r="IRY480" s="5"/>
      <c r="IRZ480" s="5"/>
      <c r="ISA480" s="5"/>
      <c r="ISB480" s="5"/>
      <c r="ISC480" s="5"/>
      <c r="ISD480" s="5"/>
      <c r="ISE480" s="5"/>
      <c r="ISF480" s="5"/>
      <c r="ISG480" s="5"/>
      <c r="ISH480" s="5"/>
      <c r="ISI480" s="5"/>
      <c r="ISJ480" s="5"/>
      <c r="ISK480" s="5"/>
      <c r="ISL480" s="5"/>
      <c r="ISM480" s="5"/>
      <c r="ISN480" s="5"/>
      <c r="ISO480" s="5"/>
      <c r="ISP480" s="5"/>
      <c r="ISQ480" s="5"/>
      <c r="ISR480" s="5"/>
      <c r="ISS480" s="5"/>
      <c r="IST480" s="5"/>
      <c r="ISU480" s="5"/>
      <c r="ISV480" s="5"/>
      <c r="ISW480" s="5"/>
      <c r="ISX480" s="5"/>
      <c r="ISY480" s="5"/>
      <c r="ISZ480" s="5"/>
      <c r="ITA480" s="5"/>
      <c r="ITB480" s="5"/>
      <c r="ITC480" s="5"/>
      <c r="ITD480" s="5"/>
      <c r="ITE480" s="5"/>
      <c r="ITF480" s="5"/>
      <c r="ITG480" s="5"/>
      <c r="ITH480" s="5"/>
      <c r="ITI480" s="5"/>
      <c r="ITJ480" s="5"/>
      <c r="ITK480" s="5"/>
      <c r="ITL480" s="5"/>
      <c r="ITM480" s="5"/>
      <c r="ITN480" s="5"/>
      <c r="ITO480" s="5"/>
      <c r="ITP480" s="5"/>
      <c r="ITQ480" s="5"/>
      <c r="ITR480" s="5"/>
      <c r="ITS480" s="5"/>
      <c r="ITT480" s="5"/>
      <c r="ITU480" s="5"/>
      <c r="ITV480" s="5"/>
      <c r="ITW480" s="5"/>
      <c r="ITX480" s="5"/>
      <c r="ITY480" s="5"/>
      <c r="ITZ480" s="5"/>
      <c r="IUA480" s="5"/>
      <c r="IUB480" s="5"/>
      <c r="IUC480" s="5"/>
      <c r="IUD480" s="5"/>
      <c r="IUE480" s="5"/>
      <c r="IUF480" s="5"/>
      <c r="IUG480" s="5"/>
      <c r="IUH480" s="5"/>
      <c r="IUI480" s="5"/>
      <c r="IUJ480" s="5"/>
      <c r="IUK480" s="5"/>
      <c r="IUL480" s="5"/>
      <c r="IUM480" s="5"/>
      <c r="IUN480" s="5"/>
      <c r="IUO480" s="5"/>
      <c r="IUP480" s="5"/>
      <c r="IUQ480" s="5"/>
      <c r="IUR480" s="5"/>
      <c r="IUS480" s="5"/>
      <c r="IUT480" s="5"/>
      <c r="IUU480" s="5"/>
      <c r="IUV480" s="5"/>
      <c r="IUW480" s="5"/>
      <c r="IUX480" s="5"/>
      <c r="IUY480" s="5"/>
      <c r="IUZ480" s="5"/>
      <c r="IVA480" s="5"/>
      <c r="IVB480" s="5"/>
      <c r="IVC480" s="5"/>
      <c r="IVD480" s="5"/>
      <c r="IVE480" s="5"/>
      <c r="IVF480" s="5"/>
      <c r="IVG480" s="5"/>
      <c r="IVH480" s="5"/>
      <c r="IVI480" s="5"/>
      <c r="IVJ480" s="5"/>
      <c r="IVK480" s="5"/>
      <c r="IVL480" s="5"/>
      <c r="IVM480" s="5"/>
      <c r="IVN480" s="5"/>
      <c r="IVO480" s="5"/>
      <c r="IVP480" s="5"/>
      <c r="IVQ480" s="5"/>
      <c r="IVR480" s="5"/>
      <c r="IVS480" s="5"/>
      <c r="IVT480" s="5"/>
      <c r="IVU480" s="5"/>
      <c r="IVV480" s="5"/>
      <c r="IVW480" s="5"/>
      <c r="IVX480" s="5"/>
      <c r="IVY480" s="5"/>
      <c r="IVZ480" s="5"/>
      <c r="IWA480" s="5"/>
      <c r="IWB480" s="5"/>
      <c r="IWC480" s="5"/>
      <c r="IWD480" s="5"/>
      <c r="IWE480" s="5"/>
      <c r="IWF480" s="5"/>
      <c r="IWG480" s="5"/>
      <c r="IWH480" s="5"/>
      <c r="IWI480" s="5"/>
      <c r="IWJ480" s="5"/>
      <c r="IWK480" s="5"/>
      <c r="IWL480" s="5"/>
      <c r="IWM480" s="5"/>
      <c r="IWN480" s="5"/>
      <c r="IWO480" s="5"/>
      <c r="IWP480" s="5"/>
      <c r="IWQ480" s="5"/>
      <c r="IWR480" s="5"/>
      <c r="IWS480" s="5"/>
      <c r="IWT480" s="5"/>
      <c r="IWU480" s="5"/>
      <c r="IWV480" s="5"/>
      <c r="IWW480" s="5"/>
      <c r="IWX480" s="5"/>
      <c r="IWY480" s="5"/>
      <c r="IWZ480" s="5"/>
      <c r="IXA480" s="5"/>
      <c r="IXB480" s="5"/>
      <c r="IXC480" s="5"/>
      <c r="IXD480" s="5"/>
      <c r="IXE480" s="5"/>
      <c r="IXF480" s="5"/>
      <c r="IXG480" s="5"/>
      <c r="IXH480" s="5"/>
      <c r="IXI480" s="5"/>
      <c r="IXJ480" s="5"/>
      <c r="IXK480" s="5"/>
      <c r="IXL480" s="5"/>
      <c r="IXM480" s="5"/>
      <c r="IXN480" s="5"/>
      <c r="IXO480" s="5"/>
      <c r="IXP480" s="5"/>
      <c r="IXQ480" s="5"/>
      <c r="IXR480" s="5"/>
      <c r="IXS480" s="5"/>
      <c r="IXT480" s="5"/>
      <c r="IXU480" s="5"/>
      <c r="IXV480" s="5"/>
      <c r="IXW480" s="5"/>
      <c r="IXX480" s="5"/>
      <c r="IXY480" s="5"/>
      <c r="IXZ480" s="5"/>
      <c r="IYA480" s="5"/>
      <c r="IYB480" s="5"/>
      <c r="IYC480" s="5"/>
      <c r="IYD480" s="5"/>
      <c r="IYE480" s="5"/>
      <c r="IYF480" s="5"/>
      <c r="IYG480" s="5"/>
      <c r="IYH480" s="5"/>
      <c r="IYI480" s="5"/>
      <c r="IYJ480" s="5"/>
      <c r="IYK480" s="5"/>
      <c r="IYL480" s="5"/>
      <c r="IYM480" s="5"/>
      <c r="IYN480" s="5"/>
      <c r="IYO480" s="5"/>
      <c r="IYP480" s="5"/>
      <c r="IYQ480" s="5"/>
      <c r="IYR480" s="5"/>
      <c r="IYS480" s="5"/>
      <c r="IYT480" s="5"/>
      <c r="IYU480" s="5"/>
      <c r="IYV480" s="5"/>
      <c r="IYW480" s="5"/>
      <c r="IYX480" s="5"/>
      <c r="IYY480" s="5"/>
      <c r="IYZ480" s="5"/>
      <c r="IZA480" s="5"/>
      <c r="IZB480" s="5"/>
      <c r="IZC480" s="5"/>
      <c r="IZD480" s="5"/>
      <c r="IZE480" s="5"/>
      <c r="IZF480" s="5"/>
      <c r="IZG480" s="5"/>
      <c r="IZH480" s="5"/>
      <c r="IZI480" s="5"/>
      <c r="IZJ480" s="5"/>
      <c r="IZK480" s="5"/>
      <c r="IZL480" s="5"/>
      <c r="IZM480" s="5"/>
      <c r="IZN480" s="5"/>
      <c r="IZO480" s="5"/>
      <c r="IZP480" s="5"/>
      <c r="IZQ480" s="5"/>
      <c r="IZR480" s="5"/>
      <c r="IZS480" s="5"/>
      <c r="IZT480" s="5"/>
      <c r="IZU480" s="5"/>
      <c r="IZV480" s="5"/>
      <c r="IZW480" s="5"/>
      <c r="IZX480" s="5"/>
      <c r="IZY480" s="5"/>
      <c r="IZZ480" s="5"/>
      <c r="JAA480" s="5"/>
      <c r="JAB480" s="5"/>
      <c r="JAC480" s="5"/>
      <c r="JAD480" s="5"/>
      <c r="JAE480" s="5"/>
      <c r="JAF480" s="5"/>
      <c r="JAG480" s="5"/>
      <c r="JAH480" s="5"/>
      <c r="JAI480" s="5"/>
      <c r="JAJ480" s="5"/>
      <c r="JAK480" s="5"/>
      <c r="JAL480" s="5"/>
      <c r="JAM480" s="5"/>
      <c r="JAN480" s="5"/>
      <c r="JAO480" s="5"/>
      <c r="JAP480" s="5"/>
      <c r="JAQ480" s="5"/>
      <c r="JAR480" s="5"/>
      <c r="JAS480" s="5"/>
      <c r="JAT480" s="5"/>
      <c r="JAU480" s="5"/>
      <c r="JAV480" s="5"/>
      <c r="JAW480" s="5"/>
      <c r="JAX480" s="5"/>
      <c r="JAY480" s="5"/>
      <c r="JAZ480" s="5"/>
      <c r="JBA480" s="5"/>
      <c r="JBB480" s="5"/>
      <c r="JBC480" s="5"/>
      <c r="JBD480" s="5"/>
      <c r="JBE480" s="5"/>
      <c r="JBF480" s="5"/>
      <c r="JBG480" s="5"/>
      <c r="JBH480" s="5"/>
      <c r="JBI480" s="5"/>
      <c r="JBJ480" s="5"/>
      <c r="JBK480" s="5"/>
      <c r="JBL480" s="5"/>
      <c r="JBM480" s="5"/>
      <c r="JBN480" s="5"/>
      <c r="JBO480" s="5"/>
      <c r="JBP480" s="5"/>
      <c r="JBQ480" s="5"/>
      <c r="JBR480" s="5"/>
      <c r="JBS480" s="5"/>
      <c r="JBT480" s="5"/>
      <c r="JBU480" s="5"/>
      <c r="JBV480" s="5"/>
      <c r="JBW480" s="5"/>
      <c r="JBX480" s="5"/>
      <c r="JBY480" s="5"/>
      <c r="JBZ480" s="5"/>
      <c r="JCA480" s="5"/>
      <c r="JCB480" s="5"/>
      <c r="JCC480" s="5"/>
      <c r="JCD480" s="5"/>
      <c r="JCE480" s="5"/>
      <c r="JCF480" s="5"/>
      <c r="JCG480" s="5"/>
      <c r="JCH480" s="5"/>
      <c r="JCI480" s="5"/>
      <c r="JCJ480" s="5"/>
      <c r="JCK480" s="5"/>
      <c r="JCL480" s="5"/>
      <c r="JCM480" s="5"/>
      <c r="JCN480" s="5"/>
      <c r="JCO480" s="5"/>
      <c r="JCP480" s="5"/>
      <c r="JCQ480" s="5"/>
      <c r="JCR480" s="5"/>
      <c r="JCS480" s="5"/>
      <c r="JCT480" s="5"/>
      <c r="JCU480" s="5"/>
      <c r="JCV480" s="5"/>
      <c r="JCW480" s="5"/>
      <c r="JCX480" s="5"/>
      <c r="JCY480" s="5"/>
      <c r="JCZ480" s="5"/>
      <c r="JDA480" s="5"/>
      <c r="JDB480" s="5"/>
      <c r="JDC480" s="5"/>
      <c r="JDD480" s="5"/>
      <c r="JDE480" s="5"/>
      <c r="JDF480" s="5"/>
      <c r="JDG480" s="5"/>
      <c r="JDH480" s="5"/>
      <c r="JDI480" s="5"/>
      <c r="JDJ480" s="5"/>
      <c r="JDK480" s="5"/>
      <c r="JDL480" s="5"/>
      <c r="JDM480" s="5"/>
      <c r="JDN480" s="5"/>
      <c r="JDO480" s="5"/>
      <c r="JDP480" s="5"/>
      <c r="JDQ480" s="5"/>
      <c r="JDR480" s="5"/>
      <c r="JDS480" s="5"/>
      <c r="JDT480" s="5"/>
      <c r="JDU480" s="5"/>
      <c r="JDV480" s="5"/>
      <c r="JDW480" s="5"/>
      <c r="JDX480" s="5"/>
      <c r="JDY480" s="5"/>
      <c r="JDZ480" s="5"/>
      <c r="JEA480" s="5"/>
      <c r="JEB480" s="5"/>
      <c r="JEC480" s="5"/>
      <c r="JED480" s="5"/>
      <c r="JEE480" s="5"/>
      <c r="JEF480" s="5"/>
      <c r="JEG480" s="5"/>
      <c r="JEH480" s="5"/>
      <c r="JEI480" s="5"/>
      <c r="JEJ480" s="5"/>
      <c r="JEK480" s="5"/>
      <c r="JEL480" s="5"/>
      <c r="JEM480" s="5"/>
      <c r="JEN480" s="5"/>
      <c r="JEO480" s="5"/>
      <c r="JEP480" s="5"/>
      <c r="JEQ480" s="5"/>
      <c r="JER480" s="5"/>
      <c r="JES480" s="5"/>
      <c r="JET480" s="5"/>
      <c r="JEU480" s="5"/>
      <c r="JEV480" s="5"/>
      <c r="JEW480" s="5"/>
      <c r="JEX480" s="5"/>
      <c r="JEY480" s="5"/>
      <c r="JEZ480" s="5"/>
      <c r="JFA480" s="5"/>
      <c r="JFB480" s="5"/>
      <c r="JFC480" s="5"/>
      <c r="JFD480" s="5"/>
      <c r="JFE480" s="5"/>
      <c r="JFF480" s="5"/>
      <c r="JFG480" s="5"/>
      <c r="JFH480" s="5"/>
      <c r="JFI480" s="5"/>
      <c r="JFJ480" s="5"/>
      <c r="JFK480" s="5"/>
      <c r="JFL480" s="5"/>
      <c r="JFM480" s="5"/>
      <c r="JFN480" s="5"/>
      <c r="JFO480" s="5"/>
      <c r="JFP480" s="5"/>
      <c r="JFQ480" s="5"/>
      <c r="JFR480" s="5"/>
      <c r="JFS480" s="5"/>
      <c r="JFT480" s="5"/>
      <c r="JFU480" s="5"/>
      <c r="JFV480" s="5"/>
      <c r="JFW480" s="5"/>
      <c r="JFX480" s="5"/>
      <c r="JFY480" s="5"/>
      <c r="JFZ480" s="5"/>
      <c r="JGA480" s="5"/>
      <c r="JGB480" s="5"/>
      <c r="JGC480" s="5"/>
      <c r="JGD480" s="5"/>
      <c r="JGE480" s="5"/>
      <c r="JGF480" s="5"/>
      <c r="JGG480" s="5"/>
      <c r="JGH480" s="5"/>
      <c r="JGI480" s="5"/>
      <c r="JGJ480" s="5"/>
      <c r="JGK480" s="5"/>
      <c r="JGL480" s="5"/>
      <c r="JGM480" s="5"/>
      <c r="JGN480" s="5"/>
      <c r="JGO480" s="5"/>
      <c r="JGP480" s="5"/>
      <c r="JGQ480" s="5"/>
      <c r="JGR480" s="5"/>
      <c r="JGS480" s="5"/>
      <c r="JGT480" s="5"/>
      <c r="JGU480" s="5"/>
      <c r="JGV480" s="5"/>
      <c r="JGW480" s="5"/>
      <c r="JGX480" s="5"/>
      <c r="JGY480" s="5"/>
      <c r="JGZ480" s="5"/>
      <c r="JHA480" s="5"/>
      <c r="JHB480" s="5"/>
      <c r="JHC480" s="5"/>
      <c r="JHD480" s="5"/>
      <c r="JHE480" s="5"/>
      <c r="JHF480" s="5"/>
      <c r="JHG480" s="5"/>
      <c r="JHH480" s="5"/>
      <c r="JHI480" s="5"/>
      <c r="JHJ480" s="5"/>
      <c r="JHK480" s="5"/>
      <c r="JHL480" s="5"/>
      <c r="JHM480" s="5"/>
      <c r="JHN480" s="5"/>
      <c r="JHO480" s="5"/>
      <c r="JHP480" s="5"/>
      <c r="JHQ480" s="5"/>
      <c r="JHR480" s="5"/>
      <c r="JHS480" s="5"/>
      <c r="JHT480" s="5"/>
      <c r="JHU480" s="5"/>
      <c r="JHV480" s="5"/>
      <c r="JHW480" s="5"/>
      <c r="JHX480" s="5"/>
      <c r="JHY480" s="5"/>
      <c r="JHZ480" s="5"/>
      <c r="JIA480" s="5"/>
      <c r="JIB480" s="5"/>
      <c r="JIC480" s="5"/>
      <c r="JID480" s="5"/>
      <c r="JIE480" s="5"/>
      <c r="JIF480" s="5"/>
      <c r="JIG480" s="5"/>
      <c r="JIH480" s="5"/>
      <c r="JII480" s="5"/>
      <c r="JIJ480" s="5"/>
      <c r="JIK480" s="5"/>
      <c r="JIL480" s="5"/>
      <c r="JIM480" s="5"/>
      <c r="JIN480" s="5"/>
      <c r="JIO480" s="5"/>
      <c r="JIP480" s="5"/>
      <c r="JIQ480" s="5"/>
      <c r="JIR480" s="5"/>
      <c r="JIS480" s="5"/>
      <c r="JIT480" s="5"/>
      <c r="JIU480" s="5"/>
      <c r="JIV480" s="5"/>
      <c r="JIW480" s="5"/>
      <c r="JIX480" s="5"/>
      <c r="JIY480" s="5"/>
      <c r="JIZ480" s="5"/>
      <c r="JJA480" s="5"/>
      <c r="JJB480" s="5"/>
      <c r="JJC480" s="5"/>
      <c r="JJD480" s="5"/>
      <c r="JJE480" s="5"/>
      <c r="JJF480" s="5"/>
      <c r="JJG480" s="5"/>
      <c r="JJH480" s="5"/>
      <c r="JJI480" s="5"/>
      <c r="JJJ480" s="5"/>
      <c r="JJK480" s="5"/>
      <c r="JJL480" s="5"/>
      <c r="JJM480" s="5"/>
      <c r="JJN480" s="5"/>
      <c r="JJO480" s="5"/>
      <c r="JJP480" s="5"/>
      <c r="JJQ480" s="5"/>
      <c r="JJR480" s="5"/>
      <c r="JJS480" s="5"/>
      <c r="JJT480" s="5"/>
      <c r="JJU480" s="5"/>
      <c r="JJV480" s="5"/>
      <c r="JJW480" s="5"/>
      <c r="JJX480" s="5"/>
      <c r="JJY480" s="5"/>
      <c r="JJZ480" s="5"/>
      <c r="JKA480" s="5"/>
      <c r="JKB480" s="5"/>
      <c r="JKC480" s="5"/>
      <c r="JKD480" s="5"/>
      <c r="JKE480" s="5"/>
      <c r="JKF480" s="5"/>
      <c r="JKG480" s="5"/>
      <c r="JKH480" s="5"/>
      <c r="JKI480" s="5"/>
      <c r="JKJ480" s="5"/>
      <c r="JKK480" s="5"/>
      <c r="JKL480" s="5"/>
      <c r="JKM480" s="5"/>
      <c r="JKN480" s="5"/>
      <c r="JKO480" s="5"/>
      <c r="JKP480" s="5"/>
      <c r="JKQ480" s="5"/>
      <c r="JKR480" s="5"/>
      <c r="JKS480" s="5"/>
      <c r="JKT480" s="5"/>
      <c r="JKU480" s="5"/>
      <c r="JKV480" s="5"/>
      <c r="JKW480" s="5"/>
      <c r="JKX480" s="5"/>
      <c r="JKY480" s="5"/>
      <c r="JKZ480" s="5"/>
      <c r="JLA480" s="5"/>
      <c r="JLB480" s="5"/>
      <c r="JLC480" s="5"/>
      <c r="JLD480" s="5"/>
      <c r="JLE480" s="5"/>
      <c r="JLF480" s="5"/>
      <c r="JLG480" s="5"/>
      <c r="JLH480" s="5"/>
      <c r="JLI480" s="5"/>
      <c r="JLJ480" s="5"/>
      <c r="JLK480" s="5"/>
      <c r="JLL480" s="5"/>
      <c r="JLM480" s="5"/>
      <c r="JLN480" s="5"/>
      <c r="JLO480" s="5"/>
      <c r="JLP480" s="5"/>
      <c r="JLQ480" s="5"/>
      <c r="JLR480" s="5"/>
      <c r="JLS480" s="5"/>
      <c r="JLT480" s="5"/>
      <c r="JLU480" s="5"/>
      <c r="JLV480" s="5"/>
      <c r="JLW480" s="5"/>
      <c r="JLX480" s="5"/>
      <c r="JLY480" s="5"/>
      <c r="JLZ480" s="5"/>
      <c r="JMA480" s="5"/>
      <c r="JMB480" s="5"/>
      <c r="JMC480" s="5"/>
      <c r="JMD480" s="5"/>
      <c r="JME480" s="5"/>
      <c r="JMF480" s="5"/>
      <c r="JMG480" s="5"/>
      <c r="JMH480" s="5"/>
      <c r="JMI480" s="5"/>
      <c r="JMJ480" s="5"/>
      <c r="JMK480" s="5"/>
      <c r="JML480" s="5"/>
      <c r="JMM480" s="5"/>
      <c r="JMN480" s="5"/>
      <c r="JMO480" s="5"/>
      <c r="JMP480" s="5"/>
      <c r="JMQ480" s="5"/>
      <c r="JMR480" s="5"/>
      <c r="JMS480" s="5"/>
      <c r="JMT480" s="5"/>
      <c r="JMU480" s="5"/>
      <c r="JMV480" s="5"/>
      <c r="JMW480" s="5"/>
      <c r="JMX480" s="5"/>
      <c r="JMY480" s="5"/>
      <c r="JMZ480" s="5"/>
      <c r="JNA480" s="5"/>
      <c r="JNB480" s="5"/>
      <c r="JNC480" s="5"/>
      <c r="JND480" s="5"/>
      <c r="JNE480" s="5"/>
      <c r="JNF480" s="5"/>
      <c r="JNG480" s="5"/>
      <c r="JNH480" s="5"/>
      <c r="JNI480" s="5"/>
      <c r="JNJ480" s="5"/>
      <c r="JNK480" s="5"/>
      <c r="JNL480" s="5"/>
      <c r="JNM480" s="5"/>
      <c r="JNN480" s="5"/>
      <c r="JNO480" s="5"/>
      <c r="JNP480" s="5"/>
      <c r="JNQ480" s="5"/>
      <c r="JNR480" s="5"/>
      <c r="JNS480" s="5"/>
      <c r="JNT480" s="5"/>
      <c r="JNU480" s="5"/>
      <c r="JNV480" s="5"/>
      <c r="JNW480" s="5"/>
      <c r="JNX480" s="5"/>
      <c r="JNY480" s="5"/>
      <c r="JNZ480" s="5"/>
      <c r="JOA480" s="5"/>
      <c r="JOB480" s="5"/>
      <c r="JOC480" s="5"/>
      <c r="JOD480" s="5"/>
      <c r="JOE480" s="5"/>
      <c r="JOF480" s="5"/>
      <c r="JOG480" s="5"/>
      <c r="JOH480" s="5"/>
      <c r="JOI480" s="5"/>
      <c r="JOJ480" s="5"/>
      <c r="JOK480" s="5"/>
      <c r="JOL480" s="5"/>
      <c r="JOM480" s="5"/>
      <c r="JON480" s="5"/>
      <c r="JOO480" s="5"/>
      <c r="JOP480" s="5"/>
      <c r="JOQ480" s="5"/>
      <c r="JOR480" s="5"/>
      <c r="JOS480" s="5"/>
      <c r="JOT480" s="5"/>
      <c r="JOU480" s="5"/>
      <c r="JOV480" s="5"/>
      <c r="JOW480" s="5"/>
      <c r="JOX480" s="5"/>
      <c r="JOY480" s="5"/>
      <c r="JOZ480" s="5"/>
      <c r="JPA480" s="5"/>
      <c r="JPB480" s="5"/>
      <c r="JPC480" s="5"/>
      <c r="JPD480" s="5"/>
      <c r="JPE480" s="5"/>
      <c r="JPF480" s="5"/>
      <c r="JPG480" s="5"/>
      <c r="JPH480" s="5"/>
      <c r="JPI480" s="5"/>
      <c r="JPJ480" s="5"/>
      <c r="JPK480" s="5"/>
      <c r="JPL480" s="5"/>
      <c r="JPM480" s="5"/>
      <c r="JPN480" s="5"/>
      <c r="JPO480" s="5"/>
      <c r="JPP480" s="5"/>
      <c r="JPQ480" s="5"/>
      <c r="JPR480" s="5"/>
      <c r="JPS480" s="5"/>
      <c r="JPT480" s="5"/>
      <c r="JPU480" s="5"/>
      <c r="JPV480" s="5"/>
      <c r="JPW480" s="5"/>
      <c r="JPX480" s="5"/>
      <c r="JPY480" s="5"/>
      <c r="JPZ480" s="5"/>
      <c r="JQA480" s="5"/>
      <c r="JQB480" s="5"/>
      <c r="JQC480" s="5"/>
      <c r="JQD480" s="5"/>
      <c r="JQE480" s="5"/>
      <c r="JQF480" s="5"/>
      <c r="JQG480" s="5"/>
      <c r="JQH480" s="5"/>
      <c r="JQI480" s="5"/>
      <c r="JQJ480" s="5"/>
      <c r="JQK480" s="5"/>
      <c r="JQL480" s="5"/>
      <c r="JQM480" s="5"/>
      <c r="JQN480" s="5"/>
      <c r="JQO480" s="5"/>
      <c r="JQP480" s="5"/>
      <c r="JQQ480" s="5"/>
      <c r="JQR480" s="5"/>
      <c r="JQS480" s="5"/>
      <c r="JQT480" s="5"/>
      <c r="JQU480" s="5"/>
      <c r="JQV480" s="5"/>
      <c r="JQW480" s="5"/>
      <c r="JQX480" s="5"/>
      <c r="JQY480" s="5"/>
      <c r="JQZ480" s="5"/>
      <c r="JRA480" s="5"/>
      <c r="JRB480" s="5"/>
      <c r="JRC480" s="5"/>
      <c r="JRD480" s="5"/>
      <c r="JRE480" s="5"/>
      <c r="JRF480" s="5"/>
      <c r="JRG480" s="5"/>
      <c r="JRH480" s="5"/>
      <c r="JRI480" s="5"/>
      <c r="JRJ480" s="5"/>
      <c r="JRK480" s="5"/>
      <c r="JRL480" s="5"/>
      <c r="JRM480" s="5"/>
      <c r="JRN480" s="5"/>
      <c r="JRO480" s="5"/>
      <c r="JRP480" s="5"/>
      <c r="JRQ480" s="5"/>
      <c r="JRR480" s="5"/>
      <c r="JRS480" s="5"/>
      <c r="JRT480" s="5"/>
      <c r="JRU480" s="5"/>
      <c r="JRV480" s="5"/>
      <c r="JRW480" s="5"/>
      <c r="JRX480" s="5"/>
      <c r="JRY480" s="5"/>
      <c r="JRZ480" s="5"/>
      <c r="JSA480" s="5"/>
      <c r="JSB480" s="5"/>
      <c r="JSC480" s="5"/>
      <c r="JSD480" s="5"/>
      <c r="JSE480" s="5"/>
      <c r="JSF480" s="5"/>
      <c r="JSG480" s="5"/>
      <c r="JSH480" s="5"/>
      <c r="JSI480" s="5"/>
      <c r="JSJ480" s="5"/>
      <c r="JSK480" s="5"/>
      <c r="JSL480" s="5"/>
      <c r="JSM480" s="5"/>
      <c r="JSN480" s="5"/>
      <c r="JSO480" s="5"/>
      <c r="JSP480" s="5"/>
      <c r="JSQ480" s="5"/>
      <c r="JSR480" s="5"/>
      <c r="JSS480" s="5"/>
      <c r="JST480" s="5"/>
      <c r="JSU480" s="5"/>
      <c r="JSV480" s="5"/>
      <c r="JSW480" s="5"/>
      <c r="JSX480" s="5"/>
      <c r="JSY480" s="5"/>
      <c r="JSZ480" s="5"/>
      <c r="JTA480" s="5"/>
      <c r="JTB480" s="5"/>
      <c r="JTC480" s="5"/>
      <c r="JTD480" s="5"/>
      <c r="JTE480" s="5"/>
      <c r="JTF480" s="5"/>
      <c r="JTG480" s="5"/>
      <c r="JTH480" s="5"/>
      <c r="JTI480" s="5"/>
      <c r="JTJ480" s="5"/>
      <c r="JTK480" s="5"/>
      <c r="JTL480" s="5"/>
      <c r="JTM480" s="5"/>
      <c r="JTN480" s="5"/>
      <c r="JTO480" s="5"/>
      <c r="JTP480" s="5"/>
      <c r="JTQ480" s="5"/>
      <c r="JTR480" s="5"/>
      <c r="JTS480" s="5"/>
      <c r="JTT480" s="5"/>
      <c r="JTU480" s="5"/>
      <c r="JTV480" s="5"/>
      <c r="JTW480" s="5"/>
      <c r="JTX480" s="5"/>
      <c r="JTY480" s="5"/>
      <c r="JTZ480" s="5"/>
      <c r="JUA480" s="5"/>
      <c r="JUB480" s="5"/>
      <c r="JUC480" s="5"/>
      <c r="JUD480" s="5"/>
      <c r="JUE480" s="5"/>
      <c r="JUF480" s="5"/>
      <c r="JUG480" s="5"/>
      <c r="JUH480" s="5"/>
      <c r="JUI480" s="5"/>
      <c r="JUJ480" s="5"/>
      <c r="JUK480" s="5"/>
      <c r="JUL480" s="5"/>
      <c r="JUM480" s="5"/>
      <c r="JUN480" s="5"/>
      <c r="JUO480" s="5"/>
      <c r="JUP480" s="5"/>
      <c r="JUQ480" s="5"/>
      <c r="JUR480" s="5"/>
      <c r="JUS480" s="5"/>
      <c r="JUT480" s="5"/>
      <c r="JUU480" s="5"/>
      <c r="JUV480" s="5"/>
      <c r="JUW480" s="5"/>
      <c r="JUX480" s="5"/>
      <c r="JUY480" s="5"/>
      <c r="JUZ480" s="5"/>
      <c r="JVA480" s="5"/>
      <c r="JVB480" s="5"/>
      <c r="JVC480" s="5"/>
      <c r="JVD480" s="5"/>
      <c r="JVE480" s="5"/>
      <c r="JVF480" s="5"/>
      <c r="JVG480" s="5"/>
      <c r="JVH480" s="5"/>
      <c r="JVI480" s="5"/>
      <c r="JVJ480" s="5"/>
      <c r="JVK480" s="5"/>
      <c r="JVL480" s="5"/>
      <c r="JVM480" s="5"/>
      <c r="JVN480" s="5"/>
      <c r="JVO480" s="5"/>
      <c r="JVP480" s="5"/>
      <c r="JVQ480" s="5"/>
      <c r="JVR480" s="5"/>
      <c r="JVS480" s="5"/>
      <c r="JVT480" s="5"/>
      <c r="JVU480" s="5"/>
      <c r="JVV480" s="5"/>
      <c r="JVW480" s="5"/>
      <c r="JVX480" s="5"/>
      <c r="JVY480" s="5"/>
      <c r="JVZ480" s="5"/>
      <c r="JWA480" s="5"/>
      <c r="JWB480" s="5"/>
      <c r="JWC480" s="5"/>
      <c r="JWD480" s="5"/>
      <c r="JWE480" s="5"/>
      <c r="JWF480" s="5"/>
      <c r="JWG480" s="5"/>
      <c r="JWH480" s="5"/>
      <c r="JWI480" s="5"/>
      <c r="JWJ480" s="5"/>
      <c r="JWK480" s="5"/>
      <c r="JWL480" s="5"/>
      <c r="JWM480" s="5"/>
      <c r="JWN480" s="5"/>
      <c r="JWO480" s="5"/>
      <c r="JWP480" s="5"/>
      <c r="JWQ480" s="5"/>
      <c r="JWR480" s="5"/>
      <c r="JWS480" s="5"/>
      <c r="JWT480" s="5"/>
      <c r="JWU480" s="5"/>
      <c r="JWV480" s="5"/>
      <c r="JWW480" s="5"/>
      <c r="JWX480" s="5"/>
      <c r="JWY480" s="5"/>
      <c r="JWZ480" s="5"/>
      <c r="JXA480" s="5"/>
      <c r="JXB480" s="5"/>
      <c r="JXC480" s="5"/>
      <c r="JXD480" s="5"/>
      <c r="JXE480" s="5"/>
      <c r="JXF480" s="5"/>
      <c r="JXG480" s="5"/>
      <c r="JXH480" s="5"/>
      <c r="JXI480" s="5"/>
      <c r="JXJ480" s="5"/>
      <c r="JXK480" s="5"/>
      <c r="JXL480" s="5"/>
      <c r="JXM480" s="5"/>
      <c r="JXN480" s="5"/>
      <c r="JXO480" s="5"/>
      <c r="JXP480" s="5"/>
      <c r="JXQ480" s="5"/>
      <c r="JXR480" s="5"/>
      <c r="JXS480" s="5"/>
      <c r="JXT480" s="5"/>
      <c r="JXU480" s="5"/>
      <c r="JXV480" s="5"/>
      <c r="JXW480" s="5"/>
      <c r="JXX480" s="5"/>
      <c r="JXY480" s="5"/>
      <c r="JXZ480" s="5"/>
      <c r="JYA480" s="5"/>
      <c r="JYB480" s="5"/>
      <c r="JYC480" s="5"/>
      <c r="JYD480" s="5"/>
      <c r="JYE480" s="5"/>
      <c r="JYF480" s="5"/>
      <c r="JYG480" s="5"/>
      <c r="JYH480" s="5"/>
      <c r="JYI480" s="5"/>
      <c r="JYJ480" s="5"/>
      <c r="JYK480" s="5"/>
      <c r="JYL480" s="5"/>
      <c r="JYM480" s="5"/>
      <c r="JYN480" s="5"/>
      <c r="JYO480" s="5"/>
      <c r="JYP480" s="5"/>
      <c r="JYQ480" s="5"/>
      <c r="JYR480" s="5"/>
      <c r="JYS480" s="5"/>
      <c r="JYT480" s="5"/>
      <c r="JYU480" s="5"/>
      <c r="JYV480" s="5"/>
      <c r="JYW480" s="5"/>
      <c r="JYX480" s="5"/>
      <c r="JYY480" s="5"/>
      <c r="JYZ480" s="5"/>
      <c r="JZA480" s="5"/>
      <c r="JZB480" s="5"/>
      <c r="JZC480" s="5"/>
      <c r="JZD480" s="5"/>
      <c r="JZE480" s="5"/>
      <c r="JZF480" s="5"/>
      <c r="JZG480" s="5"/>
      <c r="JZH480" s="5"/>
      <c r="JZI480" s="5"/>
      <c r="JZJ480" s="5"/>
      <c r="JZK480" s="5"/>
      <c r="JZL480" s="5"/>
      <c r="JZM480" s="5"/>
      <c r="JZN480" s="5"/>
      <c r="JZO480" s="5"/>
      <c r="JZP480" s="5"/>
      <c r="JZQ480" s="5"/>
      <c r="JZR480" s="5"/>
      <c r="JZS480" s="5"/>
      <c r="JZT480" s="5"/>
      <c r="JZU480" s="5"/>
      <c r="JZV480" s="5"/>
      <c r="JZW480" s="5"/>
      <c r="JZX480" s="5"/>
      <c r="JZY480" s="5"/>
      <c r="JZZ480" s="5"/>
      <c r="KAA480" s="5"/>
      <c r="KAB480" s="5"/>
      <c r="KAC480" s="5"/>
      <c r="KAD480" s="5"/>
      <c r="KAE480" s="5"/>
      <c r="KAF480" s="5"/>
      <c r="KAG480" s="5"/>
      <c r="KAH480" s="5"/>
      <c r="KAI480" s="5"/>
      <c r="KAJ480" s="5"/>
      <c r="KAK480" s="5"/>
      <c r="KAL480" s="5"/>
      <c r="KAM480" s="5"/>
      <c r="KAN480" s="5"/>
      <c r="KAO480" s="5"/>
      <c r="KAP480" s="5"/>
      <c r="KAQ480" s="5"/>
      <c r="KAR480" s="5"/>
      <c r="KAS480" s="5"/>
      <c r="KAT480" s="5"/>
      <c r="KAU480" s="5"/>
      <c r="KAV480" s="5"/>
      <c r="KAW480" s="5"/>
      <c r="KAX480" s="5"/>
      <c r="KAY480" s="5"/>
      <c r="KAZ480" s="5"/>
      <c r="KBA480" s="5"/>
      <c r="KBB480" s="5"/>
      <c r="KBC480" s="5"/>
      <c r="KBD480" s="5"/>
      <c r="KBE480" s="5"/>
      <c r="KBF480" s="5"/>
      <c r="KBG480" s="5"/>
      <c r="KBH480" s="5"/>
      <c r="KBI480" s="5"/>
      <c r="KBJ480" s="5"/>
      <c r="KBK480" s="5"/>
      <c r="KBL480" s="5"/>
      <c r="KBM480" s="5"/>
      <c r="KBN480" s="5"/>
      <c r="KBO480" s="5"/>
      <c r="KBP480" s="5"/>
      <c r="KBQ480" s="5"/>
      <c r="KBR480" s="5"/>
      <c r="KBS480" s="5"/>
      <c r="KBT480" s="5"/>
      <c r="KBU480" s="5"/>
      <c r="KBV480" s="5"/>
      <c r="KBW480" s="5"/>
      <c r="KBX480" s="5"/>
      <c r="KBY480" s="5"/>
      <c r="KBZ480" s="5"/>
      <c r="KCA480" s="5"/>
      <c r="KCB480" s="5"/>
      <c r="KCC480" s="5"/>
      <c r="KCD480" s="5"/>
      <c r="KCE480" s="5"/>
      <c r="KCF480" s="5"/>
      <c r="KCG480" s="5"/>
      <c r="KCH480" s="5"/>
      <c r="KCI480" s="5"/>
      <c r="KCJ480" s="5"/>
      <c r="KCK480" s="5"/>
      <c r="KCL480" s="5"/>
      <c r="KCM480" s="5"/>
      <c r="KCN480" s="5"/>
      <c r="KCO480" s="5"/>
      <c r="KCP480" s="5"/>
      <c r="KCQ480" s="5"/>
      <c r="KCR480" s="5"/>
      <c r="KCS480" s="5"/>
      <c r="KCT480" s="5"/>
      <c r="KCU480" s="5"/>
      <c r="KCV480" s="5"/>
      <c r="KCW480" s="5"/>
      <c r="KCX480" s="5"/>
      <c r="KCY480" s="5"/>
      <c r="KCZ480" s="5"/>
      <c r="KDA480" s="5"/>
      <c r="KDB480" s="5"/>
      <c r="KDC480" s="5"/>
      <c r="KDD480" s="5"/>
      <c r="KDE480" s="5"/>
      <c r="KDF480" s="5"/>
      <c r="KDG480" s="5"/>
      <c r="KDH480" s="5"/>
      <c r="KDI480" s="5"/>
      <c r="KDJ480" s="5"/>
      <c r="KDK480" s="5"/>
      <c r="KDL480" s="5"/>
      <c r="KDM480" s="5"/>
      <c r="KDN480" s="5"/>
      <c r="KDO480" s="5"/>
      <c r="KDP480" s="5"/>
      <c r="KDQ480" s="5"/>
      <c r="KDR480" s="5"/>
      <c r="KDS480" s="5"/>
      <c r="KDT480" s="5"/>
      <c r="KDU480" s="5"/>
      <c r="KDV480" s="5"/>
      <c r="KDW480" s="5"/>
      <c r="KDX480" s="5"/>
      <c r="KDY480" s="5"/>
      <c r="KDZ480" s="5"/>
      <c r="KEA480" s="5"/>
      <c r="KEB480" s="5"/>
      <c r="KEC480" s="5"/>
      <c r="KED480" s="5"/>
      <c r="KEE480" s="5"/>
      <c r="KEF480" s="5"/>
      <c r="KEG480" s="5"/>
      <c r="KEH480" s="5"/>
      <c r="KEI480" s="5"/>
      <c r="KEJ480" s="5"/>
      <c r="KEK480" s="5"/>
      <c r="KEL480" s="5"/>
      <c r="KEM480" s="5"/>
      <c r="KEN480" s="5"/>
      <c r="KEO480" s="5"/>
      <c r="KEP480" s="5"/>
      <c r="KEQ480" s="5"/>
      <c r="KER480" s="5"/>
      <c r="KES480" s="5"/>
      <c r="KET480" s="5"/>
      <c r="KEU480" s="5"/>
      <c r="KEV480" s="5"/>
      <c r="KEW480" s="5"/>
      <c r="KEX480" s="5"/>
      <c r="KEY480" s="5"/>
      <c r="KEZ480" s="5"/>
      <c r="KFA480" s="5"/>
      <c r="KFB480" s="5"/>
      <c r="KFC480" s="5"/>
      <c r="KFD480" s="5"/>
      <c r="KFE480" s="5"/>
      <c r="KFF480" s="5"/>
      <c r="KFG480" s="5"/>
      <c r="KFH480" s="5"/>
      <c r="KFI480" s="5"/>
      <c r="KFJ480" s="5"/>
      <c r="KFK480" s="5"/>
      <c r="KFL480" s="5"/>
      <c r="KFM480" s="5"/>
      <c r="KFN480" s="5"/>
      <c r="KFO480" s="5"/>
      <c r="KFP480" s="5"/>
      <c r="KFQ480" s="5"/>
      <c r="KFR480" s="5"/>
      <c r="KFS480" s="5"/>
      <c r="KFT480" s="5"/>
      <c r="KFU480" s="5"/>
      <c r="KFV480" s="5"/>
      <c r="KFW480" s="5"/>
      <c r="KFX480" s="5"/>
      <c r="KFY480" s="5"/>
      <c r="KFZ480" s="5"/>
      <c r="KGA480" s="5"/>
      <c r="KGB480" s="5"/>
      <c r="KGC480" s="5"/>
      <c r="KGD480" s="5"/>
      <c r="KGE480" s="5"/>
      <c r="KGF480" s="5"/>
      <c r="KGG480" s="5"/>
      <c r="KGH480" s="5"/>
      <c r="KGI480" s="5"/>
      <c r="KGJ480" s="5"/>
      <c r="KGK480" s="5"/>
      <c r="KGL480" s="5"/>
      <c r="KGM480" s="5"/>
      <c r="KGN480" s="5"/>
      <c r="KGO480" s="5"/>
      <c r="KGP480" s="5"/>
      <c r="KGQ480" s="5"/>
      <c r="KGR480" s="5"/>
      <c r="KGS480" s="5"/>
      <c r="KGT480" s="5"/>
      <c r="KGU480" s="5"/>
      <c r="KGV480" s="5"/>
      <c r="KGW480" s="5"/>
      <c r="KGX480" s="5"/>
      <c r="KGY480" s="5"/>
      <c r="KGZ480" s="5"/>
      <c r="KHA480" s="5"/>
      <c r="KHB480" s="5"/>
      <c r="KHC480" s="5"/>
      <c r="KHD480" s="5"/>
      <c r="KHE480" s="5"/>
      <c r="KHF480" s="5"/>
      <c r="KHG480" s="5"/>
      <c r="KHH480" s="5"/>
      <c r="KHI480" s="5"/>
      <c r="KHJ480" s="5"/>
      <c r="KHK480" s="5"/>
      <c r="KHL480" s="5"/>
      <c r="KHM480" s="5"/>
      <c r="KHN480" s="5"/>
      <c r="KHO480" s="5"/>
      <c r="KHP480" s="5"/>
      <c r="KHQ480" s="5"/>
      <c r="KHR480" s="5"/>
      <c r="KHS480" s="5"/>
      <c r="KHT480" s="5"/>
      <c r="KHU480" s="5"/>
      <c r="KHV480" s="5"/>
      <c r="KHW480" s="5"/>
      <c r="KHX480" s="5"/>
      <c r="KHY480" s="5"/>
      <c r="KHZ480" s="5"/>
      <c r="KIA480" s="5"/>
      <c r="KIB480" s="5"/>
      <c r="KIC480" s="5"/>
      <c r="KID480" s="5"/>
      <c r="KIE480" s="5"/>
      <c r="KIF480" s="5"/>
      <c r="KIG480" s="5"/>
      <c r="KIH480" s="5"/>
      <c r="KII480" s="5"/>
      <c r="KIJ480" s="5"/>
      <c r="KIK480" s="5"/>
      <c r="KIL480" s="5"/>
      <c r="KIM480" s="5"/>
      <c r="KIN480" s="5"/>
      <c r="KIO480" s="5"/>
      <c r="KIP480" s="5"/>
      <c r="KIQ480" s="5"/>
      <c r="KIR480" s="5"/>
      <c r="KIS480" s="5"/>
      <c r="KIT480" s="5"/>
      <c r="KIU480" s="5"/>
      <c r="KIV480" s="5"/>
      <c r="KIW480" s="5"/>
      <c r="KIX480" s="5"/>
      <c r="KIY480" s="5"/>
      <c r="KIZ480" s="5"/>
      <c r="KJA480" s="5"/>
      <c r="KJB480" s="5"/>
      <c r="KJC480" s="5"/>
      <c r="KJD480" s="5"/>
      <c r="KJE480" s="5"/>
      <c r="KJF480" s="5"/>
      <c r="KJG480" s="5"/>
      <c r="KJH480" s="5"/>
      <c r="KJI480" s="5"/>
      <c r="KJJ480" s="5"/>
      <c r="KJK480" s="5"/>
      <c r="KJL480" s="5"/>
      <c r="KJM480" s="5"/>
      <c r="KJN480" s="5"/>
      <c r="KJO480" s="5"/>
      <c r="KJP480" s="5"/>
      <c r="KJQ480" s="5"/>
      <c r="KJR480" s="5"/>
      <c r="KJS480" s="5"/>
      <c r="KJT480" s="5"/>
      <c r="KJU480" s="5"/>
      <c r="KJV480" s="5"/>
      <c r="KJW480" s="5"/>
      <c r="KJX480" s="5"/>
      <c r="KJY480" s="5"/>
      <c r="KJZ480" s="5"/>
      <c r="KKA480" s="5"/>
      <c r="KKB480" s="5"/>
      <c r="KKC480" s="5"/>
      <c r="KKD480" s="5"/>
      <c r="KKE480" s="5"/>
      <c r="KKF480" s="5"/>
      <c r="KKG480" s="5"/>
      <c r="KKH480" s="5"/>
      <c r="KKI480" s="5"/>
      <c r="KKJ480" s="5"/>
      <c r="KKK480" s="5"/>
      <c r="KKL480" s="5"/>
      <c r="KKM480" s="5"/>
      <c r="KKN480" s="5"/>
      <c r="KKO480" s="5"/>
      <c r="KKP480" s="5"/>
      <c r="KKQ480" s="5"/>
      <c r="KKR480" s="5"/>
      <c r="KKS480" s="5"/>
      <c r="KKT480" s="5"/>
      <c r="KKU480" s="5"/>
      <c r="KKV480" s="5"/>
      <c r="KKW480" s="5"/>
      <c r="KKX480" s="5"/>
      <c r="KKY480" s="5"/>
      <c r="KKZ480" s="5"/>
      <c r="KLA480" s="5"/>
      <c r="KLB480" s="5"/>
      <c r="KLC480" s="5"/>
      <c r="KLD480" s="5"/>
      <c r="KLE480" s="5"/>
      <c r="KLF480" s="5"/>
      <c r="KLG480" s="5"/>
      <c r="KLH480" s="5"/>
      <c r="KLI480" s="5"/>
      <c r="KLJ480" s="5"/>
      <c r="KLK480" s="5"/>
      <c r="KLL480" s="5"/>
      <c r="KLM480" s="5"/>
      <c r="KLN480" s="5"/>
      <c r="KLO480" s="5"/>
      <c r="KLP480" s="5"/>
      <c r="KLQ480" s="5"/>
      <c r="KLR480" s="5"/>
      <c r="KLS480" s="5"/>
      <c r="KLT480" s="5"/>
      <c r="KLU480" s="5"/>
      <c r="KLV480" s="5"/>
      <c r="KLW480" s="5"/>
      <c r="KLX480" s="5"/>
      <c r="KLY480" s="5"/>
      <c r="KLZ480" s="5"/>
      <c r="KMA480" s="5"/>
      <c r="KMB480" s="5"/>
      <c r="KMC480" s="5"/>
      <c r="KMD480" s="5"/>
      <c r="KME480" s="5"/>
      <c r="KMF480" s="5"/>
      <c r="KMG480" s="5"/>
      <c r="KMH480" s="5"/>
      <c r="KMI480" s="5"/>
      <c r="KMJ480" s="5"/>
      <c r="KMK480" s="5"/>
      <c r="KML480" s="5"/>
      <c r="KMM480" s="5"/>
      <c r="KMN480" s="5"/>
      <c r="KMO480" s="5"/>
      <c r="KMP480" s="5"/>
      <c r="KMQ480" s="5"/>
      <c r="KMR480" s="5"/>
      <c r="KMS480" s="5"/>
      <c r="KMT480" s="5"/>
      <c r="KMU480" s="5"/>
      <c r="KMV480" s="5"/>
      <c r="KMW480" s="5"/>
      <c r="KMX480" s="5"/>
      <c r="KMY480" s="5"/>
      <c r="KMZ480" s="5"/>
      <c r="KNA480" s="5"/>
      <c r="KNB480" s="5"/>
      <c r="KNC480" s="5"/>
      <c r="KND480" s="5"/>
      <c r="KNE480" s="5"/>
      <c r="KNF480" s="5"/>
      <c r="KNG480" s="5"/>
      <c r="KNH480" s="5"/>
      <c r="KNI480" s="5"/>
      <c r="KNJ480" s="5"/>
      <c r="KNK480" s="5"/>
      <c r="KNL480" s="5"/>
      <c r="KNM480" s="5"/>
      <c r="KNN480" s="5"/>
      <c r="KNO480" s="5"/>
      <c r="KNP480" s="5"/>
      <c r="KNQ480" s="5"/>
      <c r="KNR480" s="5"/>
      <c r="KNS480" s="5"/>
      <c r="KNT480" s="5"/>
      <c r="KNU480" s="5"/>
      <c r="KNV480" s="5"/>
      <c r="KNW480" s="5"/>
      <c r="KNX480" s="5"/>
      <c r="KNY480" s="5"/>
      <c r="KNZ480" s="5"/>
      <c r="KOA480" s="5"/>
      <c r="KOB480" s="5"/>
      <c r="KOC480" s="5"/>
      <c r="KOD480" s="5"/>
      <c r="KOE480" s="5"/>
      <c r="KOF480" s="5"/>
      <c r="KOG480" s="5"/>
      <c r="KOH480" s="5"/>
      <c r="KOI480" s="5"/>
      <c r="KOJ480" s="5"/>
      <c r="KOK480" s="5"/>
      <c r="KOL480" s="5"/>
      <c r="KOM480" s="5"/>
      <c r="KON480" s="5"/>
      <c r="KOO480" s="5"/>
      <c r="KOP480" s="5"/>
      <c r="KOQ480" s="5"/>
      <c r="KOR480" s="5"/>
      <c r="KOS480" s="5"/>
      <c r="KOT480" s="5"/>
      <c r="KOU480" s="5"/>
      <c r="KOV480" s="5"/>
      <c r="KOW480" s="5"/>
      <c r="KOX480" s="5"/>
      <c r="KOY480" s="5"/>
      <c r="KOZ480" s="5"/>
      <c r="KPA480" s="5"/>
      <c r="KPB480" s="5"/>
      <c r="KPC480" s="5"/>
      <c r="KPD480" s="5"/>
      <c r="KPE480" s="5"/>
      <c r="KPF480" s="5"/>
      <c r="KPG480" s="5"/>
      <c r="KPH480" s="5"/>
      <c r="KPI480" s="5"/>
      <c r="KPJ480" s="5"/>
      <c r="KPK480" s="5"/>
      <c r="KPL480" s="5"/>
      <c r="KPM480" s="5"/>
      <c r="KPN480" s="5"/>
      <c r="KPO480" s="5"/>
      <c r="KPP480" s="5"/>
      <c r="KPQ480" s="5"/>
      <c r="KPR480" s="5"/>
      <c r="KPS480" s="5"/>
      <c r="KPT480" s="5"/>
      <c r="KPU480" s="5"/>
      <c r="KPV480" s="5"/>
      <c r="KPW480" s="5"/>
      <c r="KPX480" s="5"/>
      <c r="KPY480" s="5"/>
      <c r="KPZ480" s="5"/>
      <c r="KQA480" s="5"/>
      <c r="KQB480" s="5"/>
      <c r="KQC480" s="5"/>
      <c r="KQD480" s="5"/>
      <c r="KQE480" s="5"/>
      <c r="KQF480" s="5"/>
      <c r="KQG480" s="5"/>
      <c r="KQH480" s="5"/>
      <c r="KQI480" s="5"/>
      <c r="KQJ480" s="5"/>
      <c r="KQK480" s="5"/>
      <c r="KQL480" s="5"/>
      <c r="KQM480" s="5"/>
      <c r="KQN480" s="5"/>
      <c r="KQO480" s="5"/>
      <c r="KQP480" s="5"/>
      <c r="KQQ480" s="5"/>
      <c r="KQR480" s="5"/>
      <c r="KQS480" s="5"/>
      <c r="KQT480" s="5"/>
      <c r="KQU480" s="5"/>
      <c r="KQV480" s="5"/>
      <c r="KQW480" s="5"/>
      <c r="KQX480" s="5"/>
      <c r="KQY480" s="5"/>
      <c r="KQZ480" s="5"/>
      <c r="KRA480" s="5"/>
      <c r="KRB480" s="5"/>
      <c r="KRC480" s="5"/>
      <c r="KRD480" s="5"/>
      <c r="KRE480" s="5"/>
      <c r="KRF480" s="5"/>
      <c r="KRG480" s="5"/>
      <c r="KRH480" s="5"/>
      <c r="KRI480" s="5"/>
      <c r="KRJ480" s="5"/>
      <c r="KRK480" s="5"/>
      <c r="KRL480" s="5"/>
      <c r="KRM480" s="5"/>
      <c r="KRN480" s="5"/>
      <c r="KRO480" s="5"/>
      <c r="KRP480" s="5"/>
      <c r="KRQ480" s="5"/>
      <c r="KRR480" s="5"/>
      <c r="KRS480" s="5"/>
      <c r="KRT480" s="5"/>
      <c r="KRU480" s="5"/>
      <c r="KRV480" s="5"/>
      <c r="KRW480" s="5"/>
      <c r="KRX480" s="5"/>
      <c r="KRY480" s="5"/>
      <c r="KRZ480" s="5"/>
      <c r="KSA480" s="5"/>
      <c r="KSB480" s="5"/>
      <c r="KSC480" s="5"/>
      <c r="KSD480" s="5"/>
      <c r="KSE480" s="5"/>
      <c r="KSF480" s="5"/>
      <c r="KSG480" s="5"/>
      <c r="KSH480" s="5"/>
      <c r="KSI480" s="5"/>
      <c r="KSJ480" s="5"/>
      <c r="KSK480" s="5"/>
      <c r="KSL480" s="5"/>
      <c r="KSM480" s="5"/>
      <c r="KSN480" s="5"/>
      <c r="KSO480" s="5"/>
      <c r="KSP480" s="5"/>
      <c r="KSQ480" s="5"/>
      <c r="KSR480" s="5"/>
      <c r="KSS480" s="5"/>
      <c r="KST480" s="5"/>
      <c r="KSU480" s="5"/>
      <c r="KSV480" s="5"/>
      <c r="KSW480" s="5"/>
      <c r="KSX480" s="5"/>
      <c r="KSY480" s="5"/>
      <c r="KSZ480" s="5"/>
      <c r="KTA480" s="5"/>
      <c r="KTB480" s="5"/>
      <c r="KTC480" s="5"/>
      <c r="KTD480" s="5"/>
      <c r="KTE480" s="5"/>
      <c r="KTF480" s="5"/>
      <c r="KTG480" s="5"/>
      <c r="KTH480" s="5"/>
      <c r="KTI480" s="5"/>
      <c r="KTJ480" s="5"/>
      <c r="KTK480" s="5"/>
      <c r="KTL480" s="5"/>
      <c r="KTM480" s="5"/>
      <c r="KTN480" s="5"/>
      <c r="KTO480" s="5"/>
      <c r="KTP480" s="5"/>
      <c r="KTQ480" s="5"/>
      <c r="KTR480" s="5"/>
      <c r="KTS480" s="5"/>
      <c r="KTT480" s="5"/>
      <c r="KTU480" s="5"/>
      <c r="KTV480" s="5"/>
      <c r="KTW480" s="5"/>
      <c r="KTX480" s="5"/>
      <c r="KTY480" s="5"/>
      <c r="KTZ480" s="5"/>
      <c r="KUA480" s="5"/>
      <c r="KUB480" s="5"/>
      <c r="KUC480" s="5"/>
      <c r="KUD480" s="5"/>
      <c r="KUE480" s="5"/>
      <c r="KUF480" s="5"/>
      <c r="KUG480" s="5"/>
      <c r="KUH480" s="5"/>
      <c r="KUI480" s="5"/>
      <c r="KUJ480" s="5"/>
      <c r="KUK480" s="5"/>
      <c r="KUL480" s="5"/>
      <c r="KUM480" s="5"/>
      <c r="KUN480" s="5"/>
      <c r="KUO480" s="5"/>
      <c r="KUP480" s="5"/>
      <c r="KUQ480" s="5"/>
      <c r="KUR480" s="5"/>
      <c r="KUS480" s="5"/>
      <c r="KUT480" s="5"/>
      <c r="KUU480" s="5"/>
      <c r="KUV480" s="5"/>
      <c r="KUW480" s="5"/>
      <c r="KUX480" s="5"/>
      <c r="KUY480" s="5"/>
      <c r="KUZ480" s="5"/>
      <c r="KVA480" s="5"/>
      <c r="KVB480" s="5"/>
      <c r="KVC480" s="5"/>
      <c r="KVD480" s="5"/>
      <c r="KVE480" s="5"/>
      <c r="KVF480" s="5"/>
      <c r="KVG480" s="5"/>
      <c r="KVH480" s="5"/>
      <c r="KVI480" s="5"/>
      <c r="KVJ480" s="5"/>
      <c r="KVK480" s="5"/>
      <c r="KVL480" s="5"/>
      <c r="KVM480" s="5"/>
      <c r="KVN480" s="5"/>
      <c r="KVO480" s="5"/>
      <c r="KVP480" s="5"/>
      <c r="KVQ480" s="5"/>
      <c r="KVR480" s="5"/>
      <c r="KVS480" s="5"/>
      <c r="KVT480" s="5"/>
      <c r="KVU480" s="5"/>
      <c r="KVV480" s="5"/>
      <c r="KVW480" s="5"/>
      <c r="KVX480" s="5"/>
      <c r="KVY480" s="5"/>
      <c r="KVZ480" s="5"/>
      <c r="KWA480" s="5"/>
      <c r="KWB480" s="5"/>
      <c r="KWC480" s="5"/>
      <c r="KWD480" s="5"/>
      <c r="KWE480" s="5"/>
      <c r="KWF480" s="5"/>
      <c r="KWG480" s="5"/>
      <c r="KWH480" s="5"/>
      <c r="KWI480" s="5"/>
      <c r="KWJ480" s="5"/>
      <c r="KWK480" s="5"/>
      <c r="KWL480" s="5"/>
      <c r="KWM480" s="5"/>
      <c r="KWN480" s="5"/>
      <c r="KWO480" s="5"/>
      <c r="KWP480" s="5"/>
      <c r="KWQ480" s="5"/>
      <c r="KWR480" s="5"/>
      <c r="KWS480" s="5"/>
      <c r="KWT480" s="5"/>
      <c r="KWU480" s="5"/>
      <c r="KWV480" s="5"/>
      <c r="KWW480" s="5"/>
      <c r="KWX480" s="5"/>
      <c r="KWY480" s="5"/>
      <c r="KWZ480" s="5"/>
      <c r="KXA480" s="5"/>
      <c r="KXB480" s="5"/>
      <c r="KXC480" s="5"/>
      <c r="KXD480" s="5"/>
      <c r="KXE480" s="5"/>
      <c r="KXF480" s="5"/>
      <c r="KXG480" s="5"/>
      <c r="KXH480" s="5"/>
      <c r="KXI480" s="5"/>
      <c r="KXJ480" s="5"/>
      <c r="KXK480" s="5"/>
      <c r="KXL480" s="5"/>
      <c r="KXM480" s="5"/>
      <c r="KXN480" s="5"/>
      <c r="KXO480" s="5"/>
      <c r="KXP480" s="5"/>
      <c r="KXQ480" s="5"/>
      <c r="KXR480" s="5"/>
      <c r="KXS480" s="5"/>
      <c r="KXT480" s="5"/>
      <c r="KXU480" s="5"/>
      <c r="KXV480" s="5"/>
      <c r="KXW480" s="5"/>
      <c r="KXX480" s="5"/>
      <c r="KXY480" s="5"/>
      <c r="KXZ480" s="5"/>
      <c r="KYA480" s="5"/>
      <c r="KYB480" s="5"/>
      <c r="KYC480" s="5"/>
      <c r="KYD480" s="5"/>
      <c r="KYE480" s="5"/>
      <c r="KYF480" s="5"/>
      <c r="KYG480" s="5"/>
      <c r="KYH480" s="5"/>
      <c r="KYI480" s="5"/>
      <c r="KYJ480" s="5"/>
      <c r="KYK480" s="5"/>
      <c r="KYL480" s="5"/>
      <c r="KYM480" s="5"/>
      <c r="KYN480" s="5"/>
      <c r="KYO480" s="5"/>
      <c r="KYP480" s="5"/>
      <c r="KYQ480" s="5"/>
      <c r="KYR480" s="5"/>
      <c r="KYS480" s="5"/>
      <c r="KYT480" s="5"/>
      <c r="KYU480" s="5"/>
      <c r="KYV480" s="5"/>
      <c r="KYW480" s="5"/>
      <c r="KYX480" s="5"/>
      <c r="KYY480" s="5"/>
      <c r="KYZ480" s="5"/>
      <c r="KZA480" s="5"/>
      <c r="KZB480" s="5"/>
      <c r="KZC480" s="5"/>
      <c r="KZD480" s="5"/>
      <c r="KZE480" s="5"/>
      <c r="KZF480" s="5"/>
      <c r="KZG480" s="5"/>
      <c r="KZH480" s="5"/>
      <c r="KZI480" s="5"/>
      <c r="KZJ480" s="5"/>
      <c r="KZK480" s="5"/>
      <c r="KZL480" s="5"/>
      <c r="KZM480" s="5"/>
      <c r="KZN480" s="5"/>
      <c r="KZO480" s="5"/>
      <c r="KZP480" s="5"/>
      <c r="KZQ480" s="5"/>
      <c r="KZR480" s="5"/>
      <c r="KZS480" s="5"/>
      <c r="KZT480" s="5"/>
      <c r="KZU480" s="5"/>
      <c r="KZV480" s="5"/>
      <c r="KZW480" s="5"/>
      <c r="KZX480" s="5"/>
      <c r="KZY480" s="5"/>
      <c r="KZZ480" s="5"/>
      <c r="LAA480" s="5"/>
      <c r="LAB480" s="5"/>
      <c r="LAC480" s="5"/>
      <c r="LAD480" s="5"/>
      <c r="LAE480" s="5"/>
      <c r="LAF480" s="5"/>
      <c r="LAG480" s="5"/>
      <c r="LAH480" s="5"/>
      <c r="LAI480" s="5"/>
      <c r="LAJ480" s="5"/>
      <c r="LAK480" s="5"/>
      <c r="LAL480" s="5"/>
      <c r="LAM480" s="5"/>
      <c r="LAN480" s="5"/>
      <c r="LAO480" s="5"/>
      <c r="LAP480" s="5"/>
      <c r="LAQ480" s="5"/>
      <c r="LAR480" s="5"/>
      <c r="LAS480" s="5"/>
      <c r="LAT480" s="5"/>
      <c r="LAU480" s="5"/>
      <c r="LAV480" s="5"/>
      <c r="LAW480" s="5"/>
      <c r="LAX480" s="5"/>
      <c r="LAY480" s="5"/>
      <c r="LAZ480" s="5"/>
      <c r="LBA480" s="5"/>
      <c r="LBB480" s="5"/>
      <c r="LBC480" s="5"/>
      <c r="LBD480" s="5"/>
      <c r="LBE480" s="5"/>
      <c r="LBF480" s="5"/>
      <c r="LBG480" s="5"/>
      <c r="LBH480" s="5"/>
      <c r="LBI480" s="5"/>
      <c r="LBJ480" s="5"/>
      <c r="LBK480" s="5"/>
      <c r="LBL480" s="5"/>
      <c r="LBM480" s="5"/>
      <c r="LBN480" s="5"/>
      <c r="LBO480" s="5"/>
      <c r="LBP480" s="5"/>
      <c r="LBQ480" s="5"/>
      <c r="LBR480" s="5"/>
      <c r="LBS480" s="5"/>
      <c r="LBT480" s="5"/>
      <c r="LBU480" s="5"/>
      <c r="LBV480" s="5"/>
      <c r="LBW480" s="5"/>
      <c r="LBX480" s="5"/>
      <c r="LBY480" s="5"/>
      <c r="LBZ480" s="5"/>
      <c r="LCA480" s="5"/>
      <c r="LCB480" s="5"/>
      <c r="LCC480" s="5"/>
      <c r="LCD480" s="5"/>
      <c r="LCE480" s="5"/>
      <c r="LCF480" s="5"/>
      <c r="LCG480" s="5"/>
      <c r="LCH480" s="5"/>
      <c r="LCI480" s="5"/>
      <c r="LCJ480" s="5"/>
      <c r="LCK480" s="5"/>
      <c r="LCL480" s="5"/>
      <c r="LCM480" s="5"/>
      <c r="LCN480" s="5"/>
      <c r="LCO480" s="5"/>
      <c r="LCP480" s="5"/>
      <c r="LCQ480" s="5"/>
      <c r="LCR480" s="5"/>
      <c r="LCS480" s="5"/>
      <c r="LCT480" s="5"/>
      <c r="LCU480" s="5"/>
      <c r="LCV480" s="5"/>
      <c r="LCW480" s="5"/>
      <c r="LCX480" s="5"/>
      <c r="LCY480" s="5"/>
      <c r="LCZ480" s="5"/>
      <c r="LDA480" s="5"/>
      <c r="LDB480" s="5"/>
      <c r="LDC480" s="5"/>
      <c r="LDD480" s="5"/>
      <c r="LDE480" s="5"/>
      <c r="LDF480" s="5"/>
      <c r="LDG480" s="5"/>
      <c r="LDH480" s="5"/>
      <c r="LDI480" s="5"/>
      <c r="LDJ480" s="5"/>
      <c r="LDK480" s="5"/>
      <c r="LDL480" s="5"/>
      <c r="LDM480" s="5"/>
      <c r="LDN480" s="5"/>
      <c r="LDO480" s="5"/>
      <c r="LDP480" s="5"/>
      <c r="LDQ480" s="5"/>
      <c r="LDR480" s="5"/>
      <c r="LDS480" s="5"/>
      <c r="LDT480" s="5"/>
      <c r="LDU480" s="5"/>
      <c r="LDV480" s="5"/>
      <c r="LDW480" s="5"/>
      <c r="LDX480" s="5"/>
      <c r="LDY480" s="5"/>
      <c r="LDZ480" s="5"/>
      <c r="LEA480" s="5"/>
      <c r="LEB480" s="5"/>
      <c r="LEC480" s="5"/>
      <c r="LED480" s="5"/>
      <c r="LEE480" s="5"/>
      <c r="LEF480" s="5"/>
      <c r="LEG480" s="5"/>
      <c r="LEH480" s="5"/>
      <c r="LEI480" s="5"/>
      <c r="LEJ480" s="5"/>
      <c r="LEK480" s="5"/>
      <c r="LEL480" s="5"/>
      <c r="LEM480" s="5"/>
      <c r="LEN480" s="5"/>
      <c r="LEO480" s="5"/>
      <c r="LEP480" s="5"/>
      <c r="LEQ480" s="5"/>
      <c r="LER480" s="5"/>
      <c r="LES480" s="5"/>
      <c r="LET480" s="5"/>
      <c r="LEU480" s="5"/>
      <c r="LEV480" s="5"/>
      <c r="LEW480" s="5"/>
      <c r="LEX480" s="5"/>
      <c r="LEY480" s="5"/>
      <c r="LEZ480" s="5"/>
      <c r="LFA480" s="5"/>
      <c r="LFB480" s="5"/>
      <c r="LFC480" s="5"/>
      <c r="LFD480" s="5"/>
      <c r="LFE480" s="5"/>
      <c r="LFF480" s="5"/>
      <c r="LFG480" s="5"/>
      <c r="LFH480" s="5"/>
      <c r="LFI480" s="5"/>
      <c r="LFJ480" s="5"/>
      <c r="LFK480" s="5"/>
      <c r="LFL480" s="5"/>
      <c r="LFM480" s="5"/>
      <c r="LFN480" s="5"/>
      <c r="LFO480" s="5"/>
      <c r="LFP480" s="5"/>
      <c r="LFQ480" s="5"/>
      <c r="LFR480" s="5"/>
      <c r="LFS480" s="5"/>
      <c r="LFT480" s="5"/>
      <c r="LFU480" s="5"/>
      <c r="LFV480" s="5"/>
      <c r="LFW480" s="5"/>
      <c r="LFX480" s="5"/>
      <c r="LFY480" s="5"/>
      <c r="LFZ480" s="5"/>
      <c r="LGA480" s="5"/>
      <c r="LGB480" s="5"/>
      <c r="LGC480" s="5"/>
      <c r="LGD480" s="5"/>
      <c r="LGE480" s="5"/>
      <c r="LGF480" s="5"/>
      <c r="LGG480" s="5"/>
      <c r="LGH480" s="5"/>
      <c r="LGI480" s="5"/>
      <c r="LGJ480" s="5"/>
      <c r="LGK480" s="5"/>
      <c r="LGL480" s="5"/>
      <c r="LGM480" s="5"/>
      <c r="LGN480" s="5"/>
      <c r="LGO480" s="5"/>
      <c r="LGP480" s="5"/>
      <c r="LGQ480" s="5"/>
      <c r="LGR480" s="5"/>
      <c r="LGS480" s="5"/>
      <c r="LGT480" s="5"/>
      <c r="LGU480" s="5"/>
      <c r="LGV480" s="5"/>
      <c r="LGW480" s="5"/>
      <c r="LGX480" s="5"/>
      <c r="LGY480" s="5"/>
      <c r="LGZ480" s="5"/>
      <c r="LHA480" s="5"/>
      <c r="LHB480" s="5"/>
      <c r="LHC480" s="5"/>
      <c r="LHD480" s="5"/>
      <c r="LHE480" s="5"/>
      <c r="LHF480" s="5"/>
      <c r="LHG480" s="5"/>
      <c r="LHH480" s="5"/>
      <c r="LHI480" s="5"/>
      <c r="LHJ480" s="5"/>
      <c r="LHK480" s="5"/>
      <c r="LHL480" s="5"/>
      <c r="LHM480" s="5"/>
      <c r="LHN480" s="5"/>
      <c r="LHO480" s="5"/>
      <c r="LHP480" s="5"/>
      <c r="LHQ480" s="5"/>
      <c r="LHR480" s="5"/>
      <c r="LHS480" s="5"/>
      <c r="LHT480" s="5"/>
      <c r="LHU480" s="5"/>
      <c r="LHV480" s="5"/>
      <c r="LHW480" s="5"/>
      <c r="LHX480" s="5"/>
      <c r="LHY480" s="5"/>
      <c r="LHZ480" s="5"/>
      <c r="LIA480" s="5"/>
      <c r="LIB480" s="5"/>
      <c r="LIC480" s="5"/>
      <c r="LID480" s="5"/>
      <c r="LIE480" s="5"/>
      <c r="LIF480" s="5"/>
      <c r="LIG480" s="5"/>
      <c r="LIH480" s="5"/>
      <c r="LII480" s="5"/>
      <c r="LIJ480" s="5"/>
      <c r="LIK480" s="5"/>
      <c r="LIL480" s="5"/>
      <c r="LIM480" s="5"/>
      <c r="LIN480" s="5"/>
      <c r="LIO480" s="5"/>
      <c r="LIP480" s="5"/>
      <c r="LIQ480" s="5"/>
      <c r="LIR480" s="5"/>
      <c r="LIS480" s="5"/>
      <c r="LIT480" s="5"/>
      <c r="LIU480" s="5"/>
      <c r="LIV480" s="5"/>
      <c r="LIW480" s="5"/>
      <c r="LIX480" s="5"/>
      <c r="LIY480" s="5"/>
      <c r="LIZ480" s="5"/>
      <c r="LJA480" s="5"/>
      <c r="LJB480" s="5"/>
      <c r="LJC480" s="5"/>
      <c r="LJD480" s="5"/>
      <c r="LJE480" s="5"/>
      <c r="LJF480" s="5"/>
      <c r="LJG480" s="5"/>
      <c r="LJH480" s="5"/>
      <c r="LJI480" s="5"/>
      <c r="LJJ480" s="5"/>
      <c r="LJK480" s="5"/>
      <c r="LJL480" s="5"/>
      <c r="LJM480" s="5"/>
      <c r="LJN480" s="5"/>
      <c r="LJO480" s="5"/>
      <c r="LJP480" s="5"/>
      <c r="LJQ480" s="5"/>
      <c r="LJR480" s="5"/>
      <c r="LJS480" s="5"/>
      <c r="LJT480" s="5"/>
      <c r="LJU480" s="5"/>
      <c r="LJV480" s="5"/>
      <c r="LJW480" s="5"/>
      <c r="LJX480" s="5"/>
      <c r="LJY480" s="5"/>
      <c r="LJZ480" s="5"/>
      <c r="LKA480" s="5"/>
      <c r="LKB480" s="5"/>
      <c r="LKC480" s="5"/>
      <c r="LKD480" s="5"/>
      <c r="LKE480" s="5"/>
      <c r="LKF480" s="5"/>
      <c r="LKG480" s="5"/>
      <c r="LKH480" s="5"/>
      <c r="LKI480" s="5"/>
      <c r="LKJ480" s="5"/>
      <c r="LKK480" s="5"/>
      <c r="LKL480" s="5"/>
      <c r="LKM480" s="5"/>
      <c r="LKN480" s="5"/>
      <c r="LKO480" s="5"/>
      <c r="LKP480" s="5"/>
      <c r="LKQ480" s="5"/>
      <c r="LKR480" s="5"/>
      <c r="LKS480" s="5"/>
      <c r="LKT480" s="5"/>
      <c r="LKU480" s="5"/>
      <c r="LKV480" s="5"/>
      <c r="LKW480" s="5"/>
      <c r="LKX480" s="5"/>
      <c r="LKY480" s="5"/>
      <c r="LKZ480" s="5"/>
      <c r="LLA480" s="5"/>
      <c r="LLB480" s="5"/>
      <c r="LLC480" s="5"/>
      <c r="LLD480" s="5"/>
      <c r="LLE480" s="5"/>
      <c r="LLF480" s="5"/>
      <c r="LLG480" s="5"/>
      <c r="LLH480" s="5"/>
      <c r="LLI480" s="5"/>
      <c r="LLJ480" s="5"/>
      <c r="LLK480" s="5"/>
      <c r="LLL480" s="5"/>
      <c r="LLM480" s="5"/>
      <c r="LLN480" s="5"/>
      <c r="LLO480" s="5"/>
      <c r="LLP480" s="5"/>
      <c r="LLQ480" s="5"/>
      <c r="LLR480" s="5"/>
      <c r="LLS480" s="5"/>
      <c r="LLT480" s="5"/>
      <c r="LLU480" s="5"/>
      <c r="LLV480" s="5"/>
      <c r="LLW480" s="5"/>
      <c r="LLX480" s="5"/>
      <c r="LLY480" s="5"/>
      <c r="LLZ480" s="5"/>
      <c r="LMA480" s="5"/>
      <c r="LMB480" s="5"/>
      <c r="LMC480" s="5"/>
      <c r="LMD480" s="5"/>
      <c r="LME480" s="5"/>
      <c r="LMF480" s="5"/>
      <c r="LMG480" s="5"/>
      <c r="LMH480" s="5"/>
      <c r="LMI480" s="5"/>
      <c r="LMJ480" s="5"/>
      <c r="LMK480" s="5"/>
      <c r="LML480" s="5"/>
      <c r="LMM480" s="5"/>
      <c r="LMN480" s="5"/>
      <c r="LMO480" s="5"/>
      <c r="LMP480" s="5"/>
      <c r="LMQ480" s="5"/>
      <c r="LMR480" s="5"/>
      <c r="LMS480" s="5"/>
      <c r="LMT480" s="5"/>
      <c r="LMU480" s="5"/>
      <c r="LMV480" s="5"/>
      <c r="LMW480" s="5"/>
      <c r="LMX480" s="5"/>
      <c r="LMY480" s="5"/>
      <c r="LMZ480" s="5"/>
      <c r="LNA480" s="5"/>
      <c r="LNB480" s="5"/>
      <c r="LNC480" s="5"/>
      <c r="LND480" s="5"/>
      <c r="LNE480" s="5"/>
      <c r="LNF480" s="5"/>
      <c r="LNG480" s="5"/>
      <c r="LNH480" s="5"/>
      <c r="LNI480" s="5"/>
      <c r="LNJ480" s="5"/>
      <c r="LNK480" s="5"/>
      <c r="LNL480" s="5"/>
      <c r="LNM480" s="5"/>
      <c r="LNN480" s="5"/>
      <c r="LNO480" s="5"/>
      <c r="LNP480" s="5"/>
      <c r="LNQ480" s="5"/>
      <c r="LNR480" s="5"/>
      <c r="LNS480" s="5"/>
      <c r="LNT480" s="5"/>
      <c r="LNU480" s="5"/>
      <c r="LNV480" s="5"/>
      <c r="LNW480" s="5"/>
      <c r="LNX480" s="5"/>
      <c r="LNY480" s="5"/>
      <c r="LNZ480" s="5"/>
      <c r="LOA480" s="5"/>
      <c r="LOB480" s="5"/>
      <c r="LOC480" s="5"/>
      <c r="LOD480" s="5"/>
      <c r="LOE480" s="5"/>
      <c r="LOF480" s="5"/>
      <c r="LOG480" s="5"/>
      <c r="LOH480" s="5"/>
      <c r="LOI480" s="5"/>
      <c r="LOJ480" s="5"/>
      <c r="LOK480" s="5"/>
      <c r="LOL480" s="5"/>
      <c r="LOM480" s="5"/>
      <c r="LON480" s="5"/>
      <c r="LOO480" s="5"/>
      <c r="LOP480" s="5"/>
      <c r="LOQ480" s="5"/>
      <c r="LOR480" s="5"/>
      <c r="LOS480" s="5"/>
      <c r="LOT480" s="5"/>
      <c r="LOU480" s="5"/>
      <c r="LOV480" s="5"/>
      <c r="LOW480" s="5"/>
      <c r="LOX480" s="5"/>
      <c r="LOY480" s="5"/>
      <c r="LOZ480" s="5"/>
      <c r="LPA480" s="5"/>
      <c r="LPB480" s="5"/>
      <c r="LPC480" s="5"/>
      <c r="LPD480" s="5"/>
      <c r="LPE480" s="5"/>
      <c r="LPF480" s="5"/>
      <c r="LPG480" s="5"/>
      <c r="LPH480" s="5"/>
      <c r="LPI480" s="5"/>
      <c r="LPJ480" s="5"/>
      <c r="LPK480" s="5"/>
      <c r="LPL480" s="5"/>
      <c r="LPM480" s="5"/>
      <c r="LPN480" s="5"/>
      <c r="LPO480" s="5"/>
      <c r="LPP480" s="5"/>
      <c r="LPQ480" s="5"/>
      <c r="LPR480" s="5"/>
      <c r="LPS480" s="5"/>
      <c r="LPT480" s="5"/>
      <c r="LPU480" s="5"/>
      <c r="LPV480" s="5"/>
      <c r="LPW480" s="5"/>
      <c r="LPX480" s="5"/>
      <c r="LPY480" s="5"/>
      <c r="LPZ480" s="5"/>
      <c r="LQA480" s="5"/>
      <c r="LQB480" s="5"/>
      <c r="LQC480" s="5"/>
      <c r="LQD480" s="5"/>
      <c r="LQE480" s="5"/>
      <c r="LQF480" s="5"/>
      <c r="LQG480" s="5"/>
      <c r="LQH480" s="5"/>
      <c r="LQI480" s="5"/>
      <c r="LQJ480" s="5"/>
      <c r="LQK480" s="5"/>
      <c r="LQL480" s="5"/>
      <c r="LQM480" s="5"/>
      <c r="LQN480" s="5"/>
      <c r="LQO480" s="5"/>
      <c r="LQP480" s="5"/>
      <c r="LQQ480" s="5"/>
      <c r="LQR480" s="5"/>
      <c r="LQS480" s="5"/>
      <c r="LQT480" s="5"/>
      <c r="LQU480" s="5"/>
      <c r="LQV480" s="5"/>
      <c r="LQW480" s="5"/>
      <c r="LQX480" s="5"/>
      <c r="LQY480" s="5"/>
      <c r="LQZ480" s="5"/>
      <c r="LRA480" s="5"/>
      <c r="LRB480" s="5"/>
      <c r="LRC480" s="5"/>
      <c r="LRD480" s="5"/>
      <c r="LRE480" s="5"/>
      <c r="LRF480" s="5"/>
      <c r="LRG480" s="5"/>
      <c r="LRH480" s="5"/>
      <c r="LRI480" s="5"/>
      <c r="LRJ480" s="5"/>
      <c r="LRK480" s="5"/>
      <c r="LRL480" s="5"/>
      <c r="LRM480" s="5"/>
      <c r="LRN480" s="5"/>
      <c r="LRO480" s="5"/>
      <c r="LRP480" s="5"/>
      <c r="LRQ480" s="5"/>
      <c r="LRR480" s="5"/>
      <c r="LRS480" s="5"/>
      <c r="LRT480" s="5"/>
      <c r="LRU480" s="5"/>
      <c r="LRV480" s="5"/>
      <c r="LRW480" s="5"/>
      <c r="LRX480" s="5"/>
      <c r="LRY480" s="5"/>
      <c r="LRZ480" s="5"/>
      <c r="LSA480" s="5"/>
      <c r="LSB480" s="5"/>
      <c r="LSC480" s="5"/>
      <c r="LSD480" s="5"/>
      <c r="LSE480" s="5"/>
      <c r="LSF480" s="5"/>
      <c r="LSG480" s="5"/>
      <c r="LSH480" s="5"/>
      <c r="LSI480" s="5"/>
      <c r="LSJ480" s="5"/>
      <c r="LSK480" s="5"/>
      <c r="LSL480" s="5"/>
      <c r="LSM480" s="5"/>
      <c r="LSN480" s="5"/>
      <c r="LSO480" s="5"/>
      <c r="LSP480" s="5"/>
      <c r="LSQ480" s="5"/>
      <c r="LSR480" s="5"/>
      <c r="LSS480" s="5"/>
      <c r="LST480" s="5"/>
      <c r="LSU480" s="5"/>
      <c r="LSV480" s="5"/>
      <c r="LSW480" s="5"/>
      <c r="LSX480" s="5"/>
      <c r="LSY480" s="5"/>
      <c r="LSZ480" s="5"/>
      <c r="LTA480" s="5"/>
      <c r="LTB480" s="5"/>
      <c r="LTC480" s="5"/>
      <c r="LTD480" s="5"/>
      <c r="LTE480" s="5"/>
      <c r="LTF480" s="5"/>
      <c r="LTG480" s="5"/>
      <c r="LTH480" s="5"/>
      <c r="LTI480" s="5"/>
      <c r="LTJ480" s="5"/>
      <c r="LTK480" s="5"/>
      <c r="LTL480" s="5"/>
      <c r="LTM480" s="5"/>
      <c r="LTN480" s="5"/>
      <c r="LTO480" s="5"/>
      <c r="LTP480" s="5"/>
      <c r="LTQ480" s="5"/>
      <c r="LTR480" s="5"/>
      <c r="LTS480" s="5"/>
      <c r="LTT480" s="5"/>
      <c r="LTU480" s="5"/>
      <c r="LTV480" s="5"/>
      <c r="LTW480" s="5"/>
      <c r="LTX480" s="5"/>
      <c r="LTY480" s="5"/>
      <c r="LTZ480" s="5"/>
      <c r="LUA480" s="5"/>
      <c r="LUB480" s="5"/>
      <c r="LUC480" s="5"/>
      <c r="LUD480" s="5"/>
      <c r="LUE480" s="5"/>
      <c r="LUF480" s="5"/>
      <c r="LUG480" s="5"/>
      <c r="LUH480" s="5"/>
      <c r="LUI480" s="5"/>
      <c r="LUJ480" s="5"/>
      <c r="LUK480" s="5"/>
      <c r="LUL480" s="5"/>
      <c r="LUM480" s="5"/>
      <c r="LUN480" s="5"/>
      <c r="LUO480" s="5"/>
      <c r="LUP480" s="5"/>
      <c r="LUQ480" s="5"/>
      <c r="LUR480" s="5"/>
      <c r="LUS480" s="5"/>
      <c r="LUT480" s="5"/>
      <c r="LUU480" s="5"/>
      <c r="LUV480" s="5"/>
      <c r="LUW480" s="5"/>
      <c r="LUX480" s="5"/>
      <c r="LUY480" s="5"/>
      <c r="LUZ480" s="5"/>
      <c r="LVA480" s="5"/>
      <c r="LVB480" s="5"/>
      <c r="LVC480" s="5"/>
      <c r="LVD480" s="5"/>
      <c r="LVE480" s="5"/>
      <c r="LVF480" s="5"/>
      <c r="LVG480" s="5"/>
      <c r="LVH480" s="5"/>
      <c r="LVI480" s="5"/>
      <c r="LVJ480" s="5"/>
      <c r="LVK480" s="5"/>
      <c r="LVL480" s="5"/>
      <c r="LVM480" s="5"/>
      <c r="LVN480" s="5"/>
      <c r="LVO480" s="5"/>
      <c r="LVP480" s="5"/>
      <c r="LVQ480" s="5"/>
      <c r="LVR480" s="5"/>
      <c r="LVS480" s="5"/>
      <c r="LVT480" s="5"/>
      <c r="LVU480" s="5"/>
      <c r="LVV480" s="5"/>
      <c r="LVW480" s="5"/>
      <c r="LVX480" s="5"/>
      <c r="LVY480" s="5"/>
      <c r="LVZ480" s="5"/>
      <c r="LWA480" s="5"/>
      <c r="LWB480" s="5"/>
      <c r="LWC480" s="5"/>
      <c r="LWD480" s="5"/>
      <c r="LWE480" s="5"/>
      <c r="LWF480" s="5"/>
      <c r="LWG480" s="5"/>
      <c r="LWH480" s="5"/>
      <c r="LWI480" s="5"/>
      <c r="LWJ480" s="5"/>
      <c r="LWK480" s="5"/>
      <c r="LWL480" s="5"/>
      <c r="LWM480" s="5"/>
      <c r="LWN480" s="5"/>
      <c r="LWO480" s="5"/>
      <c r="LWP480" s="5"/>
      <c r="LWQ480" s="5"/>
      <c r="LWR480" s="5"/>
      <c r="LWS480" s="5"/>
      <c r="LWT480" s="5"/>
      <c r="LWU480" s="5"/>
      <c r="LWV480" s="5"/>
      <c r="LWW480" s="5"/>
      <c r="LWX480" s="5"/>
      <c r="LWY480" s="5"/>
      <c r="LWZ480" s="5"/>
      <c r="LXA480" s="5"/>
      <c r="LXB480" s="5"/>
      <c r="LXC480" s="5"/>
      <c r="LXD480" s="5"/>
      <c r="LXE480" s="5"/>
      <c r="LXF480" s="5"/>
      <c r="LXG480" s="5"/>
      <c r="LXH480" s="5"/>
      <c r="LXI480" s="5"/>
      <c r="LXJ480" s="5"/>
      <c r="LXK480" s="5"/>
      <c r="LXL480" s="5"/>
      <c r="LXM480" s="5"/>
      <c r="LXN480" s="5"/>
      <c r="LXO480" s="5"/>
      <c r="LXP480" s="5"/>
      <c r="LXQ480" s="5"/>
      <c r="LXR480" s="5"/>
      <c r="LXS480" s="5"/>
      <c r="LXT480" s="5"/>
      <c r="LXU480" s="5"/>
      <c r="LXV480" s="5"/>
      <c r="LXW480" s="5"/>
      <c r="LXX480" s="5"/>
      <c r="LXY480" s="5"/>
      <c r="LXZ480" s="5"/>
      <c r="LYA480" s="5"/>
      <c r="LYB480" s="5"/>
      <c r="LYC480" s="5"/>
      <c r="LYD480" s="5"/>
      <c r="LYE480" s="5"/>
      <c r="LYF480" s="5"/>
      <c r="LYG480" s="5"/>
      <c r="LYH480" s="5"/>
      <c r="LYI480" s="5"/>
      <c r="LYJ480" s="5"/>
      <c r="LYK480" s="5"/>
      <c r="LYL480" s="5"/>
      <c r="LYM480" s="5"/>
      <c r="LYN480" s="5"/>
      <c r="LYO480" s="5"/>
      <c r="LYP480" s="5"/>
      <c r="LYQ480" s="5"/>
      <c r="LYR480" s="5"/>
      <c r="LYS480" s="5"/>
      <c r="LYT480" s="5"/>
      <c r="LYU480" s="5"/>
      <c r="LYV480" s="5"/>
      <c r="LYW480" s="5"/>
      <c r="LYX480" s="5"/>
      <c r="LYY480" s="5"/>
      <c r="LYZ480" s="5"/>
      <c r="LZA480" s="5"/>
      <c r="LZB480" s="5"/>
      <c r="LZC480" s="5"/>
      <c r="LZD480" s="5"/>
      <c r="LZE480" s="5"/>
      <c r="LZF480" s="5"/>
      <c r="LZG480" s="5"/>
      <c r="LZH480" s="5"/>
      <c r="LZI480" s="5"/>
      <c r="LZJ480" s="5"/>
      <c r="LZK480" s="5"/>
      <c r="LZL480" s="5"/>
      <c r="LZM480" s="5"/>
      <c r="LZN480" s="5"/>
      <c r="LZO480" s="5"/>
      <c r="LZP480" s="5"/>
      <c r="LZQ480" s="5"/>
      <c r="LZR480" s="5"/>
      <c r="LZS480" s="5"/>
      <c r="LZT480" s="5"/>
      <c r="LZU480" s="5"/>
      <c r="LZV480" s="5"/>
      <c r="LZW480" s="5"/>
      <c r="LZX480" s="5"/>
      <c r="LZY480" s="5"/>
      <c r="LZZ480" s="5"/>
      <c r="MAA480" s="5"/>
      <c r="MAB480" s="5"/>
      <c r="MAC480" s="5"/>
      <c r="MAD480" s="5"/>
      <c r="MAE480" s="5"/>
      <c r="MAF480" s="5"/>
      <c r="MAG480" s="5"/>
      <c r="MAH480" s="5"/>
      <c r="MAI480" s="5"/>
      <c r="MAJ480" s="5"/>
      <c r="MAK480" s="5"/>
      <c r="MAL480" s="5"/>
      <c r="MAM480" s="5"/>
      <c r="MAN480" s="5"/>
      <c r="MAO480" s="5"/>
      <c r="MAP480" s="5"/>
      <c r="MAQ480" s="5"/>
      <c r="MAR480" s="5"/>
      <c r="MAS480" s="5"/>
      <c r="MAT480" s="5"/>
      <c r="MAU480" s="5"/>
      <c r="MAV480" s="5"/>
      <c r="MAW480" s="5"/>
      <c r="MAX480" s="5"/>
      <c r="MAY480" s="5"/>
      <c r="MAZ480" s="5"/>
      <c r="MBA480" s="5"/>
      <c r="MBB480" s="5"/>
      <c r="MBC480" s="5"/>
      <c r="MBD480" s="5"/>
      <c r="MBE480" s="5"/>
      <c r="MBF480" s="5"/>
      <c r="MBG480" s="5"/>
      <c r="MBH480" s="5"/>
      <c r="MBI480" s="5"/>
      <c r="MBJ480" s="5"/>
      <c r="MBK480" s="5"/>
      <c r="MBL480" s="5"/>
      <c r="MBM480" s="5"/>
      <c r="MBN480" s="5"/>
      <c r="MBO480" s="5"/>
      <c r="MBP480" s="5"/>
      <c r="MBQ480" s="5"/>
      <c r="MBR480" s="5"/>
      <c r="MBS480" s="5"/>
      <c r="MBT480" s="5"/>
      <c r="MBU480" s="5"/>
      <c r="MBV480" s="5"/>
      <c r="MBW480" s="5"/>
      <c r="MBX480" s="5"/>
      <c r="MBY480" s="5"/>
      <c r="MBZ480" s="5"/>
      <c r="MCA480" s="5"/>
      <c r="MCB480" s="5"/>
      <c r="MCC480" s="5"/>
      <c r="MCD480" s="5"/>
      <c r="MCE480" s="5"/>
      <c r="MCF480" s="5"/>
      <c r="MCG480" s="5"/>
      <c r="MCH480" s="5"/>
      <c r="MCI480" s="5"/>
      <c r="MCJ480" s="5"/>
      <c r="MCK480" s="5"/>
      <c r="MCL480" s="5"/>
      <c r="MCM480" s="5"/>
      <c r="MCN480" s="5"/>
      <c r="MCO480" s="5"/>
      <c r="MCP480" s="5"/>
      <c r="MCQ480" s="5"/>
      <c r="MCR480" s="5"/>
      <c r="MCS480" s="5"/>
      <c r="MCT480" s="5"/>
      <c r="MCU480" s="5"/>
      <c r="MCV480" s="5"/>
      <c r="MCW480" s="5"/>
      <c r="MCX480" s="5"/>
      <c r="MCY480" s="5"/>
      <c r="MCZ480" s="5"/>
      <c r="MDA480" s="5"/>
      <c r="MDB480" s="5"/>
      <c r="MDC480" s="5"/>
      <c r="MDD480" s="5"/>
      <c r="MDE480" s="5"/>
      <c r="MDF480" s="5"/>
      <c r="MDG480" s="5"/>
      <c r="MDH480" s="5"/>
      <c r="MDI480" s="5"/>
      <c r="MDJ480" s="5"/>
      <c r="MDK480" s="5"/>
      <c r="MDL480" s="5"/>
      <c r="MDM480" s="5"/>
      <c r="MDN480" s="5"/>
      <c r="MDO480" s="5"/>
      <c r="MDP480" s="5"/>
      <c r="MDQ480" s="5"/>
      <c r="MDR480" s="5"/>
      <c r="MDS480" s="5"/>
      <c r="MDT480" s="5"/>
      <c r="MDU480" s="5"/>
      <c r="MDV480" s="5"/>
      <c r="MDW480" s="5"/>
      <c r="MDX480" s="5"/>
      <c r="MDY480" s="5"/>
      <c r="MDZ480" s="5"/>
      <c r="MEA480" s="5"/>
      <c r="MEB480" s="5"/>
      <c r="MEC480" s="5"/>
      <c r="MED480" s="5"/>
      <c r="MEE480" s="5"/>
      <c r="MEF480" s="5"/>
      <c r="MEG480" s="5"/>
      <c r="MEH480" s="5"/>
      <c r="MEI480" s="5"/>
      <c r="MEJ480" s="5"/>
      <c r="MEK480" s="5"/>
      <c r="MEL480" s="5"/>
      <c r="MEM480" s="5"/>
      <c r="MEN480" s="5"/>
      <c r="MEO480" s="5"/>
      <c r="MEP480" s="5"/>
      <c r="MEQ480" s="5"/>
      <c r="MER480" s="5"/>
      <c r="MES480" s="5"/>
      <c r="MET480" s="5"/>
      <c r="MEU480" s="5"/>
      <c r="MEV480" s="5"/>
      <c r="MEW480" s="5"/>
      <c r="MEX480" s="5"/>
      <c r="MEY480" s="5"/>
      <c r="MEZ480" s="5"/>
      <c r="MFA480" s="5"/>
      <c r="MFB480" s="5"/>
      <c r="MFC480" s="5"/>
      <c r="MFD480" s="5"/>
      <c r="MFE480" s="5"/>
      <c r="MFF480" s="5"/>
      <c r="MFG480" s="5"/>
      <c r="MFH480" s="5"/>
      <c r="MFI480" s="5"/>
      <c r="MFJ480" s="5"/>
      <c r="MFK480" s="5"/>
      <c r="MFL480" s="5"/>
      <c r="MFM480" s="5"/>
      <c r="MFN480" s="5"/>
      <c r="MFO480" s="5"/>
      <c r="MFP480" s="5"/>
      <c r="MFQ480" s="5"/>
      <c r="MFR480" s="5"/>
      <c r="MFS480" s="5"/>
      <c r="MFT480" s="5"/>
      <c r="MFU480" s="5"/>
      <c r="MFV480" s="5"/>
      <c r="MFW480" s="5"/>
      <c r="MFX480" s="5"/>
      <c r="MFY480" s="5"/>
      <c r="MFZ480" s="5"/>
      <c r="MGA480" s="5"/>
      <c r="MGB480" s="5"/>
      <c r="MGC480" s="5"/>
      <c r="MGD480" s="5"/>
      <c r="MGE480" s="5"/>
      <c r="MGF480" s="5"/>
      <c r="MGG480" s="5"/>
      <c r="MGH480" s="5"/>
      <c r="MGI480" s="5"/>
      <c r="MGJ480" s="5"/>
      <c r="MGK480" s="5"/>
      <c r="MGL480" s="5"/>
      <c r="MGM480" s="5"/>
      <c r="MGN480" s="5"/>
      <c r="MGO480" s="5"/>
      <c r="MGP480" s="5"/>
      <c r="MGQ480" s="5"/>
      <c r="MGR480" s="5"/>
      <c r="MGS480" s="5"/>
      <c r="MGT480" s="5"/>
      <c r="MGU480" s="5"/>
      <c r="MGV480" s="5"/>
      <c r="MGW480" s="5"/>
      <c r="MGX480" s="5"/>
      <c r="MGY480" s="5"/>
      <c r="MGZ480" s="5"/>
      <c r="MHA480" s="5"/>
      <c r="MHB480" s="5"/>
      <c r="MHC480" s="5"/>
      <c r="MHD480" s="5"/>
      <c r="MHE480" s="5"/>
      <c r="MHF480" s="5"/>
      <c r="MHG480" s="5"/>
      <c r="MHH480" s="5"/>
      <c r="MHI480" s="5"/>
      <c r="MHJ480" s="5"/>
      <c r="MHK480" s="5"/>
      <c r="MHL480" s="5"/>
      <c r="MHM480" s="5"/>
      <c r="MHN480" s="5"/>
      <c r="MHO480" s="5"/>
      <c r="MHP480" s="5"/>
      <c r="MHQ480" s="5"/>
      <c r="MHR480" s="5"/>
      <c r="MHS480" s="5"/>
      <c r="MHT480" s="5"/>
      <c r="MHU480" s="5"/>
      <c r="MHV480" s="5"/>
      <c r="MHW480" s="5"/>
      <c r="MHX480" s="5"/>
      <c r="MHY480" s="5"/>
      <c r="MHZ480" s="5"/>
      <c r="MIA480" s="5"/>
      <c r="MIB480" s="5"/>
      <c r="MIC480" s="5"/>
      <c r="MID480" s="5"/>
      <c r="MIE480" s="5"/>
      <c r="MIF480" s="5"/>
      <c r="MIG480" s="5"/>
      <c r="MIH480" s="5"/>
      <c r="MII480" s="5"/>
      <c r="MIJ480" s="5"/>
      <c r="MIK480" s="5"/>
      <c r="MIL480" s="5"/>
      <c r="MIM480" s="5"/>
      <c r="MIN480" s="5"/>
      <c r="MIO480" s="5"/>
      <c r="MIP480" s="5"/>
      <c r="MIQ480" s="5"/>
      <c r="MIR480" s="5"/>
      <c r="MIS480" s="5"/>
      <c r="MIT480" s="5"/>
      <c r="MIU480" s="5"/>
      <c r="MIV480" s="5"/>
      <c r="MIW480" s="5"/>
      <c r="MIX480" s="5"/>
      <c r="MIY480" s="5"/>
      <c r="MIZ480" s="5"/>
      <c r="MJA480" s="5"/>
      <c r="MJB480" s="5"/>
      <c r="MJC480" s="5"/>
      <c r="MJD480" s="5"/>
      <c r="MJE480" s="5"/>
      <c r="MJF480" s="5"/>
      <c r="MJG480" s="5"/>
      <c r="MJH480" s="5"/>
      <c r="MJI480" s="5"/>
      <c r="MJJ480" s="5"/>
      <c r="MJK480" s="5"/>
      <c r="MJL480" s="5"/>
      <c r="MJM480" s="5"/>
      <c r="MJN480" s="5"/>
      <c r="MJO480" s="5"/>
      <c r="MJP480" s="5"/>
      <c r="MJQ480" s="5"/>
      <c r="MJR480" s="5"/>
      <c r="MJS480" s="5"/>
      <c r="MJT480" s="5"/>
      <c r="MJU480" s="5"/>
      <c r="MJV480" s="5"/>
      <c r="MJW480" s="5"/>
      <c r="MJX480" s="5"/>
      <c r="MJY480" s="5"/>
      <c r="MJZ480" s="5"/>
      <c r="MKA480" s="5"/>
      <c r="MKB480" s="5"/>
      <c r="MKC480" s="5"/>
      <c r="MKD480" s="5"/>
      <c r="MKE480" s="5"/>
      <c r="MKF480" s="5"/>
      <c r="MKG480" s="5"/>
      <c r="MKH480" s="5"/>
      <c r="MKI480" s="5"/>
      <c r="MKJ480" s="5"/>
      <c r="MKK480" s="5"/>
      <c r="MKL480" s="5"/>
      <c r="MKM480" s="5"/>
      <c r="MKN480" s="5"/>
      <c r="MKO480" s="5"/>
      <c r="MKP480" s="5"/>
      <c r="MKQ480" s="5"/>
      <c r="MKR480" s="5"/>
      <c r="MKS480" s="5"/>
      <c r="MKT480" s="5"/>
      <c r="MKU480" s="5"/>
      <c r="MKV480" s="5"/>
      <c r="MKW480" s="5"/>
      <c r="MKX480" s="5"/>
      <c r="MKY480" s="5"/>
      <c r="MKZ480" s="5"/>
      <c r="MLA480" s="5"/>
      <c r="MLB480" s="5"/>
      <c r="MLC480" s="5"/>
      <c r="MLD480" s="5"/>
      <c r="MLE480" s="5"/>
      <c r="MLF480" s="5"/>
      <c r="MLG480" s="5"/>
      <c r="MLH480" s="5"/>
      <c r="MLI480" s="5"/>
      <c r="MLJ480" s="5"/>
      <c r="MLK480" s="5"/>
      <c r="MLL480" s="5"/>
      <c r="MLM480" s="5"/>
      <c r="MLN480" s="5"/>
      <c r="MLO480" s="5"/>
      <c r="MLP480" s="5"/>
      <c r="MLQ480" s="5"/>
      <c r="MLR480" s="5"/>
      <c r="MLS480" s="5"/>
      <c r="MLT480" s="5"/>
      <c r="MLU480" s="5"/>
      <c r="MLV480" s="5"/>
      <c r="MLW480" s="5"/>
      <c r="MLX480" s="5"/>
      <c r="MLY480" s="5"/>
      <c r="MLZ480" s="5"/>
      <c r="MMA480" s="5"/>
      <c r="MMB480" s="5"/>
      <c r="MMC480" s="5"/>
      <c r="MMD480" s="5"/>
      <c r="MME480" s="5"/>
      <c r="MMF480" s="5"/>
      <c r="MMG480" s="5"/>
      <c r="MMH480" s="5"/>
      <c r="MMI480" s="5"/>
      <c r="MMJ480" s="5"/>
      <c r="MMK480" s="5"/>
      <c r="MML480" s="5"/>
      <c r="MMM480" s="5"/>
      <c r="MMN480" s="5"/>
      <c r="MMO480" s="5"/>
      <c r="MMP480" s="5"/>
      <c r="MMQ480" s="5"/>
      <c r="MMR480" s="5"/>
      <c r="MMS480" s="5"/>
      <c r="MMT480" s="5"/>
      <c r="MMU480" s="5"/>
      <c r="MMV480" s="5"/>
      <c r="MMW480" s="5"/>
      <c r="MMX480" s="5"/>
      <c r="MMY480" s="5"/>
      <c r="MMZ480" s="5"/>
      <c r="MNA480" s="5"/>
      <c r="MNB480" s="5"/>
      <c r="MNC480" s="5"/>
      <c r="MND480" s="5"/>
      <c r="MNE480" s="5"/>
      <c r="MNF480" s="5"/>
      <c r="MNG480" s="5"/>
      <c r="MNH480" s="5"/>
      <c r="MNI480" s="5"/>
      <c r="MNJ480" s="5"/>
      <c r="MNK480" s="5"/>
      <c r="MNL480" s="5"/>
      <c r="MNM480" s="5"/>
      <c r="MNN480" s="5"/>
      <c r="MNO480" s="5"/>
      <c r="MNP480" s="5"/>
      <c r="MNQ480" s="5"/>
      <c r="MNR480" s="5"/>
      <c r="MNS480" s="5"/>
      <c r="MNT480" s="5"/>
      <c r="MNU480" s="5"/>
      <c r="MNV480" s="5"/>
      <c r="MNW480" s="5"/>
      <c r="MNX480" s="5"/>
      <c r="MNY480" s="5"/>
      <c r="MNZ480" s="5"/>
      <c r="MOA480" s="5"/>
      <c r="MOB480" s="5"/>
      <c r="MOC480" s="5"/>
      <c r="MOD480" s="5"/>
      <c r="MOE480" s="5"/>
      <c r="MOF480" s="5"/>
      <c r="MOG480" s="5"/>
      <c r="MOH480" s="5"/>
      <c r="MOI480" s="5"/>
      <c r="MOJ480" s="5"/>
      <c r="MOK480" s="5"/>
      <c r="MOL480" s="5"/>
      <c r="MOM480" s="5"/>
      <c r="MON480" s="5"/>
      <c r="MOO480" s="5"/>
      <c r="MOP480" s="5"/>
      <c r="MOQ480" s="5"/>
      <c r="MOR480" s="5"/>
      <c r="MOS480" s="5"/>
      <c r="MOT480" s="5"/>
      <c r="MOU480" s="5"/>
      <c r="MOV480" s="5"/>
      <c r="MOW480" s="5"/>
      <c r="MOX480" s="5"/>
      <c r="MOY480" s="5"/>
      <c r="MOZ480" s="5"/>
      <c r="MPA480" s="5"/>
      <c r="MPB480" s="5"/>
      <c r="MPC480" s="5"/>
      <c r="MPD480" s="5"/>
      <c r="MPE480" s="5"/>
      <c r="MPF480" s="5"/>
      <c r="MPG480" s="5"/>
      <c r="MPH480" s="5"/>
      <c r="MPI480" s="5"/>
      <c r="MPJ480" s="5"/>
      <c r="MPK480" s="5"/>
      <c r="MPL480" s="5"/>
      <c r="MPM480" s="5"/>
      <c r="MPN480" s="5"/>
      <c r="MPO480" s="5"/>
      <c r="MPP480" s="5"/>
      <c r="MPQ480" s="5"/>
      <c r="MPR480" s="5"/>
      <c r="MPS480" s="5"/>
      <c r="MPT480" s="5"/>
      <c r="MPU480" s="5"/>
      <c r="MPV480" s="5"/>
      <c r="MPW480" s="5"/>
      <c r="MPX480" s="5"/>
      <c r="MPY480" s="5"/>
      <c r="MPZ480" s="5"/>
      <c r="MQA480" s="5"/>
      <c r="MQB480" s="5"/>
      <c r="MQC480" s="5"/>
      <c r="MQD480" s="5"/>
      <c r="MQE480" s="5"/>
      <c r="MQF480" s="5"/>
      <c r="MQG480" s="5"/>
      <c r="MQH480" s="5"/>
      <c r="MQI480" s="5"/>
      <c r="MQJ480" s="5"/>
      <c r="MQK480" s="5"/>
      <c r="MQL480" s="5"/>
      <c r="MQM480" s="5"/>
      <c r="MQN480" s="5"/>
      <c r="MQO480" s="5"/>
      <c r="MQP480" s="5"/>
      <c r="MQQ480" s="5"/>
      <c r="MQR480" s="5"/>
      <c r="MQS480" s="5"/>
      <c r="MQT480" s="5"/>
      <c r="MQU480" s="5"/>
      <c r="MQV480" s="5"/>
      <c r="MQW480" s="5"/>
      <c r="MQX480" s="5"/>
      <c r="MQY480" s="5"/>
      <c r="MQZ480" s="5"/>
      <c r="MRA480" s="5"/>
      <c r="MRB480" s="5"/>
      <c r="MRC480" s="5"/>
      <c r="MRD480" s="5"/>
      <c r="MRE480" s="5"/>
      <c r="MRF480" s="5"/>
      <c r="MRG480" s="5"/>
      <c r="MRH480" s="5"/>
      <c r="MRI480" s="5"/>
      <c r="MRJ480" s="5"/>
      <c r="MRK480" s="5"/>
      <c r="MRL480" s="5"/>
      <c r="MRM480" s="5"/>
      <c r="MRN480" s="5"/>
      <c r="MRO480" s="5"/>
      <c r="MRP480" s="5"/>
      <c r="MRQ480" s="5"/>
      <c r="MRR480" s="5"/>
      <c r="MRS480" s="5"/>
      <c r="MRT480" s="5"/>
      <c r="MRU480" s="5"/>
      <c r="MRV480" s="5"/>
      <c r="MRW480" s="5"/>
      <c r="MRX480" s="5"/>
      <c r="MRY480" s="5"/>
      <c r="MRZ480" s="5"/>
      <c r="MSA480" s="5"/>
      <c r="MSB480" s="5"/>
      <c r="MSC480" s="5"/>
      <c r="MSD480" s="5"/>
      <c r="MSE480" s="5"/>
      <c r="MSF480" s="5"/>
      <c r="MSG480" s="5"/>
      <c r="MSH480" s="5"/>
      <c r="MSI480" s="5"/>
      <c r="MSJ480" s="5"/>
      <c r="MSK480" s="5"/>
      <c r="MSL480" s="5"/>
      <c r="MSM480" s="5"/>
      <c r="MSN480" s="5"/>
      <c r="MSO480" s="5"/>
      <c r="MSP480" s="5"/>
      <c r="MSQ480" s="5"/>
      <c r="MSR480" s="5"/>
      <c r="MSS480" s="5"/>
      <c r="MST480" s="5"/>
      <c r="MSU480" s="5"/>
      <c r="MSV480" s="5"/>
      <c r="MSW480" s="5"/>
      <c r="MSX480" s="5"/>
      <c r="MSY480" s="5"/>
      <c r="MSZ480" s="5"/>
      <c r="MTA480" s="5"/>
      <c r="MTB480" s="5"/>
      <c r="MTC480" s="5"/>
      <c r="MTD480" s="5"/>
      <c r="MTE480" s="5"/>
      <c r="MTF480" s="5"/>
      <c r="MTG480" s="5"/>
      <c r="MTH480" s="5"/>
      <c r="MTI480" s="5"/>
      <c r="MTJ480" s="5"/>
      <c r="MTK480" s="5"/>
      <c r="MTL480" s="5"/>
      <c r="MTM480" s="5"/>
      <c r="MTN480" s="5"/>
      <c r="MTO480" s="5"/>
      <c r="MTP480" s="5"/>
      <c r="MTQ480" s="5"/>
      <c r="MTR480" s="5"/>
      <c r="MTS480" s="5"/>
      <c r="MTT480" s="5"/>
      <c r="MTU480" s="5"/>
      <c r="MTV480" s="5"/>
      <c r="MTW480" s="5"/>
      <c r="MTX480" s="5"/>
      <c r="MTY480" s="5"/>
      <c r="MTZ480" s="5"/>
      <c r="MUA480" s="5"/>
      <c r="MUB480" s="5"/>
      <c r="MUC480" s="5"/>
      <c r="MUD480" s="5"/>
      <c r="MUE480" s="5"/>
      <c r="MUF480" s="5"/>
      <c r="MUG480" s="5"/>
      <c r="MUH480" s="5"/>
      <c r="MUI480" s="5"/>
      <c r="MUJ480" s="5"/>
      <c r="MUK480" s="5"/>
      <c r="MUL480" s="5"/>
      <c r="MUM480" s="5"/>
      <c r="MUN480" s="5"/>
      <c r="MUO480" s="5"/>
      <c r="MUP480" s="5"/>
      <c r="MUQ480" s="5"/>
      <c r="MUR480" s="5"/>
      <c r="MUS480" s="5"/>
      <c r="MUT480" s="5"/>
      <c r="MUU480" s="5"/>
      <c r="MUV480" s="5"/>
      <c r="MUW480" s="5"/>
      <c r="MUX480" s="5"/>
      <c r="MUY480" s="5"/>
      <c r="MUZ480" s="5"/>
      <c r="MVA480" s="5"/>
      <c r="MVB480" s="5"/>
      <c r="MVC480" s="5"/>
      <c r="MVD480" s="5"/>
      <c r="MVE480" s="5"/>
      <c r="MVF480" s="5"/>
      <c r="MVG480" s="5"/>
      <c r="MVH480" s="5"/>
      <c r="MVI480" s="5"/>
      <c r="MVJ480" s="5"/>
      <c r="MVK480" s="5"/>
      <c r="MVL480" s="5"/>
      <c r="MVM480" s="5"/>
      <c r="MVN480" s="5"/>
      <c r="MVO480" s="5"/>
      <c r="MVP480" s="5"/>
      <c r="MVQ480" s="5"/>
      <c r="MVR480" s="5"/>
      <c r="MVS480" s="5"/>
      <c r="MVT480" s="5"/>
      <c r="MVU480" s="5"/>
      <c r="MVV480" s="5"/>
      <c r="MVW480" s="5"/>
      <c r="MVX480" s="5"/>
      <c r="MVY480" s="5"/>
      <c r="MVZ480" s="5"/>
      <c r="MWA480" s="5"/>
      <c r="MWB480" s="5"/>
      <c r="MWC480" s="5"/>
      <c r="MWD480" s="5"/>
      <c r="MWE480" s="5"/>
      <c r="MWF480" s="5"/>
      <c r="MWG480" s="5"/>
      <c r="MWH480" s="5"/>
      <c r="MWI480" s="5"/>
      <c r="MWJ480" s="5"/>
      <c r="MWK480" s="5"/>
      <c r="MWL480" s="5"/>
      <c r="MWM480" s="5"/>
      <c r="MWN480" s="5"/>
      <c r="MWO480" s="5"/>
      <c r="MWP480" s="5"/>
      <c r="MWQ480" s="5"/>
      <c r="MWR480" s="5"/>
      <c r="MWS480" s="5"/>
      <c r="MWT480" s="5"/>
      <c r="MWU480" s="5"/>
      <c r="MWV480" s="5"/>
      <c r="MWW480" s="5"/>
      <c r="MWX480" s="5"/>
      <c r="MWY480" s="5"/>
      <c r="MWZ480" s="5"/>
      <c r="MXA480" s="5"/>
      <c r="MXB480" s="5"/>
      <c r="MXC480" s="5"/>
      <c r="MXD480" s="5"/>
      <c r="MXE480" s="5"/>
      <c r="MXF480" s="5"/>
      <c r="MXG480" s="5"/>
      <c r="MXH480" s="5"/>
      <c r="MXI480" s="5"/>
      <c r="MXJ480" s="5"/>
      <c r="MXK480" s="5"/>
      <c r="MXL480" s="5"/>
      <c r="MXM480" s="5"/>
      <c r="MXN480" s="5"/>
      <c r="MXO480" s="5"/>
      <c r="MXP480" s="5"/>
      <c r="MXQ480" s="5"/>
      <c r="MXR480" s="5"/>
      <c r="MXS480" s="5"/>
      <c r="MXT480" s="5"/>
      <c r="MXU480" s="5"/>
      <c r="MXV480" s="5"/>
      <c r="MXW480" s="5"/>
      <c r="MXX480" s="5"/>
      <c r="MXY480" s="5"/>
      <c r="MXZ480" s="5"/>
      <c r="MYA480" s="5"/>
      <c r="MYB480" s="5"/>
      <c r="MYC480" s="5"/>
      <c r="MYD480" s="5"/>
      <c r="MYE480" s="5"/>
      <c r="MYF480" s="5"/>
      <c r="MYG480" s="5"/>
      <c r="MYH480" s="5"/>
      <c r="MYI480" s="5"/>
      <c r="MYJ480" s="5"/>
      <c r="MYK480" s="5"/>
      <c r="MYL480" s="5"/>
      <c r="MYM480" s="5"/>
      <c r="MYN480" s="5"/>
      <c r="MYO480" s="5"/>
      <c r="MYP480" s="5"/>
      <c r="MYQ480" s="5"/>
      <c r="MYR480" s="5"/>
      <c r="MYS480" s="5"/>
      <c r="MYT480" s="5"/>
      <c r="MYU480" s="5"/>
      <c r="MYV480" s="5"/>
      <c r="MYW480" s="5"/>
      <c r="MYX480" s="5"/>
      <c r="MYY480" s="5"/>
      <c r="MYZ480" s="5"/>
      <c r="MZA480" s="5"/>
      <c r="MZB480" s="5"/>
      <c r="MZC480" s="5"/>
      <c r="MZD480" s="5"/>
      <c r="MZE480" s="5"/>
      <c r="MZF480" s="5"/>
      <c r="MZG480" s="5"/>
      <c r="MZH480" s="5"/>
      <c r="MZI480" s="5"/>
      <c r="MZJ480" s="5"/>
      <c r="MZK480" s="5"/>
      <c r="MZL480" s="5"/>
      <c r="MZM480" s="5"/>
      <c r="MZN480" s="5"/>
      <c r="MZO480" s="5"/>
      <c r="MZP480" s="5"/>
      <c r="MZQ480" s="5"/>
      <c r="MZR480" s="5"/>
      <c r="MZS480" s="5"/>
      <c r="MZT480" s="5"/>
      <c r="MZU480" s="5"/>
      <c r="MZV480" s="5"/>
      <c r="MZW480" s="5"/>
      <c r="MZX480" s="5"/>
      <c r="MZY480" s="5"/>
      <c r="MZZ480" s="5"/>
      <c r="NAA480" s="5"/>
      <c r="NAB480" s="5"/>
      <c r="NAC480" s="5"/>
      <c r="NAD480" s="5"/>
      <c r="NAE480" s="5"/>
      <c r="NAF480" s="5"/>
      <c r="NAG480" s="5"/>
      <c r="NAH480" s="5"/>
      <c r="NAI480" s="5"/>
      <c r="NAJ480" s="5"/>
      <c r="NAK480" s="5"/>
      <c r="NAL480" s="5"/>
      <c r="NAM480" s="5"/>
      <c r="NAN480" s="5"/>
      <c r="NAO480" s="5"/>
      <c r="NAP480" s="5"/>
      <c r="NAQ480" s="5"/>
      <c r="NAR480" s="5"/>
      <c r="NAS480" s="5"/>
      <c r="NAT480" s="5"/>
      <c r="NAU480" s="5"/>
      <c r="NAV480" s="5"/>
      <c r="NAW480" s="5"/>
      <c r="NAX480" s="5"/>
      <c r="NAY480" s="5"/>
      <c r="NAZ480" s="5"/>
      <c r="NBA480" s="5"/>
      <c r="NBB480" s="5"/>
      <c r="NBC480" s="5"/>
      <c r="NBD480" s="5"/>
      <c r="NBE480" s="5"/>
      <c r="NBF480" s="5"/>
      <c r="NBG480" s="5"/>
      <c r="NBH480" s="5"/>
      <c r="NBI480" s="5"/>
      <c r="NBJ480" s="5"/>
      <c r="NBK480" s="5"/>
      <c r="NBL480" s="5"/>
      <c r="NBM480" s="5"/>
      <c r="NBN480" s="5"/>
      <c r="NBO480" s="5"/>
      <c r="NBP480" s="5"/>
      <c r="NBQ480" s="5"/>
      <c r="NBR480" s="5"/>
      <c r="NBS480" s="5"/>
      <c r="NBT480" s="5"/>
      <c r="NBU480" s="5"/>
      <c r="NBV480" s="5"/>
      <c r="NBW480" s="5"/>
      <c r="NBX480" s="5"/>
      <c r="NBY480" s="5"/>
      <c r="NBZ480" s="5"/>
      <c r="NCA480" s="5"/>
      <c r="NCB480" s="5"/>
      <c r="NCC480" s="5"/>
      <c r="NCD480" s="5"/>
      <c r="NCE480" s="5"/>
      <c r="NCF480" s="5"/>
      <c r="NCG480" s="5"/>
      <c r="NCH480" s="5"/>
      <c r="NCI480" s="5"/>
      <c r="NCJ480" s="5"/>
      <c r="NCK480" s="5"/>
      <c r="NCL480" s="5"/>
      <c r="NCM480" s="5"/>
      <c r="NCN480" s="5"/>
      <c r="NCO480" s="5"/>
      <c r="NCP480" s="5"/>
      <c r="NCQ480" s="5"/>
      <c r="NCR480" s="5"/>
      <c r="NCS480" s="5"/>
      <c r="NCT480" s="5"/>
      <c r="NCU480" s="5"/>
      <c r="NCV480" s="5"/>
      <c r="NCW480" s="5"/>
      <c r="NCX480" s="5"/>
      <c r="NCY480" s="5"/>
      <c r="NCZ480" s="5"/>
      <c r="NDA480" s="5"/>
      <c r="NDB480" s="5"/>
      <c r="NDC480" s="5"/>
      <c r="NDD480" s="5"/>
      <c r="NDE480" s="5"/>
      <c r="NDF480" s="5"/>
      <c r="NDG480" s="5"/>
      <c r="NDH480" s="5"/>
      <c r="NDI480" s="5"/>
      <c r="NDJ480" s="5"/>
      <c r="NDK480" s="5"/>
      <c r="NDL480" s="5"/>
      <c r="NDM480" s="5"/>
      <c r="NDN480" s="5"/>
      <c r="NDO480" s="5"/>
      <c r="NDP480" s="5"/>
      <c r="NDQ480" s="5"/>
      <c r="NDR480" s="5"/>
      <c r="NDS480" s="5"/>
      <c r="NDT480" s="5"/>
      <c r="NDU480" s="5"/>
      <c r="NDV480" s="5"/>
      <c r="NDW480" s="5"/>
      <c r="NDX480" s="5"/>
      <c r="NDY480" s="5"/>
      <c r="NDZ480" s="5"/>
      <c r="NEA480" s="5"/>
      <c r="NEB480" s="5"/>
      <c r="NEC480" s="5"/>
      <c r="NED480" s="5"/>
      <c r="NEE480" s="5"/>
      <c r="NEF480" s="5"/>
      <c r="NEG480" s="5"/>
      <c r="NEH480" s="5"/>
      <c r="NEI480" s="5"/>
      <c r="NEJ480" s="5"/>
      <c r="NEK480" s="5"/>
      <c r="NEL480" s="5"/>
      <c r="NEM480" s="5"/>
      <c r="NEN480" s="5"/>
      <c r="NEO480" s="5"/>
      <c r="NEP480" s="5"/>
      <c r="NEQ480" s="5"/>
      <c r="NER480" s="5"/>
      <c r="NES480" s="5"/>
      <c r="NET480" s="5"/>
      <c r="NEU480" s="5"/>
      <c r="NEV480" s="5"/>
      <c r="NEW480" s="5"/>
      <c r="NEX480" s="5"/>
      <c r="NEY480" s="5"/>
      <c r="NEZ480" s="5"/>
      <c r="NFA480" s="5"/>
      <c r="NFB480" s="5"/>
      <c r="NFC480" s="5"/>
      <c r="NFD480" s="5"/>
      <c r="NFE480" s="5"/>
      <c r="NFF480" s="5"/>
      <c r="NFG480" s="5"/>
      <c r="NFH480" s="5"/>
      <c r="NFI480" s="5"/>
      <c r="NFJ480" s="5"/>
      <c r="NFK480" s="5"/>
      <c r="NFL480" s="5"/>
      <c r="NFM480" s="5"/>
      <c r="NFN480" s="5"/>
      <c r="NFO480" s="5"/>
      <c r="NFP480" s="5"/>
      <c r="NFQ480" s="5"/>
      <c r="NFR480" s="5"/>
      <c r="NFS480" s="5"/>
      <c r="NFT480" s="5"/>
      <c r="NFU480" s="5"/>
      <c r="NFV480" s="5"/>
      <c r="NFW480" s="5"/>
      <c r="NFX480" s="5"/>
      <c r="NFY480" s="5"/>
      <c r="NFZ480" s="5"/>
      <c r="NGA480" s="5"/>
      <c r="NGB480" s="5"/>
      <c r="NGC480" s="5"/>
      <c r="NGD480" s="5"/>
      <c r="NGE480" s="5"/>
      <c r="NGF480" s="5"/>
      <c r="NGG480" s="5"/>
      <c r="NGH480" s="5"/>
      <c r="NGI480" s="5"/>
      <c r="NGJ480" s="5"/>
      <c r="NGK480" s="5"/>
      <c r="NGL480" s="5"/>
      <c r="NGM480" s="5"/>
      <c r="NGN480" s="5"/>
      <c r="NGO480" s="5"/>
      <c r="NGP480" s="5"/>
      <c r="NGQ480" s="5"/>
      <c r="NGR480" s="5"/>
      <c r="NGS480" s="5"/>
      <c r="NGT480" s="5"/>
      <c r="NGU480" s="5"/>
      <c r="NGV480" s="5"/>
      <c r="NGW480" s="5"/>
      <c r="NGX480" s="5"/>
      <c r="NGY480" s="5"/>
      <c r="NGZ480" s="5"/>
      <c r="NHA480" s="5"/>
      <c r="NHB480" s="5"/>
      <c r="NHC480" s="5"/>
      <c r="NHD480" s="5"/>
      <c r="NHE480" s="5"/>
      <c r="NHF480" s="5"/>
      <c r="NHG480" s="5"/>
      <c r="NHH480" s="5"/>
      <c r="NHI480" s="5"/>
      <c r="NHJ480" s="5"/>
      <c r="NHK480" s="5"/>
      <c r="NHL480" s="5"/>
      <c r="NHM480" s="5"/>
      <c r="NHN480" s="5"/>
      <c r="NHO480" s="5"/>
      <c r="NHP480" s="5"/>
      <c r="NHQ480" s="5"/>
      <c r="NHR480" s="5"/>
      <c r="NHS480" s="5"/>
      <c r="NHT480" s="5"/>
      <c r="NHU480" s="5"/>
      <c r="NHV480" s="5"/>
      <c r="NHW480" s="5"/>
      <c r="NHX480" s="5"/>
      <c r="NHY480" s="5"/>
      <c r="NHZ480" s="5"/>
      <c r="NIA480" s="5"/>
      <c r="NIB480" s="5"/>
      <c r="NIC480" s="5"/>
      <c r="NID480" s="5"/>
      <c r="NIE480" s="5"/>
      <c r="NIF480" s="5"/>
      <c r="NIG480" s="5"/>
      <c r="NIH480" s="5"/>
      <c r="NII480" s="5"/>
      <c r="NIJ480" s="5"/>
      <c r="NIK480" s="5"/>
      <c r="NIL480" s="5"/>
      <c r="NIM480" s="5"/>
      <c r="NIN480" s="5"/>
      <c r="NIO480" s="5"/>
      <c r="NIP480" s="5"/>
      <c r="NIQ480" s="5"/>
      <c r="NIR480" s="5"/>
      <c r="NIS480" s="5"/>
      <c r="NIT480" s="5"/>
      <c r="NIU480" s="5"/>
      <c r="NIV480" s="5"/>
      <c r="NIW480" s="5"/>
      <c r="NIX480" s="5"/>
      <c r="NIY480" s="5"/>
      <c r="NIZ480" s="5"/>
      <c r="NJA480" s="5"/>
      <c r="NJB480" s="5"/>
      <c r="NJC480" s="5"/>
      <c r="NJD480" s="5"/>
      <c r="NJE480" s="5"/>
      <c r="NJF480" s="5"/>
      <c r="NJG480" s="5"/>
      <c r="NJH480" s="5"/>
      <c r="NJI480" s="5"/>
      <c r="NJJ480" s="5"/>
      <c r="NJK480" s="5"/>
      <c r="NJL480" s="5"/>
      <c r="NJM480" s="5"/>
      <c r="NJN480" s="5"/>
      <c r="NJO480" s="5"/>
      <c r="NJP480" s="5"/>
      <c r="NJQ480" s="5"/>
      <c r="NJR480" s="5"/>
      <c r="NJS480" s="5"/>
      <c r="NJT480" s="5"/>
      <c r="NJU480" s="5"/>
      <c r="NJV480" s="5"/>
      <c r="NJW480" s="5"/>
      <c r="NJX480" s="5"/>
      <c r="NJY480" s="5"/>
      <c r="NJZ480" s="5"/>
      <c r="NKA480" s="5"/>
      <c r="NKB480" s="5"/>
      <c r="NKC480" s="5"/>
      <c r="NKD480" s="5"/>
      <c r="NKE480" s="5"/>
      <c r="NKF480" s="5"/>
      <c r="NKG480" s="5"/>
      <c r="NKH480" s="5"/>
      <c r="NKI480" s="5"/>
      <c r="NKJ480" s="5"/>
      <c r="NKK480" s="5"/>
      <c r="NKL480" s="5"/>
      <c r="NKM480" s="5"/>
      <c r="NKN480" s="5"/>
      <c r="NKO480" s="5"/>
      <c r="NKP480" s="5"/>
      <c r="NKQ480" s="5"/>
      <c r="NKR480" s="5"/>
      <c r="NKS480" s="5"/>
      <c r="NKT480" s="5"/>
      <c r="NKU480" s="5"/>
      <c r="NKV480" s="5"/>
      <c r="NKW480" s="5"/>
      <c r="NKX480" s="5"/>
      <c r="NKY480" s="5"/>
      <c r="NKZ480" s="5"/>
      <c r="NLA480" s="5"/>
      <c r="NLB480" s="5"/>
      <c r="NLC480" s="5"/>
      <c r="NLD480" s="5"/>
      <c r="NLE480" s="5"/>
      <c r="NLF480" s="5"/>
      <c r="NLG480" s="5"/>
      <c r="NLH480" s="5"/>
      <c r="NLI480" s="5"/>
      <c r="NLJ480" s="5"/>
      <c r="NLK480" s="5"/>
      <c r="NLL480" s="5"/>
      <c r="NLM480" s="5"/>
      <c r="NLN480" s="5"/>
      <c r="NLO480" s="5"/>
      <c r="NLP480" s="5"/>
      <c r="NLQ480" s="5"/>
      <c r="NLR480" s="5"/>
      <c r="NLS480" s="5"/>
      <c r="NLT480" s="5"/>
      <c r="NLU480" s="5"/>
      <c r="NLV480" s="5"/>
      <c r="NLW480" s="5"/>
      <c r="NLX480" s="5"/>
      <c r="NLY480" s="5"/>
      <c r="NLZ480" s="5"/>
      <c r="NMA480" s="5"/>
      <c r="NMB480" s="5"/>
      <c r="NMC480" s="5"/>
      <c r="NMD480" s="5"/>
      <c r="NME480" s="5"/>
      <c r="NMF480" s="5"/>
      <c r="NMG480" s="5"/>
      <c r="NMH480" s="5"/>
      <c r="NMI480" s="5"/>
      <c r="NMJ480" s="5"/>
      <c r="NMK480" s="5"/>
      <c r="NML480" s="5"/>
      <c r="NMM480" s="5"/>
      <c r="NMN480" s="5"/>
      <c r="NMO480" s="5"/>
      <c r="NMP480" s="5"/>
      <c r="NMQ480" s="5"/>
      <c r="NMR480" s="5"/>
      <c r="NMS480" s="5"/>
      <c r="NMT480" s="5"/>
      <c r="NMU480" s="5"/>
      <c r="NMV480" s="5"/>
      <c r="NMW480" s="5"/>
      <c r="NMX480" s="5"/>
      <c r="NMY480" s="5"/>
      <c r="NMZ480" s="5"/>
      <c r="NNA480" s="5"/>
      <c r="NNB480" s="5"/>
      <c r="NNC480" s="5"/>
      <c r="NND480" s="5"/>
      <c r="NNE480" s="5"/>
      <c r="NNF480" s="5"/>
      <c r="NNG480" s="5"/>
      <c r="NNH480" s="5"/>
      <c r="NNI480" s="5"/>
      <c r="NNJ480" s="5"/>
      <c r="NNK480" s="5"/>
      <c r="NNL480" s="5"/>
      <c r="NNM480" s="5"/>
      <c r="NNN480" s="5"/>
      <c r="NNO480" s="5"/>
      <c r="NNP480" s="5"/>
      <c r="NNQ480" s="5"/>
      <c r="NNR480" s="5"/>
      <c r="NNS480" s="5"/>
      <c r="NNT480" s="5"/>
      <c r="NNU480" s="5"/>
      <c r="NNV480" s="5"/>
      <c r="NNW480" s="5"/>
      <c r="NNX480" s="5"/>
      <c r="NNY480" s="5"/>
      <c r="NNZ480" s="5"/>
      <c r="NOA480" s="5"/>
      <c r="NOB480" s="5"/>
      <c r="NOC480" s="5"/>
      <c r="NOD480" s="5"/>
      <c r="NOE480" s="5"/>
      <c r="NOF480" s="5"/>
      <c r="NOG480" s="5"/>
      <c r="NOH480" s="5"/>
      <c r="NOI480" s="5"/>
      <c r="NOJ480" s="5"/>
      <c r="NOK480" s="5"/>
      <c r="NOL480" s="5"/>
      <c r="NOM480" s="5"/>
      <c r="NON480" s="5"/>
      <c r="NOO480" s="5"/>
      <c r="NOP480" s="5"/>
      <c r="NOQ480" s="5"/>
      <c r="NOR480" s="5"/>
      <c r="NOS480" s="5"/>
      <c r="NOT480" s="5"/>
      <c r="NOU480" s="5"/>
      <c r="NOV480" s="5"/>
      <c r="NOW480" s="5"/>
      <c r="NOX480" s="5"/>
      <c r="NOY480" s="5"/>
      <c r="NOZ480" s="5"/>
      <c r="NPA480" s="5"/>
      <c r="NPB480" s="5"/>
      <c r="NPC480" s="5"/>
      <c r="NPD480" s="5"/>
      <c r="NPE480" s="5"/>
      <c r="NPF480" s="5"/>
      <c r="NPG480" s="5"/>
      <c r="NPH480" s="5"/>
      <c r="NPI480" s="5"/>
      <c r="NPJ480" s="5"/>
      <c r="NPK480" s="5"/>
      <c r="NPL480" s="5"/>
      <c r="NPM480" s="5"/>
      <c r="NPN480" s="5"/>
      <c r="NPO480" s="5"/>
      <c r="NPP480" s="5"/>
      <c r="NPQ480" s="5"/>
      <c r="NPR480" s="5"/>
      <c r="NPS480" s="5"/>
      <c r="NPT480" s="5"/>
      <c r="NPU480" s="5"/>
      <c r="NPV480" s="5"/>
      <c r="NPW480" s="5"/>
      <c r="NPX480" s="5"/>
      <c r="NPY480" s="5"/>
      <c r="NPZ480" s="5"/>
      <c r="NQA480" s="5"/>
      <c r="NQB480" s="5"/>
      <c r="NQC480" s="5"/>
      <c r="NQD480" s="5"/>
      <c r="NQE480" s="5"/>
      <c r="NQF480" s="5"/>
      <c r="NQG480" s="5"/>
      <c r="NQH480" s="5"/>
      <c r="NQI480" s="5"/>
      <c r="NQJ480" s="5"/>
      <c r="NQK480" s="5"/>
      <c r="NQL480" s="5"/>
      <c r="NQM480" s="5"/>
      <c r="NQN480" s="5"/>
      <c r="NQO480" s="5"/>
      <c r="NQP480" s="5"/>
      <c r="NQQ480" s="5"/>
      <c r="NQR480" s="5"/>
      <c r="NQS480" s="5"/>
      <c r="NQT480" s="5"/>
      <c r="NQU480" s="5"/>
      <c r="NQV480" s="5"/>
      <c r="NQW480" s="5"/>
      <c r="NQX480" s="5"/>
      <c r="NQY480" s="5"/>
      <c r="NQZ480" s="5"/>
      <c r="NRA480" s="5"/>
      <c r="NRB480" s="5"/>
      <c r="NRC480" s="5"/>
      <c r="NRD480" s="5"/>
      <c r="NRE480" s="5"/>
      <c r="NRF480" s="5"/>
      <c r="NRG480" s="5"/>
      <c r="NRH480" s="5"/>
      <c r="NRI480" s="5"/>
      <c r="NRJ480" s="5"/>
      <c r="NRK480" s="5"/>
      <c r="NRL480" s="5"/>
      <c r="NRM480" s="5"/>
      <c r="NRN480" s="5"/>
      <c r="NRO480" s="5"/>
      <c r="NRP480" s="5"/>
      <c r="NRQ480" s="5"/>
      <c r="NRR480" s="5"/>
      <c r="NRS480" s="5"/>
      <c r="NRT480" s="5"/>
      <c r="NRU480" s="5"/>
      <c r="NRV480" s="5"/>
      <c r="NRW480" s="5"/>
      <c r="NRX480" s="5"/>
      <c r="NRY480" s="5"/>
      <c r="NRZ480" s="5"/>
      <c r="NSA480" s="5"/>
      <c r="NSB480" s="5"/>
      <c r="NSC480" s="5"/>
      <c r="NSD480" s="5"/>
      <c r="NSE480" s="5"/>
      <c r="NSF480" s="5"/>
      <c r="NSG480" s="5"/>
      <c r="NSH480" s="5"/>
      <c r="NSI480" s="5"/>
      <c r="NSJ480" s="5"/>
      <c r="NSK480" s="5"/>
      <c r="NSL480" s="5"/>
      <c r="NSM480" s="5"/>
      <c r="NSN480" s="5"/>
      <c r="NSO480" s="5"/>
      <c r="NSP480" s="5"/>
      <c r="NSQ480" s="5"/>
      <c r="NSR480" s="5"/>
      <c r="NSS480" s="5"/>
      <c r="NST480" s="5"/>
      <c r="NSU480" s="5"/>
      <c r="NSV480" s="5"/>
      <c r="NSW480" s="5"/>
      <c r="NSX480" s="5"/>
      <c r="NSY480" s="5"/>
      <c r="NSZ480" s="5"/>
      <c r="NTA480" s="5"/>
      <c r="NTB480" s="5"/>
      <c r="NTC480" s="5"/>
      <c r="NTD480" s="5"/>
      <c r="NTE480" s="5"/>
      <c r="NTF480" s="5"/>
      <c r="NTG480" s="5"/>
      <c r="NTH480" s="5"/>
      <c r="NTI480" s="5"/>
      <c r="NTJ480" s="5"/>
      <c r="NTK480" s="5"/>
      <c r="NTL480" s="5"/>
      <c r="NTM480" s="5"/>
      <c r="NTN480" s="5"/>
      <c r="NTO480" s="5"/>
      <c r="NTP480" s="5"/>
      <c r="NTQ480" s="5"/>
      <c r="NTR480" s="5"/>
      <c r="NTS480" s="5"/>
      <c r="NTT480" s="5"/>
      <c r="NTU480" s="5"/>
      <c r="NTV480" s="5"/>
      <c r="NTW480" s="5"/>
      <c r="NTX480" s="5"/>
      <c r="NTY480" s="5"/>
      <c r="NTZ480" s="5"/>
      <c r="NUA480" s="5"/>
      <c r="NUB480" s="5"/>
      <c r="NUC480" s="5"/>
      <c r="NUD480" s="5"/>
      <c r="NUE480" s="5"/>
      <c r="NUF480" s="5"/>
      <c r="NUG480" s="5"/>
      <c r="NUH480" s="5"/>
      <c r="NUI480" s="5"/>
      <c r="NUJ480" s="5"/>
      <c r="NUK480" s="5"/>
      <c r="NUL480" s="5"/>
      <c r="NUM480" s="5"/>
      <c r="NUN480" s="5"/>
      <c r="NUO480" s="5"/>
      <c r="NUP480" s="5"/>
      <c r="NUQ480" s="5"/>
      <c r="NUR480" s="5"/>
      <c r="NUS480" s="5"/>
      <c r="NUT480" s="5"/>
      <c r="NUU480" s="5"/>
      <c r="NUV480" s="5"/>
      <c r="NUW480" s="5"/>
      <c r="NUX480" s="5"/>
      <c r="NUY480" s="5"/>
      <c r="NUZ480" s="5"/>
      <c r="NVA480" s="5"/>
      <c r="NVB480" s="5"/>
      <c r="NVC480" s="5"/>
      <c r="NVD480" s="5"/>
      <c r="NVE480" s="5"/>
      <c r="NVF480" s="5"/>
      <c r="NVG480" s="5"/>
      <c r="NVH480" s="5"/>
      <c r="NVI480" s="5"/>
      <c r="NVJ480" s="5"/>
      <c r="NVK480" s="5"/>
      <c r="NVL480" s="5"/>
      <c r="NVM480" s="5"/>
      <c r="NVN480" s="5"/>
      <c r="NVO480" s="5"/>
      <c r="NVP480" s="5"/>
      <c r="NVQ480" s="5"/>
      <c r="NVR480" s="5"/>
      <c r="NVS480" s="5"/>
      <c r="NVT480" s="5"/>
      <c r="NVU480" s="5"/>
      <c r="NVV480" s="5"/>
      <c r="NVW480" s="5"/>
      <c r="NVX480" s="5"/>
      <c r="NVY480" s="5"/>
      <c r="NVZ480" s="5"/>
      <c r="NWA480" s="5"/>
      <c r="NWB480" s="5"/>
      <c r="NWC480" s="5"/>
      <c r="NWD480" s="5"/>
      <c r="NWE480" s="5"/>
      <c r="NWF480" s="5"/>
      <c r="NWG480" s="5"/>
      <c r="NWH480" s="5"/>
      <c r="NWI480" s="5"/>
      <c r="NWJ480" s="5"/>
      <c r="NWK480" s="5"/>
      <c r="NWL480" s="5"/>
      <c r="NWM480" s="5"/>
      <c r="NWN480" s="5"/>
      <c r="NWO480" s="5"/>
      <c r="NWP480" s="5"/>
      <c r="NWQ480" s="5"/>
      <c r="NWR480" s="5"/>
      <c r="NWS480" s="5"/>
      <c r="NWT480" s="5"/>
      <c r="NWU480" s="5"/>
      <c r="NWV480" s="5"/>
      <c r="NWW480" s="5"/>
      <c r="NWX480" s="5"/>
      <c r="NWY480" s="5"/>
      <c r="NWZ480" s="5"/>
      <c r="NXA480" s="5"/>
      <c r="NXB480" s="5"/>
      <c r="NXC480" s="5"/>
      <c r="NXD480" s="5"/>
      <c r="NXE480" s="5"/>
      <c r="NXF480" s="5"/>
      <c r="NXG480" s="5"/>
      <c r="NXH480" s="5"/>
      <c r="NXI480" s="5"/>
      <c r="NXJ480" s="5"/>
      <c r="NXK480" s="5"/>
      <c r="NXL480" s="5"/>
      <c r="NXM480" s="5"/>
      <c r="NXN480" s="5"/>
      <c r="NXO480" s="5"/>
      <c r="NXP480" s="5"/>
      <c r="NXQ480" s="5"/>
      <c r="NXR480" s="5"/>
      <c r="NXS480" s="5"/>
      <c r="NXT480" s="5"/>
      <c r="NXU480" s="5"/>
      <c r="NXV480" s="5"/>
      <c r="NXW480" s="5"/>
      <c r="NXX480" s="5"/>
      <c r="NXY480" s="5"/>
      <c r="NXZ480" s="5"/>
      <c r="NYA480" s="5"/>
      <c r="NYB480" s="5"/>
      <c r="NYC480" s="5"/>
      <c r="NYD480" s="5"/>
      <c r="NYE480" s="5"/>
      <c r="NYF480" s="5"/>
      <c r="NYG480" s="5"/>
      <c r="NYH480" s="5"/>
      <c r="NYI480" s="5"/>
      <c r="NYJ480" s="5"/>
      <c r="NYK480" s="5"/>
      <c r="NYL480" s="5"/>
      <c r="NYM480" s="5"/>
      <c r="NYN480" s="5"/>
      <c r="NYO480" s="5"/>
      <c r="NYP480" s="5"/>
      <c r="NYQ480" s="5"/>
      <c r="NYR480" s="5"/>
      <c r="NYS480" s="5"/>
      <c r="NYT480" s="5"/>
      <c r="NYU480" s="5"/>
      <c r="NYV480" s="5"/>
      <c r="NYW480" s="5"/>
      <c r="NYX480" s="5"/>
      <c r="NYY480" s="5"/>
      <c r="NYZ480" s="5"/>
      <c r="NZA480" s="5"/>
      <c r="NZB480" s="5"/>
      <c r="NZC480" s="5"/>
      <c r="NZD480" s="5"/>
      <c r="NZE480" s="5"/>
      <c r="NZF480" s="5"/>
      <c r="NZG480" s="5"/>
      <c r="NZH480" s="5"/>
      <c r="NZI480" s="5"/>
      <c r="NZJ480" s="5"/>
      <c r="NZK480" s="5"/>
      <c r="NZL480" s="5"/>
      <c r="NZM480" s="5"/>
      <c r="NZN480" s="5"/>
      <c r="NZO480" s="5"/>
      <c r="NZP480" s="5"/>
      <c r="NZQ480" s="5"/>
      <c r="NZR480" s="5"/>
      <c r="NZS480" s="5"/>
      <c r="NZT480" s="5"/>
      <c r="NZU480" s="5"/>
      <c r="NZV480" s="5"/>
      <c r="NZW480" s="5"/>
      <c r="NZX480" s="5"/>
      <c r="NZY480" s="5"/>
      <c r="NZZ480" s="5"/>
      <c r="OAA480" s="5"/>
      <c r="OAB480" s="5"/>
      <c r="OAC480" s="5"/>
      <c r="OAD480" s="5"/>
      <c r="OAE480" s="5"/>
      <c r="OAF480" s="5"/>
      <c r="OAG480" s="5"/>
      <c r="OAH480" s="5"/>
      <c r="OAI480" s="5"/>
      <c r="OAJ480" s="5"/>
      <c r="OAK480" s="5"/>
      <c r="OAL480" s="5"/>
      <c r="OAM480" s="5"/>
      <c r="OAN480" s="5"/>
      <c r="OAO480" s="5"/>
      <c r="OAP480" s="5"/>
      <c r="OAQ480" s="5"/>
      <c r="OAR480" s="5"/>
      <c r="OAS480" s="5"/>
      <c r="OAT480" s="5"/>
      <c r="OAU480" s="5"/>
      <c r="OAV480" s="5"/>
      <c r="OAW480" s="5"/>
      <c r="OAX480" s="5"/>
      <c r="OAY480" s="5"/>
      <c r="OAZ480" s="5"/>
      <c r="OBA480" s="5"/>
      <c r="OBB480" s="5"/>
      <c r="OBC480" s="5"/>
      <c r="OBD480" s="5"/>
      <c r="OBE480" s="5"/>
      <c r="OBF480" s="5"/>
      <c r="OBG480" s="5"/>
      <c r="OBH480" s="5"/>
      <c r="OBI480" s="5"/>
      <c r="OBJ480" s="5"/>
      <c r="OBK480" s="5"/>
      <c r="OBL480" s="5"/>
      <c r="OBM480" s="5"/>
      <c r="OBN480" s="5"/>
      <c r="OBO480" s="5"/>
      <c r="OBP480" s="5"/>
      <c r="OBQ480" s="5"/>
      <c r="OBR480" s="5"/>
      <c r="OBS480" s="5"/>
      <c r="OBT480" s="5"/>
      <c r="OBU480" s="5"/>
      <c r="OBV480" s="5"/>
      <c r="OBW480" s="5"/>
      <c r="OBX480" s="5"/>
      <c r="OBY480" s="5"/>
      <c r="OBZ480" s="5"/>
      <c r="OCA480" s="5"/>
      <c r="OCB480" s="5"/>
      <c r="OCC480" s="5"/>
      <c r="OCD480" s="5"/>
      <c r="OCE480" s="5"/>
      <c r="OCF480" s="5"/>
      <c r="OCG480" s="5"/>
      <c r="OCH480" s="5"/>
      <c r="OCI480" s="5"/>
      <c r="OCJ480" s="5"/>
      <c r="OCK480" s="5"/>
      <c r="OCL480" s="5"/>
      <c r="OCM480" s="5"/>
      <c r="OCN480" s="5"/>
      <c r="OCO480" s="5"/>
      <c r="OCP480" s="5"/>
      <c r="OCQ480" s="5"/>
      <c r="OCR480" s="5"/>
      <c r="OCS480" s="5"/>
      <c r="OCT480" s="5"/>
      <c r="OCU480" s="5"/>
      <c r="OCV480" s="5"/>
      <c r="OCW480" s="5"/>
      <c r="OCX480" s="5"/>
      <c r="OCY480" s="5"/>
      <c r="OCZ480" s="5"/>
      <c r="ODA480" s="5"/>
      <c r="ODB480" s="5"/>
      <c r="ODC480" s="5"/>
      <c r="ODD480" s="5"/>
      <c r="ODE480" s="5"/>
      <c r="ODF480" s="5"/>
      <c r="ODG480" s="5"/>
      <c r="ODH480" s="5"/>
      <c r="ODI480" s="5"/>
      <c r="ODJ480" s="5"/>
      <c r="ODK480" s="5"/>
      <c r="ODL480" s="5"/>
      <c r="ODM480" s="5"/>
      <c r="ODN480" s="5"/>
      <c r="ODO480" s="5"/>
      <c r="ODP480" s="5"/>
      <c r="ODQ480" s="5"/>
      <c r="ODR480" s="5"/>
      <c r="ODS480" s="5"/>
      <c r="ODT480" s="5"/>
      <c r="ODU480" s="5"/>
      <c r="ODV480" s="5"/>
      <c r="ODW480" s="5"/>
      <c r="ODX480" s="5"/>
      <c r="ODY480" s="5"/>
      <c r="ODZ480" s="5"/>
      <c r="OEA480" s="5"/>
      <c r="OEB480" s="5"/>
      <c r="OEC480" s="5"/>
      <c r="OED480" s="5"/>
      <c r="OEE480" s="5"/>
      <c r="OEF480" s="5"/>
      <c r="OEG480" s="5"/>
      <c r="OEH480" s="5"/>
      <c r="OEI480" s="5"/>
      <c r="OEJ480" s="5"/>
      <c r="OEK480" s="5"/>
      <c r="OEL480" s="5"/>
      <c r="OEM480" s="5"/>
      <c r="OEN480" s="5"/>
      <c r="OEO480" s="5"/>
      <c r="OEP480" s="5"/>
      <c r="OEQ480" s="5"/>
      <c r="OER480" s="5"/>
      <c r="OES480" s="5"/>
      <c r="OET480" s="5"/>
      <c r="OEU480" s="5"/>
      <c r="OEV480" s="5"/>
      <c r="OEW480" s="5"/>
      <c r="OEX480" s="5"/>
      <c r="OEY480" s="5"/>
      <c r="OEZ480" s="5"/>
      <c r="OFA480" s="5"/>
      <c r="OFB480" s="5"/>
      <c r="OFC480" s="5"/>
      <c r="OFD480" s="5"/>
      <c r="OFE480" s="5"/>
      <c r="OFF480" s="5"/>
      <c r="OFG480" s="5"/>
      <c r="OFH480" s="5"/>
      <c r="OFI480" s="5"/>
      <c r="OFJ480" s="5"/>
      <c r="OFK480" s="5"/>
      <c r="OFL480" s="5"/>
      <c r="OFM480" s="5"/>
      <c r="OFN480" s="5"/>
      <c r="OFO480" s="5"/>
      <c r="OFP480" s="5"/>
      <c r="OFQ480" s="5"/>
      <c r="OFR480" s="5"/>
      <c r="OFS480" s="5"/>
      <c r="OFT480" s="5"/>
      <c r="OFU480" s="5"/>
      <c r="OFV480" s="5"/>
      <c r="OFW480" s="5"/>
      <c r="OFX480" s="5"/>
      <c r="OFY480" s="5"/>
      <c r="OFZ480" s="5"/>
      <c r="OGA480" s="5"/>
      <c r="OGB480" s="5"/>
      <c r="OGC480" s="5"/>
      <c r="OGD480" s="5"/>
      <c r="OGE480" s="5"/>
      <c r="OGF480" s="5"/>
      <c r="OGG480" s="5"/>
      <c r="OGH480" s="5"/>
      <c r="OGI480" s="5"/>
      <c r="OGJ480" s="5"/>
      <c r="OGK480" s="5"/>
      <c r="OGL480" s="5"/>
      <c r="OGM480" s="5"/>
      <c r="OGN480" s="5"/>
      <c r="OGO480" s="5"/>
      <c r="OGP480" s="5"/>
      <c r="OGQ480" s="5"/>
      <c r="OGR480" s="5"/>
      <c r="OGS480" s="5"/>
      <c r="OGT480" s="5"/>
      <c r="OGU480" s="5"/>
      <c r="OGV480" s="5"/>
      <c r="OGW480" s="5"/>
      <c r="OGX480" s="5"/>
      <c r="OGY480" s="5"/>
      <c r="OGZ480" s="5"/>
      <c r="OHA480" s="5"/>
      <c r="OHB480" s="5"/>
      <c r="OHC480" s="5"/>
      <c r="OHD480" s="5"/>
      <c r="OHE480" s="5"/>
      <c r="OHF480" s="5"/>
      <c r="OHG480" s="5"/>
      <c r="OHH480" s="5"/>
      <c r="OHI480" s="5"/>
      <c r="OHJ480" s="5"/>
      <c r="OHK480" s="5"/>
      <c r="OHL480" s="5"/>
      <c r="OHM480" s="5"/>
      <c r="OHN480" s="5"/>
      <c r="OHO480" s="5"/>
      <c r="OHP480" s="5"/>
      <c r="OHQ480" s="5"/>
      <c r="OHR480" s="5"/>
      <c r="OHS480" s="5"/>
      <c r="OHT480" s="5"/>
      <c r="OHU480" s="5"/>
      <c r="OHV480" s="5"/>
      <c r="OHW480" s="5"/>
      <c r="OHX480" s="5"/>
      <c r="OHY480" s="5"/>
      <c r="OHZ480" s="5"/>
      <c r="OIA480" s="5"/>
      <c r="OIB480" s="5"/>
      <c r="OIC480" s="5"/>
      <c r="OID480" s="5"/>
      <c r="OIE480" s="5"/>
      <c r="OIF480" s="5"/>
      <c r="OIG480" s="5"/>
      <c r="OIH480" s="5"/>
      <c r="OII480" s="5"/>
      <c r="OIJ480" s="5"/>
      <c r="OIK480" s="5"/>
      <c r="OIL480" s="5"/>
      <c r="OIM480" s="5"/>
      <c r="OIN480" s="5"/>
      <c r="OIO480" s="5"/>
      <c r="OIP480" s="5"/>
      <c r="OIQ480" s="5"/>
      <c r="OIR480" s="5"/>
      <c r="OIS480" s="5"/>
      <c r="OIT480" s="5"/>
      <c r="OIU480" s="5"/>
      <c r="OIV480" s="5"/>
      <c r="OIW480" s="5"/>
      <c r="OIX480" s="5"/>
      <c r="OIY480" s="5"/>
      <c r="OIZ480" s="5"/>
      <c r="OJA480" s="5"/>
      <c r="OJB480" s="5"/>
      <c r="OJC480" s="5"/>
      <c r="OJD480" s="5"/>
      <c r="OJE480" s="5"/>
      <c r="OJF480" s="5"/>
      <c r="OJG480" s="5"/>
      <c r="OJH480" s="5"/>
      <c r="OJI480" s="5"/>
      <c r="OJJ480" s="5"/>
      <c r="OJK480" s="5"/>
      <c r="OJL480" s="5"/>
      <c r="OJM480" s="5"/>
      <c r="OJN480" s="5"/>
      <c r="OJO480" s="5"/>
      <c r="OJP480" s="5"/>
      <c r="OJQ480" s="5"/>
      <c r="OJR480" s="5"/>
      <c r="OJS480" s="5"/>
      <c r="OJT480" s="5"/>
      <c r="OJU480" s="5"/>
      <c r="OJV480" s="5"/>
      <c r="OJW480" s="5"/>
      <c r="OJX480" s="5"/>
      <c r="OJY480" s="5"/>
      <c r="OJZ480" s="5"/>
      <c r="OKA480" s="5"/>
      <c r="OKB480" s="5"/>
      <c r="OKC480" s="5"/>
      <c r="OKD480" s="5"/>
      <c r="OKE480" s="5"/>
      <c r="OKF480" s="5"/>
      <c r="OKG480" s="5"/>
      <c r="OKH480" s="5"/>
      <c r="OKI480" s="5"/>
      <c r="OKJ480" s="5"/>
      <c r="OKK480" s="5"/>
      <c r="OKL480" s="5"/>
      <c r="OKM480" s="5"/>
      <c r="OKN480" s="5"/>
      <c r="OKO480" s="5"/>
      <c r="OKP480" s="5"/>
      <c r="OKQ480" s="5"/>
      <c r="OKR480" s="5"/>
      <c r="OKS480" s="5"/>
      <c r="OKT480" s="5"/>
      <c r="OKU480" s="5"/>
      <c r="OKV480" s="5"/>
      <c r="OKW480" s="5"/>
      <c r="OKX480" s="5"/>
      <c r="OKY480" s="5"/>
      <c r="OKZ480" s="5"/>
      <c r="OLA480" s="5"/>
      <c r="OLB480" s="5"/>
      <c r="OLC480" s="5"/>
      <c r="OLD480" s="5"/>
      <c r="OLE480" s="5"/>
      <c r="OLF480" s="5"/>
      <c r="OLG480" s="5"/>
      <c r="OLH480" s="5"/>
      <c r="OLI480" s="5"/>
      <c r="OLJ480" s="5"/>
      <c r="OLK480" s="5"/>
      <c r="OLL480" s="5"/>
      <c r="OLM480" s="5"/>
      <c r="OLN480" s="5"/>
      <c r="OLO480" s="5"/>
      <c r="OLP480" s="5"/>
      <c r="OLQ480" s="5"/>
      <c r="OLR480" s="5"/>
      <c r="OLS480" s="5"/>
      <c r="OLT480" s="5"/>
      <c r="OLU480" s="5"/>
      <c r="OLV480" s="5"/>
      <c r="OLW480" s="5"/>
      <c r="OLX480" s="5"/>
      <c r="OLY480" s="5"/>
      <c r="OLZ480" s="5"/>
      <c r="OMA480" s="5"/>
      <c r="OMB480" s="5"/>
      <c r="OMC480" s="5"/>
      <c r="OMD480" s="5"/>
      <c r="OME480" s="5"/>
      <c r="OMF480" s="5"/>
      <c r="OMG480" s="5"/>
      <c r="OMH480" s="5"/>
      <c r="OMI480" s="5"/>
      <c r="OMJ480" s="5"/>
      <c r="OMK480" s="5"/>
      <c r="OML480" s="5"/>
      <c r="OMM480" s="5"/>
      <c r="OMN480" s="5"/>
      <c r="OMO480" s="5"/>
      <c r="OMP480" s="5"/>
      <c r="OMQ480" s="5"/>
      <c r="OMR480" s="5"/>
      <c r="OMS480" s="5"/>
      <c r="OMT480" s="5"/>
      <c r="OMU480" s="5"/>
      <c r="OMV480" s="5"/>
      <c r="OMW480" s="5"/>
      <c r="OMX480" s="5"/>
      <c r="OMY480" s="5"/>
      <c r="OMZ480" s="5"/>
      <c r="ONA480" s="5"/>
      <c r="ONB480" s="5"/>
      <c r="ONC480" s="5"/>
      <c r="OND480" s="5"/>
      <c r="ONE480" s="5"/>
      <c r="ONF480" s="5"/>
      <c r="ONG480" s="5"/>
      <c r="ONH480" s="5"/>
      <c r="ONI480" s="5"/>
      <c r="ONJ480" s="5"/>
      <c r="ONK480" s="5"/>
      <c r="ONL480" s="5"/>
      <c r="ONM480" s="5"/>
      <c r="ONN480" s="5"/>
      <c r="ONO480" s="5"/>
      <c r="ONP480" s="5"/>
      <c r="ONQ480" s="5"/>
      <c r="ONR480" s="5"/>
      <c r="ONS480" s="5"/>
      <c r="ONT480" s="5"/>
      <c r="ONU480" s="5"/>
      <c r="ONV480" s="5"/>
      <c r="ONW480" s="5"/>
      <c r="ONX480" s="5"/>
      <c r="ONY480" s="5"/>
      <c r="ONZ480" s="5"/>
      <c r="OOA480" s="5"/>
      <c r="OOB480" s="5"/>
      <c r="OOC480" s="5"/>
      <c r="OOD480" s="5"/>
      <c r="OOE480" s="5"/>
      <c r="OOF480" s="5"/>
      <c r="OOG480" s="5"/>
      <c r="OOH480" s="5"/>
      <c r="OOI480" s="5"/>
      <c r="OOJ480" s="5"/>
      <c r="OOK480" s="5"/>
      <c r="OOL480" s="5"/>
      <c r="OOM480" s="5"/>
      <c r="OON480" s="5"/>
      <c r="OOO480" s="5"/>
      <c r="OOP480" s="5"/>
      <c r="OOQ480" s="5"/>
      <c r="OOR480" s="5"/>
      <c r="OOS480" s="5"/>
      <c r="OOT480" s="5"/>
      <c r="OOU480" s="5"/>
      <c r="OOV480" s="5"/>
      <c r="OOW480" s="5"/>
      <c r="OOX480" s="5"/>
      <c r="OOY480" s="5"/>
      <c r="OOZ480" s="5"/>
      <c r="OPA480" s="5"/>
      <c r="OPB480" s="5"/>
      <c r="OPC480" s="5"/>
      <c r="OPD480" s="5"/>
      <c r="OPE480" s="5"/>
      <c r="OPF480" s="5"/>
      <c r="OPG480" s="5"/>
      <c r="OPH480" s="5"/>
      <c r="OPI480" s="5"/>
      <c r="OPJ480" s="5"/>
      <c r="OPK480" s="5"/>
      <c r="OPL480" s="5"/>
      <c r="OPM480" s="5"/>
      <c r="OPN480" s="5"/>
      <c r="OPO480" s="5"/>
      <c r="OPP480" s="5"/>
      <c r="OPQ480" s="5"/>
      <c r="OPR480" s="5"/>
      <c r="OPS480" s="5"/>
      <c r="OPT480" s="5"/>
      <c r="OPU480" s="5"/>
      <c r="OPV480" s="5"/>
      <c r="OPW480" s="5"/>
      <c r="OPX480" s="5"/>
      <c r="OPY480" s="5"/>
      <c r="OPZ480" s="5"/>
      <c r="OQA480" s="5"/>
      <c r="OQB480" s="5"/>
      <c r="OQC480" s="5"/>
      <c r="OQD480" s="5"/>
      <c r="OQE480" s="5"/>
      <c r="OQF480" s="5"/>
      <c r="OQG480" s="5"/>
      <c r="OQH480" s="5"/>
      <c r="OQI480" s="5"/>
      <c r="OQJ480" s="5"/>
      <c r="OQK480" s="5"/>
      <c r="OQL480" s="5"/>
      <c r="OQM480" s="5"/>
      <c r="OQN480" s="5"/>
      <c r="OQO480" s="5"/>
      <c r="OQP480" s="5"/>
      <c r="OQQ480" s="5"/>
      <c r="OQR480" s="5"/>
      <c r="OQS480" s="5"/>
      <c r="OQT480" s="5"/>
      <c r="OQU480" s="5"/>
      <c r="OQV480" s="5"/>
      <c r="OQW480" s="5"/>
      <c r="OQX480" s="5"/>
      <c r="OQY480" s="5"/>
      <c r="OQZ480" s="5"/>
      <c r="ORA480" s="5"/>
      <c r="ORB480" s="5"/>
      <c r="ORC480" s="5"/>
      <c r="ORD480" s="5"/>
      <c r="ORE480" s="5"/>
      <c r="ORF480" s="5"/>
      <c r="ORG480" s="5"/>
      <c r="ORH480" s="5"/>
      <c r="ORI480" s="5"/>
      <c r="ORJ480" s="5"/>
      <c r="ORK480" s="5"/>
      <c r="ORL480" s="5"/>
      <c r="ORM480" s="5"/>
      <c r="ORN480" s="5"/>
      <c r="ORO480" s="5"/>
      <c r="ORP480" s="5"/>
      <c r="ORQ480" s="5"/>
      <c r="ORR480" s="5"/>
      <c r="ORS480" s="5"/>
      <c r="ORT480" s="5"/>
      <c r="ORU480" s="5"/>
      <c r="ORV480" s="5"/>
      <c r="ORW480" s="5"/>
      <c r="ORX480" s="5"/>
      <c r="ORY480" s="5"/>
      <c r="ORZ480" s="5"/>
      <c r="OSA480" s="5"/>
      <c r="OSB480" s="5"/>
      <c r="OSC480" s="5"/>
      <c r="OSD480" s="5"/>
      <c r="OSE480" s="5"/>
      <c r="OSF480" s="5"/>
      <c r="OSG480" s="5"/>
      <c r="OSH480" s="5"/>
      <c r="OSI480" s="5"/>
      <c r="OSJ480" s="5"/>
      <c r="OSK480" s="5"/>
      <c r="OSL480" s="5"/>
      <c r="OSM480" s="5"/>
      <c r="OSN480" s="5"/>
      <c r="OSO480" s="5"/>
      <c r="OSP480" s="5"/>
      <c r="OSQ480" s="5"/>
      <c r="OSR480" s="5"/>
      <c r="OSS480" s="5"/>
      <c r="OST480" s="5"/>
      <c r="OSU480" s="5"/>
      <c r="OSV480" s="5"/>
      <c r="OSW480" s="5"/>
      <c r="OSX480" s="5"/>
      <c r="OSY480" s="5"/>
      <c r="OSZ480" s="5"/>
      <c r="OTA480" s="5"/>
      <c r="OTB480" s="5"/>
      <c r="OTC480" s="5"/>
      <c r="OTD480" s="5"/>
      <c r="OTE480" s="5"/>
      <c r="OTF480" s="5"/>
      <c r="OTG480" s="5"/>
      <c r="OTH480" s="5"/>
      <c r="OTI480" s="5"/>
      <c r="OTJ480" s="5"/>
      <c r="OTK480" s="5"/>
      <c r="OTL480" s="5"/>
      <c r="OTM480" s="5"/>
      <c r="OTN480" s="5"/>
      <c r="OTO480" s="5"/>
      <c r="OTP480" s="5"/>
      <c r="OTQ480" s="5"/>
      <c r="OTR480" s="5"/>
      <c r="OTS480" s="5"/>
      <c r="OTT480" s="5"/>
      <c r="OTU480" s="5"/>
      <c r="OTV480" s="5"/>
      <c r="OTW480" s="5"/>
      <c r="OTX480" s="5"/>
      <c r="OTY480" s="5"/>
      <c r="OTZ480" s="5"/>
      <c r="OUA480" s="5"/>
      <c r="OUB480" s="5"/>
      <c r="OUC480" s="5"/>
      <c r="OUD480" s="5"/>
      <c r="OUE480" s="5"/>
      <c r="OUF480" s="5"/>
      <c r="OUG480" s="5"/>
      <c r="OUH480" s="5"/>
      <c r="OUI480" s="5"/>
      <c r="OUJ480" s="5"/>
      <c r="OUK480" s="5"/>
      <c r="OUL480" s="5"/>
      <c r="OUM480" s="5"/>
      <c r="OUN480" s="5"/>
      <c r="OUO480" s="5"/>
      <c r="OUP480" s="5"/>
      <c r="OUQ480" s="5"/>
      <c r="OUR480" s="5"/>
      <c r="OUS480" s="5"/>
      <c r="OUT480" s="5"/>
      <c r="OUU480" s="5"/>
      <c r="OUV480" s="5"/>
      <c r="OUW480" s="5"/>
      <c r="OUX480" s="5"/>
      <c r="OUY480" s="5"/>
      <c r="OUZ480" s="5"/>
      <c r="OVA480" s="5"/>
      <c r="OVB480" s="5"/>
      <c r="OVC480" s="5"/>
      <c r="OVD480" s="5"/>
      <c r="OVE480" s="5"/>
      <c r="OVF480" s="5"/>
      <c r="OVG480" s="5"/>
      <c r="OVH480" s="5"/>
      <c r="OVI480" s="5"/>
      <c r="OVJ480" s="5"/>
      <c r="OVK480" s="5"/>
      <c r="OVL480" s="5"/>
      <c r="OVM480" s="5"/>
      <c r="OVN480" s="5"/>
      <c r="OVO480" s="5"/>
      <c r="OVP480" s="5"/>
      <c r="OVQ480" s="5"/>
      <c r="OVR480" s="5"/>
      <c r="OVS480" s="5"/>
      <c r="OVT480" s="5"/>
      <c r="OVU480" s="5"/>
      <c r="OVV480" s="5"/>
      <c r="OVW480" s="5"/>
      <c r="OVX480" s="5"/>
      <c r="OVY480" s="5"/>
      <c r="OVZ480" s="5"/>
      <c r="OWA480" s="5"/>
      <c r="OWB480" s="5"/>
      <c r="OWC480" s="5"/>
      <c r="OWD480" s="5"/>
      <c r="OWE480" s="5"/>
      <c r="OWF480" s="5"/>
      <c r="OWG480" s="5"/>
      <c r="OWH480" s="5"/>
      <c r="OWI480" s="5"/>
      <c r="OWJ480" s="5"/>
      <c r="OWK480" s="5"/>
      <c r="OWL480" s="5"/>
      <c r="OWM480" s="5"/>
      <c r="OWN480" s="5"/>
      <c r="OWO480" s="5"/>
      <c r="OWP480" s="5"/>
      <c r="OWQ480" s="5"/>
      <c r="OWR480" s="5"/>
      <c r="OWS480" s="5"/>
      <c r="OWT480" s="5"/>
      <c r="OWU480" s="5"/>
      <c r="OWV480" s="5"/>
      <c r="OWW480" s="5"/>
      <c r="OWX480" s="5"/>
      <c r="OWY480" s="5"/>
      <c r="OWZ480" s="5"/>
      <c r="OXA480" s="5"/>
      <c r="OXB480" s="5"/>
      <c r="OXC480" s="5"/>
      <c r="OXD480" s="5"/>
      <c r="OXE480" s="5"/>
      <c r="OXF480" s="5"/>
      <c r="OXG480" s="5"/>
      <c r="OXH480" s="5"/>
      <c r="OXI480" s="5"/>
      <c r="OXJ480" s="5"/>
      <c r="OXK480" s="5"/>
      <c r="OXL480" s="5"/>
      <c r="OXM480" s="5"/>
      <c r="OXN480" s="5"/>
      <c r="OXO480" s="5"/>
      <c r="OXP480" s="5"/>
      <c r="OXQ480" s="5"/>
      <c r="OXR480" s="5"/>
      <c r="OXS480" s="5"/>
      <c r="OXT480" s="5"/>
      <c r="OXU480" s="5"/>
      <c r="OXV480" s="5"/>
      <c r="OXW480" s="5"/>
      <c r="OXX480" s="5"/>
      <c r="OXY480" s="5"/>
      <c r="OXZ480" s="5"/>
      <c r="OYA480" s="5"/>
      <c r="OYB480" s="5"/>
      <c r="OYC480" s="5"/>
      <c r="OYD480" s="5"/>
      <c r="OYE480" s="5"/>
      <c r="OYF480" s="5"/>
      <c r="OYG480" s="5"/>
      <c r="OYH480" s="5"/>
      <c r="OYI480" s="5"/>
      <c r="OYJ480" s="5"/>
      <c r="OYK480" s="5"/>
      <c r="OYL480" s="5"/>
      <c r="OYM480" s="5"/>
      <c r="OYN480" s="5"/>
      <c r="OYO480" s="5"/>
      <c r="OYP480" s="5"/>
      <c r="OYQ480" s="5"/>
      <c r="OYR480" s="5"/>
      <c r="OYS480" s="5"/>
      <c r="OYT480" s="5"/>
      <c r="OYU480" s="5"/>
      <c r="OYV480" s="5"/>
      <c r="OYW480" s="5"/>
      <c r="OYX480" s="5"/>
      <c r="OYY480" s="5"/>
      <c r="OYZ480" s="5"/>
      <c r="OZA480" s="5"/>
      <c r="OZB480" s="5"/>
      <c r="OZC480" s="5"/>
      <c r="OZD480" s="5"/>
      <c r="OZE480" s="5"/>
      <c r="OZF480" s="5"/>
      <c r="OZG480" s="5"/>
      <c r="OZH480" s="5"/>
      <c r="OZI480" s="5"/>
      <c r="OZJ480" s="5"/>
      <c r="OZK480" s="5"/>
      <c r="OZL480" s="5"/>
      <c r="OZM480" s="5"/>
      <c r="OZN480" s="5"/>
      <c r="OZO480" s="5"/>
      <c r="OZP480" s="5"/>
      <c r="OZQ480" s="5"/>
      <c r="OZR480" s="5"/>
      <c r="OZS480" s="5"/>
      <c r="OZT480" s="5"/>
      <c r="OZU480" s="5"/>
      <c r="OZV480" s="5"/>
      <c r="OZW480" s="5"/>
      <c r="OZX480" s="5"/>
      <c r="OZY480" s="5"/>
      <c r="OZZ480" s="5"/>
      <c r="PAA480" s="5"/>
      <c r="PAB480" s="5"/>
      <c r="PAC480" s="5"/>
      <c r="PAD480" s="5"/>
      <c r="PAE480" s="5"/>
      <c r="PAF480" s="5"/>
      <c r="PAG480" s="5"/>
      <c r="PAH480" s="5"/>
      <c r="PAI480" s="5"/>
      <c r="PAJ480" s="5"/>
      <c r="PAK480" s="5"/>
      <c r="PAL480" s="5"/>
      <c r="PAM480" s="5"/>
      <c r="PAN480" s="5"/>
      <c r="PAO480" s="5"/>
      <c r="PAP480" s="5"/>
      <c r="PAQ480" s="5"/>
      <c r="PAR480" s="5"/>
      <c r="PAS480" s="5"/>
      <c r="PAT480" s="5"/>
      <c r="PAU480" s="5"/>
      <c r="PAV480" s="5"/>
      <c r="PAW480" s="5"/>
      <c r="PAX480" s="5"/>
      <c r="PAY480" s="5"/>
      <c r="PAZ480" s="5"/>
      <c r="PBA480" s="5"/>
      <c r="PBB480" s="5"/>
      <c r="PBC480" s="5"/>
      <c r="PBD480" s="5"/>
      <c r="PBE480" s="5"/>
      <c r="PBF480" s="5"/>
      <c r="PBG480" s="5"/>
      <c r="PBH480" s="5"/>
      <c r="PBI480" s="5"/>
      <c r="PBJ480" s="5"/>
      <c r="PBK480" s="5"/>
      <c r="PBL480" s="5"/>
      <c r="PBM480" s="5"/>
      <c r="PBN480" s="5"/>
      <c r="PBO480" s="5"/>
      <c r="PBP480" s="5"/>
      <c r="PBQ480" s="5"/>
      <c r="PBR480" s="5"/>
      <c r="PBS480" s="5"/>
      <c r="PBT480" s="5"/>
      <c r="PBU480" s="5"/>
      <c r="PBV480" s="5"/>
      <c r="PBW480" s="5"/>
      <c r="PBX480" s="5"/>
      <c r="PBY480" s="5"/>
      <c r="PBZ480" s="5"/>
      <c r="PCA480" s="5"/>
      <c r="PCB480" s="5"/>
      <c r="PCC480" s="5"/>
      <c r="PCD480" s="5"/>
      <c r="PCE480" s="5"/>
      <c r="PCF480" s="5"/>
      <c r="PCG480" s="5"/>
      <c r="PCH480" s="5"/>
      <c r="PCI480" s="5"/>
      <c r="PCJ480" s="5"/>
      <c r="PCK480" s="5"/>
      <c r="PCL480" s="5"/>
      <c r="PCM480" s="5"/>
      <c r="PCN480" s="5"/>
      <c r="PCO480" s="5"/>
      <c r="PCP480" s="5"/>
      <c r="PCQ480" s="5"/>
      <c r="PCR480" s="5"/>
      <c r="PCS480" s="5"/>
      <c r="PCT480" s="5"/>
      <c r="PCU480" s="5"/>
      <c r="PCV480" s="5"/>
      <c r="PCW480" s="5"/>
      <c r="PCX480" s="5"/>
      <c r="PCY480" s="5"/>
      <c r="PCZ480" s="5"/>
      <c r="PDA480" s="5"/>
      <c r="PDB480" s="5"/>
      <c r="PDC480" s="5"/>
      <c r="PDD480" s="5"/>
      <c r="PDE480" s="5"/>
      <c r="PDF480" s="5"/>
      <c r="PDG480" s="5"/>
      <c r="PDH480" s="5"/>
      <c r="PDI480" s="5"/>
      <c r="PDJ480" s="5"/>
      <c r="PDK480" s="5"/>
      <c r="PDL480" s="5"/>
      <c r="PDM480" s="5"/>
      <c r="PDN480" s="5"/>
      <c r="PDO480" s="5"/>
      <c r="PDP480" s="5"/>
      <c r="PDQ480" s="5"/>
      <c r="PDR480" s="5"/>
      <c r="PDS480" s="5"/>
      <c r="PDT480" s="5"/>
      <c r="PDU480" s="5"/>
      <c r="PDV480" s="5"/>
      <c r="PDW480" s="5"/>
      <c r="PDX480" s="5"/>
      <c r="PDY480" s="5"/>
      <c r="PDZ480" s="5"/>
      <c r="PEA480" s="5"/>
      <c r="PEB480" s="5"/>
      <c r="PEC480" s="5"/>
      <c r="PED480" s="5"/>
      <c r="PEE480" s="5"/>
      <c r="PEF480" s="5"/>
      <c r="PEG480" s="5"/>
      <c r="PEH480" s="5"/>
      <c r="PEI480" s="5"/>
      <c r="PEJ480" s="5"/>
      <c r="PEK480" s="5"/>
      <c r="PEL480" s="5"/>
      <c r="PEM480" s="5"/>
      <c r="PEN480" s="5"/>
      <c r="PEO480" s="5"/>
      <c r="PEP480" s="5"/>
      <c r="PEQ480" s="5"/>
      <c r="PER480" s="5"/>
      <c r="PES480" s="5"/>
      <c r="PET480" s="5"/>
      <c r="PEU480" s="5"/>
      <c r="PEV480" s="5"/>
      <c r="PEW480" s="5"/>
      <c r="PEX480" s="5"/>
      <c r="PEY480" s="5"/>
      <c r="PEZ480" s="5"/>
      <c r="PFA480" s="5"/>
      <c r="PFB480" s="5"/>
      <c r="PFC480" s="5"/>
      <c r="PFD480" s="5"/>
      <c r="PFE480" s="5"/>
      <c r="PFF480" s="5"/>
      <c r="PFG480" s="5"/>
      <c r="PFH480" s="5"/>
      <c r="PFI480" s="5"/>
      <c r="PFJ480" s="5"/>
      <c r="PFK480" s="5"/>
      <c r="PFL480" s="5"/>
      <c r="PFM480" s="5"/>
      <c r="PFN480" s="5"/>
      <c r="PFO480" s="5"/>
      <c r="PFP480" s="5"/>
      <c r="PFQ480" s="5"/>
      <c r="PFR480" s="5"/>
      <c r="PFS480" s="5"/>
      <c r="PFT480" s="5"/>
      <c r="PFU480" s="5"/>
      <c r="PFV480" s="5"/>
      <c r="PFW480" s="5"/>
      <c r="PFX480" s="5"/>
      <c r="PFY480" s="5"/>
      <c r="PFZ480" s="5"/>
      <c r="PGA480" s="5"/>
      <c r="PGB480" s="5"/>
      <c r="PGC480" s="5"/>
      <c r="PGD480" s="5"/>
      <c r="PGE480" s="5"/>
      <c r="PGF480" s="5"/>
      <c r="PGG480" s="5"/>
      <c r="PGH480" s="5"/>
      <c r="PGI480" s="5"/>
      <c r="PGJ480" s="5"/>
      <c r="PGK480" s="5"/>
      <c r="PGL480" s="5"/>
      <c r="PGM480" s="5"/>
      <c r="PGN480" s="5"/>
      <c r="PGO480" s="5"/>
      <c r="PGP480" s="5"/>
      <c r="PGQ480" s="5"/>
      <c r="PGR480" s="5"/>
      <c r="PGS480" s="5"/>
      <c r="PGT480" s="5"/>
      <c r="PGU480" s="5"/>
      <c r="PGV480" s="5"/>
      <c r="PGW480" s="5"/>
      <c r="PGX480" s="5"/>
      <c r="PGY480" s="5"/>
      <c r="PGZ480" s="5"/>
      <c r="PHA480" s="5"/>
      <c r="PHB480" s="5"/>
      <c r="PHC480" s="5"/>
      <c r="PHD480" s="5"/>
      <c r="PHE480" s="5"/>
      <c r="PHF480" s="5"/>
      <c r="PHG480" s="5"/>
      <c r="PHH480" s="5"/>
      <c r="PHI480" s="5"/>
      <c r="PHJ480" s="5"/>
      <c r="PHK480" s="5"/>
      <c r="PHL480" s="5"/>
      <c r="PHM480" s="5"/>
      <c r="PHN480" s="5"/>
      <c r="PHO480" s="5"/>
      <c r="PHP480" s="5"/>
      <c r="PHQ480" s="5"/>
      <c r="PHR480" s="5"/>
      <c r="PHS480" s="5"/>
      <c r="PHT480" s="5"/>
      <c r="PHU480" s="5"/>
      <c r="PHV480" s="5"/>
      <c r="PHW480" s="5"/>
      <c r="PHX480" s="5"/>
      <c r="PHY480" s="5"/>
      <c r="PHZ480" s="5"/>
      <c r="PIA480" s="5"/>
      <c r="PIB480" s="5"/>
      <c r="PIC480" s="5"/>
      <c r="PID480" s="5"/>
      <c r="PIE480" s="5"/>
      <c r="PIF480" s="5"/>
      <c r="PIG480" s="5"/>
      <c r="PIH480" s="5"/>
      <c r="PII480" s="5"/>
      <c r="PIJ480" s="5"/>
      <c r="PIK480" s="5"/>
      <c r="PIL480" s="5"/>
      <c r="PIM480" s="5"/>
      <c r="PIN480" s="5"/>
      <c r="PIO480" s="5"/>
      <c r="PIP480" s="5"/>
      <c r="PIQ480" s="5"/>
      <c r="PIR480" s="5"/>
      <c r="PIS480" s="5"/>
      <c r="PIT480" s="5"/>
      <c r="PIU480" s="5"/>
      <c r="PIV480" s="5"/>
      <c r="PIW480" s="5"/>
      <c r="PIX480" s="5"/>
      <c r="PIY480" s="5"/>
      <c r="PIZ480" s="5"/>
      <c r="PJA480" s="5"/>
      <c r="PJB480" s="5"/>
      <c r="PJC480" s="5"/>
      <c r="PJD480" s="5"/>
      <c r="PJE480" s="5"/>
      <c r="PJF480" s="5"/>
      <c r="PJG480" s="5"/>
      <c r="PJH480" s="5"/>
      <c r="PJI480" s="5"/>
      <c r="PJJ480" s="5"/>
      <c r="PJK480" s="5"/>
      <c r="PJL480" s="5"/>
      <c r="PJM480" s="5"/>
      <c r="PJN480" s="5"/>
      <c r="PJO480" s="5"/>
      <c r="PJP480" s="5"/>
      <c r="PJQ480" s="5"/>
      <c r="PJR480" s="5"/>
      <c r="PJS480" s="5"/>
      <c r="PJT480" s="5"/>
      <c r="PJU480" s="5"/>
      <c r="PJV480" s="5"/>
      <c r="PJW480" s="5"/>
      <c r="PJX480" s="5"/>
      <c r="PJY480" s="5"/>
      <c r="PJZ480" s="5"/>
      <c r="PKA480" s="5"/>
      <c r="PKB480" s="5"/>
      <c r="PKC480" s="5"/>
      <c r="PKD480" s="5"/>
      <c r="PKE480" s="5"/>
      <c r="PKF480" s="5"/>
      <c r="PKG480" s="5"/>
      <c r="PKH480" s="5"/>
      <c r="PKI480" s="5"/>
      <c r="PKJ480" s="5"/>
      <c r="PKK480" s="5"/>
      <c r="PKL480" s="5"/>
      <c r="PKM480" s="5"/>
      <c r="PKN480" s="5"/>
      <c r="PKO480" s="5"/>
      <c r="PKP480" s="5"/>
      <c r="PKQ480" s="5"/>
      <c r="PKR480" s="5"/>
      <c r="PKS480" s="5"/>
      <c r="PKT480" s="5"/>
      <c r="PKU480" s="5"/>
      <c r="PKV480" s="5"/>
      <c r="PKW480" s="5"/>
      <c r="PKX480" s="5"/>
      <c r="PKY480" s="5"/>
      <c r="PKZ480" s="5"/>
      <c r="PLA480" s="5"/>
      <c r="PLB480" s="5"/>
      <c r="PLC480" s="5"/>
      <c r="PLD480" s="5"/>
      <c r="PLE480" s="5"/>
      <c r="PLF480" s="5"/>
      <c r="PLG480" s="5"/>
      <c r="PLH480" s="5"/>
      <c r="PLI480" s="5"/>
      <c r="PLJ480" s="5"/>
      <c r="PLK480" s="5"/>
      <c r="PLL480" s="5"/>
      <c r="PLM480" s="5"/>
      <c r="PLN480" s="5"/>
      <c r="PLO480" s="5"/>
      <c r="PLP480" s="5"/>
      <c r="PLQ480" s="5"/>
      <c r="PLR480" s="5"/>
      <c r="PLS480" s="5"/>
      <c r="PLT480" s="5"/>
      <c r="PLU480" s="5"/>
      <c r="PLV480" s="5"/>
      <c r="PLW480" s="5"/>
      <c r="PLX480" s="5"/>
      <c r="PLY480" s="5"/>
      <c r="PLZ480" s="5"/>
      <c r="PMA480" s="5"/>
      <c r="PMB480" s="5"/>
      <c r="PMC480" s="5"/>
      <c r="PMD480" s="5"/>
      <c r="PME480" s="5"/>
      <c r="PMF480" s="5"/>
      <c r="PMG480" s="5"/>
      <c r="PMH480" s="5"/>
      <c r="PMI480" s="5"/>
      <c r="PMJ480" s="5"/>
      <c r="PMK480" s="5"/>
      <c r="PML480" s="5"/>
      <c r="PMM480" s="5"/>
      <c r="PMN480" s="5"/>
      <c r="PMO480" s="5"/>
      <c r="PMP480" s="5"/>
      <c r="PMQ480" s="5"/>
      <c r="PMR480" s="5"/>
      <c r="PMS480" s="5"/>
      <c r="PMT480" s="5"/>
      <c r="PMU480" s="5"/>
      <c r="PMV480" s="5"/>
      <c r="PMW480" s="5"/>
      <c r="PMX480" s="5"/>
      <c r="PMY480" s="5"/>
      <c r="PMZ480" s="5"/>
      <c r="PNA480" s="5"/>
      <c r="PNB480" s="5"/>
      <c r="PNC480" s="5"/>
      <c r="PND480" s="5"/>
      <c r="PNE480" s="5"/>
      <c r="PNF480" s="5"/>
      <c r="PNG480" s="5"/>
      <c r="PNH480" s="5"/>
      <c r="PNI480" s="5"/>
      <c r="PNJ480" s="5"/>
      <c r="PNK480" s="5"/>
      <c r="PNL480" s="5"/>
      <c r="PNM480" s="5"/>
      <c r="PNN480" s="5"/>
      <c r="PNO480" s="5"/>
      <c r="PNP480" s="5"/>
      <c r="PNQ480" s="5"/>
      <c r="PNR480" s="5"/>
      <c r="PNS480" s="5"/>
      <c r="PNT480" s="5"/>
      <c r="PNU480" s="5"/>
      <c r="PNV480" s="5"/>
      <c r="PNW480" s="5"/>
      <c r="PNX480" s="5"/>
      <c r="PNY480" s="5"/>
      <c r="PNZ480" s="5"/>
      <c r="POA480" s="5"/>
      <c r="POB480" s="5"/>
      <c r="POC480" s="5"/>
      <c r="POD480" s="5"/>
      <c r="POE480" s="5"/>
      <c r="POF480" s="5"/>
      <c r="POG480" s="5"/>
      <c r="POH480" s="5"/>
      <c r="POI480" s="5"/>
      <c r="POJ480" s="5"/>
      <c r="POK480" s="5"/>
      <c r="POL480" s="5"/>
      <c r="POM480" s="5"/>
      <c r="PON480" s="5"/>
      <c r="POO480" s="5"/>
      <c r="POP480" s="5"/>
      <c r="POQ480" s="5"/>
      <c r="POR480" s="5"/>
      <c r="POS480" s="5"/>
      <c r="POT480" s="5"/>
      <c r="POU480" s="5"/>
      <c r="POV480" s="5"/>
      <c r="POW480" s="5"/>
      <c r="POX480" s="5"/>
      <c r="POY480" s="5"/>
      <c r="POZ480" s="5"/>
      <c r="PPA480" s="5"/>
      <c r="PPB480" s="5"/>
      <c r="PPC480" s="5"/>
      <c r="PPD480" s="5"/>
      <c r="PPE480" s="5"/>
      <c r="PPF480" s="5"/>
      <c r="PPG480" s="5"/>
      <c r="PPH480" s="5"/>
      <c r="PPI480" s="5"/>
      <c r="PPJ480" s="5"/>
      <c r="PPK480" s="5"/>
      <c r="PPL480" s="5"/>
      <c r="PPM480" s="5"/>
      <c r="PPN480" s="5"/>
      <c r="PPO480" s="5"/>
      <c r="PPP480" s="5"/>
      <c r="PPQ480" s="5"/>
      <c r="PPR480" s="5"/>
      <c r="PPS480" s="5"/>
      <c r="PPT480" s="5"/>
      <c r="PPU480" s="5"/>
      <c r="PPV480" s="5"/>
      <c r="PPW480" s="5"/>
      <c r="PPX480" s="5"/>
      <c r="PPY480" s="5"/>
      <c r="PPZ480" s="5"/>
      <c r="PQA480" s="5"/>
      <c r="PQB480" s="5"/>
      <c r="PQC480" s="5"/>
      <c r="PQD480" s="5"/>
      <c r="PQE480" s="5"/>
      <c r="PQF480" s="5"/>
      <c r="PQG480" s="5"/>
      <c r="PQH480" s="5"/>
      <c r="PQI480" s="5"/>
      <c r="PQJ480" s="5"/>
      <c r="PQK480" s="5"/>
      <c r="PQL480" s="5"/>
      <c r="PQM480" s="5"/>
      <c r="PQN480" s="5"/>
      <c r="PQO480" s="5"/>
      <c r="PQP480" s="5"/>
      <c r="PQQ480" s="5"/>
      <c r="PQR480" s="5"/>
      <c r="PQS480" s="5"/>
      <c r="PQT480" s="5"/>
      <c r="PQU480" s="5"/>
      <c r="PQV480" s="5"/>
      <c r="PQW480" s="5"/>
      <c r="PQX480" s="5"/>
      <c r="PQY480" s="5"/>
      <c r="PQZ480" s="5"/>
      <c r="PRA480" s="5"/>
      <c r="PRB480" s="5"/>
      <c r="PRC480" s="5"/>
      <c r="PRD480" s="5"/>
      <c r="PRE480" s="5"/>
      <c r="PRF480" s="5"/>
      <c r="PRG480" s="5"/>
      <c r="PRH480" s="5"/>
      <c r="PRI480" s="5"/>
      <c r="PRJ480" s="5"/>
      <c r="PRK480" s="5"/>
      <c r="PRL480" s="5"/>
      <c r="PRM480" s="5"/>
      <c r="PRN480" s="5"/>
      <c r="PRO480" s="5"/>
      <c r="PRP480" s="5"/>
      <c r="PRQ480" s="5"/>
      <c r="PRR480" s="5"/>
      <c r="PRS480" s="5"/>
      <c r="PRT480" s="5"/>
      <c r="PRU480" s="5"/>
      <c r="PRV480" s="5"/>
      <c r="PRW480" s="5"/>
      <c r="PRX480" s="5"/>
      <c r="PRY480" s="5"/>
      <c r="PRZ480" s="5"/>
      <c r="PSA480" s="5"/>
      <c r="PSB480" s="5"/>
      <c r="PSC480" s="5"/>
      <c r="PSD480" s="5"/>
      <c r="PSE480" s="5"/>
      <c r="PSF480" s="5"/>
      <c r="PSG480" s="5"/>
      <c r="PSH480" s="5"/>
      <c r="PSI480" s="5"/>
      <c r="PSJ480" s="5"/>
      <c r="PSK480" s="5"/>
      <c r="PSL480" s="5"/>
      <c r="PSM480" s="5"/>
      <c r="PSN480" s="5"/>
      <c r="PSO480" s="5"/>
      <c r="PSP480" s="5"/>
      <c r="PSQ480" s="5"/>
      <c r="PSR480" s="5"/>
      <c r="PSS480" s="5"/>
      <c r="PST480" s="5"/>
      <c r="PSU480" s="5"/>
      <c r="PSV480" s="5"/>
      <c r="PSW480" s="5"/>
      <c r="PSX480" s="5"/>
      <c r="PSY480" s="5"/>
      <c r="PSZ480" s="5"/>
      <c r="PTA480" s="5"/>
      <c r="PTB480" s="5"/>
      <c r="PTC480" s="5"/>
      <c r="PTD480" s="5"/>
      <c r="PTE480" s="5"/>
      <c r="PTF480" s="5"/>
      <c r="PTG480" s="5"/>
      <c r="PTH480" s="5"/>
      <c r="PTI480" s="5"/>
      <c r="PTJ480" s="5"/>
      <c r="PTK480" s="5"/>
      <c r="PTL480" s="5"/>
      <c r="PTM480" s="5"/>
      <c r="PTN480" s="5"/>
      <c r="PTO480" s="5"/>
      <c r="PTP480" s="5"/>
      <c r="PTQ480" s="5"/>
      <c r="PTR480" s="5"/>
      <c r="PTS480" s="5"/>
      <c r="PTT480" s="5"/>
      <c r="PTU480" s="5"/>
      <c r="PTV480" s="5"/>
      <c r="PTW480" s="5"/>
      <c r="PTX480" s="5"/>
      <c r="PTY480" s="5"/>
      <c r="PTZ480" s="5"/>
      <c r="PUA480" s="5"/>
      <c r="PUB480" s="5"/>
      <c r="PUC480" s="5"/>
      <c r="PUD480" s="5"/>
      <c r="PUE480" s="5"/>
      <c r="PUF480" s="5"/>
      <c r="PUG480" s="5"/>
      <c r="PUH480" s="5"/>
      <c r="PUI480" s="5"/>
      <c r="PUJ480" s="5"/>
      <c r="PUK480" s="5"/>
      <c r="PUL480" s="5"/>
      <c r="PUM480" s="5"/>
      <c r="PUN480" s="5"/>
      <c r="PUO480" s="5"/>
      <c r="PUP480" s="5"/>
      <c r="PUQ480" s="5"/>
      <c r="PUR480" s="5"/>
      <c r="PUS480" s="5"/>
      <c r="PUT480" s="5"/>
      <c r="PUU480" s="5"/>
      <c r="PUV480" s="5"/>
      <c r="PUW480" s="5"/>
      <c r="PUX480" s="5"/>
      <c r="PUY480" s="5"/>
      <c r="PUZ480" s="5"/>
      <c r="PVA480" s="5"/>
      <c r="PVB480" s="5"/>
      <c r="PVC480" s="5"/>
      <c r="PVD480" s="5"/>
      <c r="PVE480" s="5"/>
      <c r="PVF480" s="5"/>
      <c r="PVG480" s="5"/>
      <c r="PVH480" s="5"/>
      <c r="PVI480" s="5"/>
      <c r="PVJ480" s="5"/>
      <c r="PVK480" s="5"/>
      <c r="PVL480" s="5"/>
      <c r="PVM480" s="5"/>
      <c r="PVN480" s="5"/>
      <c r="PVO480" s="5"/>
      <c r="PVP480" s="5"/>
      <c r="PVQ480" s="5"/>
      <c r="PVR480" s="5"/>
      <c r="PVS480" s="5"/>
      <c r="PVT480" s="5"/>
      <c r="PVU480" s="5"/>
      <c r="PVV480" s="5"/>
      <c r="PVW480" s="5"/>
      <c r="PVX480" s="5"/>
      <c r="PVY480" s="5"/>
      <c r="PVZ480" s="5"/>
      <c r="PWA480" s="5"/>
      <c r="PWB480" s="5"/>
      <c r="PWC480" s="5"/>
      <c r="PWD480" s="5"/>
      <c r="PWE480" s="5"/>
      <c r="PWF480" s="5"/>
      <c r="PWG480" s="5"/>
      <c r="PWH480" s="5"/>
      <c r="PWI480" s="5"/>
      <c r="PWJ480" s="5"/>
      <c r="PWK480" s="5"/>
      <c r="PWL480" s="5"/>
      <c r="PWM480" s="5"/>
      <c r="PWN480" s="5"/>
      <c r="PWO480" s="5"/>
      <c r="PWP480" s="5"/>
      <c r="PWQ480" s="5"/>
      <c r="PWR480" s="5"/>
      <c r="PWS480" s="5"/>
      <c r="PWT480" s="5"/>
      <c r="PWU480" s="5"/>
      <c r="PWV480" s="5"/>
      <c r="PWW480" s="5"/>
      <c r="PWX480" s="5"/>
      <c r="PWY480" s="5"/>
      <c r="PWZ480" s="5"/>
      <c r="PXA480" s="5"/>
      <c r="PXB480" s="5"/>
      <c r="PXC480" s="5"/>
      <c r="PXD480" s="5"/>
      <c r="PXE480" s="5"/>
      <c r="PXF480" s="5"/>
      <c r="PXG480" s="5"/>
      <c r="PXH480" s="5"/>
      <c r="PXI480" s="5"/>
      <c r="PXJ480" s="5"/>
      <c r="PXK480" s="5"/>
      <c r="PXL480" s="5"/>
      <c r="PXM480" s="5"/>
      <c r="PXN480" s="5"/>
      <c r="PXO480" s="5"/>
      <c r="PXP480" s="5"/>
      <c r="PXQ480" s="5"/>
      <c r="PXR480" s="5"/>
      <c r="PXS480" s="5"/>
      <c r="PXT480" s="5"/>
      <c r="PXU480" s="5"/>
      <c r="PXV480" s="5"/>
      <c r="PXW480" s="5"/>
      <c r="PXX480" s="5"/>
      <c r="PXY480" s="5"/>
      <c r="PXZ480" s="5"/>
      <c r="PYA480" s="5"/>
      <c r="PYB480" s="5"/>
      <c r="PYC480" s="5"/>
      <c r="PYD480" s="5"/>
      <c r="PYE480" s="5"/>
      <c r="PYF480" s="5"/>
      <c r="PYG480" s="5"/>
      <c r="PYH480" s="5"/>
      <c r="PYI480" s="5"/>
      <c r="PYJ480" s="5"/>
      <c r="PYK480" s="5"/>
      <c r="PYL480" s="5"/>
      <c r="PYM480" s="5"/>
      <c r="PYN480" s="5"/>
      <c r="PYO480" s="5"/>
      <c r="PYP480" s="5"/>
      <c r="PYQ480" s="5"/>
      <c r="PYR480" s="5"/>
      <c r="PYS480" s="5"/>
      <c r="PYT480" s="5"/>
      <c r="PYU480" s="5"/>
      <c r="PYV480" s="5"/>
      <c r="PYW480" s="5"/>
      <c r="PYX480" s="5"/>
      <c r="PYY480" s="5"/>
      <c r="PYZ480" s="5"/>
      <c r="PZA480" s="5"/>
      <c r="PZB480" s="5"/>
      <c r="PZC480" s="5"/>
      <c r="PZD480" s="5"/>
      <c r="PZE480" s="5"/>
      <c r="PZF480" s="5"/>
      <c r="PZG480" s="5"/>
      <c r="PZH480" s="5"/>
      <c r="PZI480" s="5"/>
      <c r="PZJ480" s="5"/>
      <c r="PZK480" s="5"/>
      <c r="PZL480" s="5"/>
      <c r="PZM480" s="5"/>
      <c r="PZN480" s="5"/>
      <c r="PZO480" s="5"/>
      <c r="PZP480" s="5"/>
      <c r="PZQ480" s="5"/>
      <c r="PZR480" s="5"/>
      <c r="PZS480" s="5"/>
      <c r="PZT480" s="5"/>
      <c r="PZU480" s="5"/>
      <c r="PZV480" s="5"/>
      <c r="PZW480" s="5"/>
      <c r="PZX480" s="5"/>
      <c r="PZY480" s="5"/>
      <c r="PZZ480" s="5"/>
      <c r="QAA480" s="5"/>
      <c r="QAB480" s="5"/>
      <c r="QAC480" s="5"/>
      <c r="QAD480" s="5"/>
      <c r="QAE480" s="5"/>
      <c r="QAF480" s="5"/>
      <c r="QAG480" s="5"/>
      <c r="QAH480" s="5"/>
      <c r="QAI480" s="5"/>
      <c r="QAJ480" s="5"/>
      <c r="QAK480" s="5"/>
      <c r="QAL480" s="5"/>
      <c r="QAM480" s="5"/>
      <c r="QAN480" s="5"/>
      <c r="QAO480" s="5"/>
      <c r="QAP480" s="5"/>
      <c r="QAQ480" s="5"/>
      <c r="QAR480" s="5"/>
      <c r="QAS480" s="5"/>
      <c r="QAT480" s="5"/>
      <c r="QAU480" s="5"/>
      <c r="QAV480" s="5"/>
      <c r="QAW480" s="5"/>
      <c r="QAX480" s="5"/>
      <c r="QAY480" s="5"/>
      <c r="QAZ480" s="5"/>
      <c r="QBA480" s="5"/>
      <c r="QBB480" s="5"/>
      <c r="QBC480" s="5"/>
      <c r="QBD480" s="5"/>
      <c r="QBE480" s="5"/>
      <c r="QBF480" s="5"/>
      <c r="QBG480" s="5"/>
      <c r="QBH480" s="5"/>
      <c r="QBI480" s="5"/>
      <c r="QBJ480" s="5"/>
      <c r="QBK480" s="5"/>
      <c r="QBL480" s="5"/>
      <c r="QBM480" s="5"/>
      <c r="QBN480" s="5"/>
      <c r="QBO480" s="5"/>
      <c r="QBP480" s="5"/>
      <c r="QBQ480" s="5"/>
      <c r="QBR480" s="5"/>
      <c r="QBS480" s="5"/>
      <c r="QBT480" s="5"/>
      <c r="QBU480" s="5"/>
      <c r="QBV480" s="5"/>
      <c r="QBW480" s="5"/>
      <c r="QBX480" s="5"/>
      <c r="QBY480" s="5"/>
      <c r="QBZ480" s="5"/>
      <c r="QCA480" s="5"/>
      <c r="QCB480" s="5"/>
      <c r="QCC480" s="5"/>
      <c r="QCD480" s="5"/>
      <c r="QCE480" s="5"/>
      <c r="QCF480" s="5"/>
      <c r="QCG480" s="5"/>
      <c r="QCH480" s="5"/>
      <c r="QCI480" s="5"/>
      <c r="QCJ480" s="5"/>
      <c r="QCK480" s="5"/>
      <c r="QCL480" s="5"/>
      <c r="QCM480" s="5"/>
      <c r="QCN480" s="5"/>
      <c r="QCO480" s="5"/>
      <c r="QCP480" s="5"/>
      <c r="QCQ480" s="5"/>
      <c r="QCR480" s="5"/>
      <c r="QCS480" s="5"/>
      <c r="QCT480" s="5"/>
      <c r="QCU480" s="5"/>
      <c r="QCV480" s="5"/>
      <c r="QCW480" s="5"/>
      <c r="QCX480" s="5"/>
      <c r="QCY480" s="5"/>
      <c r="QCZ480" s="5"/>
      <c r="QDA480" s="5"/>
      <c r="QDB480" s="5"/>
      <c r="QDC480" s="5"/>
      <c r="QDD480" s="5"/>
      <c r="QDE480" s="5"/>
      <c r="QDF480" s="5"/>
      <c r="QDG480" s="5"/>
      <c r="QDH480" s="5"/>
      <c r="QDI480" s="5"/>
      <c r="QDJ480" s="5"/>
      <c r="QDK480" s="5"/>
      <c r="QDL480" s="5"/>
      <c r="QDM480" s="5"/>
      <c r="QDN480" s="5"/>
      <c r="QDO480" s="5"/>
      <c r="QDP480" s="5"/>
      <c r="QDQ480" s="5"/>
      <c r="QDR480" s="5"/>
      <c r="QDS480" s="5"/>
      <c r="QDT480" s="5"/>
      <c r="QDU480" s="5"/>
      <c r="QDV480" s="5"/>
      <c r="QDW480" s="5"/>
      <c r="QDX480" s="5"/>
      <c r="QDY480" s="5"/>
      <c r="QDZ480" s="5"/>
      <c r="QEA480" s="5"/>
      <c r="QEB480" s="5"/>
      <c r="QEC480" s="5"/>
      <c r="QED480" s="5"/>
      <c r="QEE480" s="5"/>
      <c r="QEF480" s="5"/>
      <c r="QEG480" s="5"/>
      <c r="QEH480" s="5"/>
      <c r="QEI480" s="5"/>
      <c r="QEJ480" s="5"/>
      <c r="QEK480" s="5"/>
      <c r="QEL480" s="5"/>
      <c r="QEM480" s="5"/>
      <c r="QEN480" s="5"/>
      <c r="QEO480" s="5"/>
      <c r="QEP480" s="5"/>
      <c r="QEQ480" s="5"/>
      <c r="QER480" s="5"/>
      <c r="QES480" s="5"/>
      <c r="QET480" s="5"/>
      <c r="QEU480" s="5"/>
      <c r="QEV480" s="5"/>
      <c r="QEW480" s="5"/>
      <c r="QEX480" s="5"/>
      <c r="QEY480" s="5"/>
      <c r="QEZ480" s="5"/>
      <c r="QFA480" s="5"/>
      <c r="QFB480" s="5"/>
      <c r="QFC480" s="5"/>
      <c r="QFD480" s="5"/>
      <c r="QFE480" s="5"/>
      <c r="QFF480" s="5"/>
      <c r="QFG480" s="5"/>
      <c r="QFH480" s="5"/>
      <c r="QFI480" s="5"/>
      <c r="QFJ480" s="5"/>
      <c r="QFK480" s="5"/>
      <c r="QFL480" s="5"/>
      <c r="QFM480" s="5"/>
      <c r="QFN480" s="5"/>
      <c r="QFO480" s="5"/>
      <c r="QFP480" s="5"/>
      <c r="QFQ480" s="5"/>
      <c r="QFR480" s="5"/>
      <c r="QFS480" s="5"/>
      <c r="QFT480" s="5"/>
      <c r="QFU480" s="5"/>
      <c r="QFV480" s="5"/>
      <c r="QFW480" s="5"/>
      <c r="QFX480" s="5"/>
      <c r="QFY480" s="5"/>
      <c r="QFZ480" s="5"/>
      <c r="QGA480" s="5"/>
      <c r="QGB480" s="5"/>
      <c r="QGC480" s="5"/>
      <c r="QGD480" s="5"/>
      <c r="QGE480" s="5"/>
      <c r="QGF480" s="5"/>
      <c r="QGG480" s="5"/>
      <c r="QGH480" s="5"/>
      <c r="QGI480" s="5"/>
      <c r="QGJ480" s="5"/>
      <c r="QGK480" s="5"/>
      <c r="QGL480" s="5"/>
      <c r="QGM480" s="5"/>
      <c r="QGN480" s="5"/>
      <c r="QGO480" s="5"/>
      <c r="QGP480" s="5"/>
      <c r="QGQ480" s="5"/>
      <c r="QGR480" s="5"/>
      <c r="QGS480" s="5"/>
      <c r="QGT480" s="5"/>
      <c r="QGU480" s="5"/>
      <c r="QGV480" s="5"/>
      <c r="QGW480" s="5"/>
      <c r="QGX480" s="5"/>
      <c r="QGY480" s="5"/>
      <c r="QGZ480" s="5"/>
      <c r="QHA480" s="5"/>
      <c r="QHB480" s="5"/>
      <c r="QHC480" s="5"/>
      <c r="QHD480" s="5"/>
      <c r="QHE480" s="5"/>
      <c r="QHF480" s="5"/>
      <c r="QHG480" s="5"/>
      <c r="QHH480" s="5"/>
      <c r="QHI480" s="5"/>
      <c r="QHJ480" s="5"/>
      <c r="QHK480" s="5"/>
      <c r="QHL480" s="5"/>
      <c r="QHM480" s="5"/>
      <c r="QHN480" s="5"/>
      <c r="QHO480" s="5"/>
      <c r="QHP480" s="5"/>
      <c r="QHQ480" s="5"/>
      <c r="QHR480" s="5"/>
      <c r="QHS480" s="5"/>
      <c r="QHT480" s="5"/>
      <c r="QHU480" s="5"/>
      <c r="QHV480" s="5"/>
      <c r="QHW480" s="5"/>
      <c r="QHX480" s="5"/>
      <c r="QHY480" s="5"/>
      <c r="QHZ480" s="5"/>
      <c r="QIA480" s="5"/>
      <c r="QIB480" s="5"/>
      <c r="QIC480" s="5"/>
      <c r="QID480" s="5"/>
      <c r="QIE480" s="5"/>
      <c r="QIF480" s="5"/>
      <c r="QIG480" s="5"/>
      <c r="QIH480" s="5"/>
      <c r="QII480" s="5"/>
      <c r="QIJ480" s="5"/>
      <c r="QIK480" s="5"/>
      <c r="QIL480" s="5"/>
      <c r="QIM480" s="5"/>
      <c r="QIN480" s="5"/>
      <c r="QIO480" s="5"/>
      <c r="QIP480" s="5"/>
      <c r="QIQ480" s="5"/>
      <c r="QIR480" s="5"/>
      <c r="QIS480" s="5"/>
      <c r="QIT480" s="5"/>
      <c r="QIU480" s="5"/>
      <c r="QIV480" s="5"/>
      <c r="QIW480" s="5"/>
      <c r="QIX480" s="5"/>
      <c r="QIY480" s="5"/>
      <c r="QIZ480" s="5"/>
      <c r="QJA480" s="5"/>
      <c r="QJB480" s="5"/>
      <c r="QJC480" s="5"/>
      <c r="QJD480" s="5"/>
      <c r="QJE480" s="5"/>
      <c r="QJF480" s="5"/>
      <c r="QJG480" s="5"/>
      <c r="QJH480" s="5"/>
      <c r="QJI480" s="5"/>
      <c r="QJJ480" s="5"/>
      <c r="QJK480" s="5"/>
      <c r="QJL480" s="5"/>
      <c r="QJM480" s="5"/>
      <c r="QJN480" s="5"/>
      <c r="QJO480" s="5"/>
      <c r="QJP480" s="5"/>
      <c r="QJQ480" s="5"/>
      <c r="QJR480" s="5"/>
      <c r="QJS480" s="5"/>
      <c r="QJT480" s="5"/>
      <c r="QJU480" s="5"/>
      <c r="QJV480" s="5"/>
      <c r="QJW480" s="5"/>
      <c r="QJX480" s="5"/>
      <c r="QJY480" s="5"/>
      <c r="QJZ480" s="5"/>
      <c r="QKA480" s="5"/>
      <c r="QKB480" s="5"/>
      <c r="QKC480" s="5"/>
      <c r="QKD480" s="5"/>
      <c r="QKE480" s="5"/>
      <c r="QKF480" s="5"/>
      <c r="QKG480" s="5"/>
      <c r="QKH480" s="5"/>
      <c r="QKI480" s="5"/>
      <c r="QKJ480" s="5"/>
      <c r="QKK480" s="5"/>
      <c r="QKL480" s="5"/>
      <c r="QKM480" s="5"/>
      <c r="QKN480" s="5"/>
      <c r="QKO480" s="5"/>
      <c r="QKP480" s="5"/>
      <c r="QKQ480" s="5"/>
      <c r="QKR480" s="5"/>
      <c r="QKS480" s="5"/>
      <c r="QKT480" s="5"/>
      <c r="QKU480" s="5"/>
      <c r="QKV480" s="5"/>
      <c r="QKW480" s="5"/>
      <c r="QKX480" s="5"/>
      <c r="QKY480" s="5"/>
      <c r="QKZ480" s="5"/>
      <c r="QLA480" s="5"/>
      <c r="QLB480" s="5"/>
      <c r="QLC480" s="5"/>
      <c r="QLD480" s="5"/>
      <c r="QLE480" s="5"/>
      <c r="QLF480" s="5"/>
      <c r="QLG480" s="5"/>
      <c r="QLH480" s="5"/>
      <c r="QLI480" s="5"/>
      <c r="QLJ480" s="5"/>
      <c r="QLK480" s="5"/>
      <c r="QLL480" s="5"/>
      <c r="QLM480" s="5"/>
      <c r="QLN480" s="5"/>
      <c r="QLO480" s="5"/>
      <c r="QLP480" s="5"/>
      <c r="QLQ480" s="5"/>
      <c r="QLR480" s="5"/>
      <c r="QLS480" s="5"/>
      <c r="QLT480" s="5"/>
      <c r="QLU480" s="5"/>
      <c r="QLV480" s="5"/>
      <c r="QLW480" s="5"/>
      <c r="QLX480" s="5"/>
      <c r="QLY480" s="5"/>
      <c r="QLZ480" s="5"/>
      <c r="QMA480" s="5"/>
      <c r="QMB480" s="5"/>
      <c r="QMC480" s="5"/>
      <c r="QMD480" s="5"/>
      <c r="QME480" s="5"/>
      <c r="QMF480" s="5"/>
      <c r="QMG480" s="5"/>
      <c r="QMH480" s="5"/>
      <c r="QMI480" s="5"/>
      <c r="QMJ480" s="5"/>
      <c r="QMK480" s="5"/>
      <c r="QML480" s="5"/>
      <c r="QMM480" s="5"/>
      <c r="QMN480" s="5"/>
      <c r="QMO480" s="5"/>
      <c r="QMP480" s="5"/>
      <c r="QMQ480" s="5"/>
      <c r="QMR480" s="5"/>
      <c r="QMS480" s="5"/>
      <c r="QMT480" s="5"/>
      <c r="QMU480" s="5"/>
      <c r="QMV480" s="5"/>
      <c r="QMW480" s="5"/>
      <c r="QMX480" s="5"/>
      <c r="QMY480" s="5"/>
      <c r="QMZ480" s="5"/>
      <c r="QNA480" s="5"/>
      <c r="QNB480" s="5"/>
      <c r="QNC480" s="5"/>
      <c r="QND480" s="5"/>
      <c r="QNE480" s="5"/>
      <c r="QNF480" s="5"/>
      <c r="QNG480" s="5"/>
      <c r="QNH480" s="5"/>
      <c r="QNI480" s="5"/>
      <c r="QNJ480" s="5"/>
      <c r="QNK480" s="5"/>
      <c r="QNL480" s="5"/>
      <c r="QNM480" s="5"/>
      <c r="QNN480" s="5"/>
      <c r="QNO480" s="5"/>
      <c r="QNP480" s="5"/>
      <c r="QNQ480" s="5"/>
      <c r="QNR480" s="5"/>
      <c r="QNS480" s="5"/>
      <c r="QNT480" s="5"/>
      <c r="QNU480" s="5"/>
      <c r="QNV480" s="5"/>
      <c r="QNW480" s="5"/>
      <c r="QNX480" s="5"/>
      <c r="QNY480" s="5"/>
      <c r="QNZ480" s="5"/>
      <c r="QOA480" s="5"/>
      <c r="QOB480" s="5"/>
      <c r="QOC480" s="5"/>
      <c r="QOD480" s="5"/>
      <c r="QOE480" s="5"/>
      <c r="QOF480" s="5"/>
      <c r="QOG480" s="5"/>
      <c r="QOH480" s="5"/>
      <c r="QOI480" s="5"/>
      <c r="QOJ480" s="5"/>
      <c r="QOK480" s="5"/>
      <c r="QOL480" s="5"/>
      <c r="QOM480" s="5"/>
      <c r="QON480" s="5"/>
      <c r="QOO480" s="5"/>
      <c r="QOP480" s="5"/>
      <c r="QOQ480" s="5"/>
      <c r="QOR480" s="5"/>
      <c r="QOS480" s="5"/>
      <c r="QOT480" s="5"/>
      <c r="QOU480" s="5"/>
      <c r="QOV480" s="5"/>
      <c r="QOW480" s="5"/>
      <c r="QOX480" s="5"/>
      <c r="QOY480" s="5"/>
      <c r="QOZ480" s="5"/>
      <c r="QPA480" s="5"/>
      <c r="QPB480" s="5"/>
      <c r="QPC480" s="5"/>
      <c r="QPD480" s="5"/>
      <c r="QPE480" s="5"/>
      <c r="QPF480" s="5"/>
      <c r="QPG480" s="5"/>
      <c r="QPH480" s="5"/>
      <c r="QPI480" s="5"/>
      <c r="QPJ480" s="5"/>
      <c r="QPK480" s="5"/>
      <c r="QPL480" s="5"/>
      <c r="QPM480" s="5"/>
      <c r="QPN480" s="5"/>
      <c r="QPO480" s="5"/>
      <c r="QPP480" s="5"/>
      <c r="QPQ480" s="5"/>
      <c r="QPR480" s="5"/>
      <c r="QPS480" s="5"/>
      <c r="QPT480" s="5"/>
      <c r="QPU480" s="5"/>
      <c r="QPV480" s="5"/>
      <c r="QPW480" s="5"/>
      <c r="QPX480" s="5"/>
      <c r="QPY480" s="5"/>
      <c r="QPZ480" s="5"/>
      <c r="QQA480" s="5"/>
      <c r="QQB480" s="5"/>
      <c r="QQC480" s="5"/>
      <c r="QQD480" s="5"/>
      <c r="QQE480" s="5"/>
      <c r="QQF480" s="5"/>
      <c r="QQG480" s="5"/>
      <c r="QQH480" s="5"/>
      <c r="QQI480" s="5"/>
      <c r="QQJ480" s="5"/>
      <c r="QQK480" s="5"/>
      <c r="QQL480" s="5"/>
      <c r="QQM480" s="5"/>
      <c r="QQN480" s="5"/>
      <c r="QQO480" s="5"/>
      <c r="QQP480" s="5"/>
      <c r="QQQ480" s="5"/>
      <c r="QQR480" s="5"/>
      <c r="QQS480" s="5"/>
      <c r="QQT480" s="5"/>
      <c r="QQU480" s="5"/>
      <c r="QQV480" s="5"/>
      <c r="QQW480" s="5"/>
      <c r="QQX480" s="5"/>
      <c r="QQY480" s="5"/>
      <c r="QQZ480" s="5"/>
      <c r="QRA480" s="5"/>
      <c r="QRB480" s="5"/>
      <c r="QRC480" s="5"/>
      <c r="QRD480" s="5"/>
      <c r="QRE480" s="5"/>
      <c r="QRF480" s="5"/>
      <c r="QRG480" s="5"/>
      <c r="QRH480" s="5"/>
      <c r="QRI480" s="5"/>
      <c r="QRJ480" s="5"/>
      <c r="QRK480" s="5"/>
      <c r="QRL480" s="5"/>
      <c r="QRM480" s="5"/>
      <c r="QRN480" s="5"/>
      <c r="QRO480" s="5"/>
      <c r="QRP480" s="5"/>
      <c r="QRQ480" s="5"/>
      <c r="QRR480" s="5"/>
      <c r="QRS480" s="5"/>
      <c r="QRT480" s="5"/>
      <c r="QRU480" s="5"/>
      <c r="QRV480" s="5"/>
      <c r="QRW480" s="5"/>
      <c r="QRX480" s="5"/>
      <c r="QRY480" s="5"/>
      <c r="QRZ480" s="5"/>
      <c r="QSA480" s="5"/>
      <c r="QSB480" s="5"/>
      <c r="QSC480" s="5"/>
      <c r="QSD480" s="5"/>
      <c r="QSE480" s="5"/>
      <c r="QSF480" s="5"/>
      <c r="QSG480" s="5"/>
      <c r="QSH480" s="5"/>
      <c r="QSI480" s="5"/>
      <c r="QSJ480" s="5"/>
      <c r="QSK480" s="5"/>
      <c r="QSL480" s="5"/>
      <c r="QSM480" s="5"/>
      <c r="QSN480" s="5"/>
      <c r="QSO480" s="5"/>
      <c r="QSP480" s="5"/>
      <c r="QSQ480" s="5"/>
      <c r="QSR480" s="5"/>
      <c r="QSS480" s="5"/>
      <c r="QST480" s="5"/>
      <c r="QSU480" s="5"/>
      <c r="QSV480" s="5"/>
      <c r="QSW480" s="5"/>
      <c r="QSX480" s="5"/>
      <c r="QSY480" s="5"/>
      <c r="QSZ480" s="5"/>
      <c r="QTA480" s="5"/>
      <c r="QTB480" s="5"/>
      <c r="QTC480" s="5"/>
      <c r="QTD480" s="5"/>
      <c r="QTE480" s="5"/>
      <c r="QTF480" s="5"/>
      <c r="QTG480" s="5"/>
      <c r="QTH480" s="5"/>
      <c r="QTI480" s="5"/>
      <c r="QTJ480" s="5"/>
      <c r="QTK480" s="5"/>
      <c r="QTL480" s="5"/>
      <c r="QTM480" s="5"/>
      <c r="QTN480" s="5"/>
      <c r="QTO480" s="5"/>
      <c r="QTP480" s="5"/>
      <c r="QTQ480" s="5"/>
      <c r="QTR480" s="5"/>
      <c r="QTS480" s="5"/>
      <c r="QTT480" s="5"/>
      <c r="QTU480" s="5"/>
      <c r="QTV480" s="5"/>
      <c r="QTW480" s="5"/>
      <c r="QTX480" s="5"/>
      <c r="QTY480" s="5"/>
      <c r="QTZ480" s="5"/>
      <c r="QUA480" s="5"/>
      <c r="QUB480" s="5"/>
      <c r="QUC480" s="5"/>
      <c r="QUD480" s="5"/>
      <c r="QUE480" s="5"/>
      <c r="QUF480" s="5"/>
      <c r="QUG480" s="5"/>
      <c r="QUH480" s="5"/>
      <c r="QUI480" s="5"/>
      <c r="QUJ480" s="5"/>
      <c r="QUK480" s="5"/>
      <c r="QUL480" s="5"/>
      <c r="QUM480" s="5"/>
      <c r="QUN480" s="5"/>
      <c r="QUO480" s="5"/>
      <c r="QUP480" s="5"/>
      <c r="QUQ480" s="5"/>
      <c r="QUR480" s="5"/>
      <c r="QUS480" s="5"/>
      <c r="QUT480" s="5"/>
      <c r="QUU480" s="5"/>
      <c r="QUV480" s="5"/>
      <c r="QUW480" s="5"/>
      <c r="QUX480" s="5"/>
      <c r="QUY480" s="5"/>
      <c r="QUZ480" s="5"/>
      <c r="QVA480" s="5"/>
      <c r="QVB480" s="5"/>
      <c r="QVC480" s="5"/>
      <c r="QVD480" s="5"/>
      <c r="QVE480" s="5"/>
      <c r="QVF480" s="5"/>
      <c r="QVG480" s="5"/>
      <c r="QVH480" s="5"/>
      <c r="QVI480" s="5"/>
      <c r="QVJ480" s="5"/>
      <c r="QVK480" s="5"/>
      <c r="QVL480" s="5"/>
      <c r="QVM480" s="5"/>
      <c r="QVN480" s="5"/>
      <c r="QVO480" s="5"/>
      <c r="QVP480" s="5"/>
      <c r="QVQ480" s="5"/>
      <c r="QVR480" s="5"/>
      <c r="QVS480" s="5"/>
      <c r="QVT480" s="5"/>
      <c r="QVU480" s="5"/>
      <c r="QVV480" s="5"/>
      <c r="QVW480" s="5"/>
      <c r="QVX480" s="5"/>
      <c r="QVY480" s="5"/>
      <c r="QVZ480" s="5"/>
      <c r="QWA480" s="5"/>
      <c r="QWB480" s="5"/>
      <c r="QWC480" s="5"/>
      <c r="QWD480" s="5"/>
      <c r="QWE480" s="5"/>
      <c r="QWF480" s="5"/>
      <c r="QWG480" s="5"/>
      <c r="QWH480" s="5"/>
      <c r="QWI480" s="5"/>
      <c r="QWJ480" s="5"/>
      <c r="QWK480" s="5"/>
      <c r="QWL480" s="5"/>
      <c r="QWM480" s="5"/>
      <c r="QWN480" s="5"/>
      <c r="QWO480" s="5"/>
      <c r="QWP480" s="5"/>
      <c r="QWQ480" s="5"/>
      <c r="QWR480" s="5"/>
      <c r="QWS480" s="5"/>
      <c r="QWT480" s="5"/>
      <c r="QWU480" s="5"/>
      <c r="QWV480" s="5"/>
      <c r="QWW480" s="5"/>
      <c r="QWX480" s="5"/>
      <c r="QWY480" s="5"/>
      <c r="QWZ480" s="5"/>
      <c r="QXA480" s="5"/>
      <c r="QXB480" s="5"/>
      <c r="QXC480" s="5"/>
      <c r="QXD480" s="5"/>
      <c r="QXE480" s="5"/>
      <c r="QXF480" s="5"/>
      <c r="QXG480" s="5"/>
      <c r="QXH480" s="5"/>
      <c r="QXI480" s="5"/>
      <c r="QXJ480" s="5"/>
      <c r="QXK480" s="5"/>
      <c r="QXL480" s="5"/>
      <c r="QXM480" s="5"/>
      <c r="QXN480" s="5"/>
      <c r="QXO480" s="5"/>
      <c r="QXP480" s="5"/>
      <c r="QXQ480" s="5"/>
      <c r="QXR480" s="5"/>
      <c r="QXS480" s="5"/>
      <c r="QXT480" s="5"/>
      <c r="QXU480" s="5"/>
      <c r="QXV480" s="5"/>
      <c r="QXW480" s="5"/>
      <c r="QXX480" s="5"/>
      <c r="QXY480" s="5"/>
      <c r="QXZ480" s="5"/>
      <c r="QYA480" s="5"/>
      <c r="QYB480" s="5"/>
      <c r="QYC480" s="5"/>
      <c r="QYD480" s="5"/>
      <c r="QYE480" s="5"/>
      <c r="QYF480" s="5"/>
      <c r="QYG480" s="5"/>
      <c r="QYH480" s="5"/>
      <c r="QYI480" s="5"/>
      <c r="QYJ480" s="5"/>
      <c r="QYK480" s="5"/>
      <c r="QYL480" s="5"/>
      <c r="QYM480" s="5"/>
      <c r="QYN480" s="5"/>
      <c r="QYO480" s="5"/>
      <c r="QYP480" s="5"/>
      <c r="QYQ480" s="5"/>
      <c r="QYR480" s="5"/>
      <c r="QYS480" s="5"/>
      <c r="QYT480" s="5"/>
      <c r="QYU480" s="5"/>
      <c r="QYV480" s="5"/>
      <c r="QYW480" s="5"/>
      <c r="QYX480" s="5"/>
      <c r="QYY480" s="5"/>
      <c r="QYZ480" s="5"/>
      <c r="QZA480" s="5"/>
      <c r="QZB480" s="5"/>
      <c r="QZC480" s="5"/>
      <c r="QZD480" s="5"/>
      <c r="QZE480" s="5"/>
      <c r="QZF480" s="5"/>
      <c r="QZG480" s="5"/>
      <c r="QZH480" s="5"/>
      <c r="QZI480" s="5"/>
      <c r="QZJ480" s="5"/>
      <c r="QZK480" s="5"/>
      <c r="QZL480" s="5"/>
      <c r="QZM480" s="5"/>
      <c r="QZN480" s="5"/>
      <c r="QZO480" s="5"/>
      <c r="QZP480" s="5"/>
      <c r="QZQ480" s="5"/>
      <c r="QZR480" s="5"/>
      <c r="QZS480" s="5"/>
      <c r="QZT480" s="5"/>
      <c r="QZU480" s="5"/>
      <c r="QZV480" s="5"/>
      <c r="QZW480" s="5"/>
      <c r="QZX480" s="5"/>
      <c r="QZY480" s="5"/>
      <c r="QZZ480" s="5"/>
      <c r="RAA480" s="5"/>
      <c r="RAB480" s="5"/>
      <c r="RAC480" s="5"/>
      <c r="RAD480" s="5"/>
      <c r="RAE480" s="5"/>
      <c r="RAF480" s="5"/>
      <c r="RAG480" s="5"/>
      <c r="RAH480" s="5"/>
      <c r="RAI480" s="5"/>
      <c r="RAJ480" s="5"/>
      <c r="RAK480" s="5"/>
      <c r="RAL480" s="5"/>
      <c r="RAM480" s="5"/>
      <c r="RAN480" s="5"/>
      <c r="RAO480" s="5"/>
      <c r="RAP480" s="5"/>
      <c r="RAQ480" s="5"/>
      <c r="RAR480" s="5"/>
      <c r="RAS480" s="5"/>
      <c r="RAT480" s="5"/>
      <c r="RAU480" s="5"/>
      <c r="RAV480" s="5"/>
      <c r="RAW480" s="5"/>
      <c r="RAX480" s="5"/>
      <c r="RAY480" s="5"/>
      <c r="RAZ480" s="5"/>
      <c r="RBA480" s="5"/>
      <c r="RBB480" s="5"/>
      <c r="RBC480" s="5"/>
      <c r="RBD480" s="5"/>
      <c r="RBE480" s="5"/>
      <c r="RBF480" s="5"/>
      <c r="RBG480" s="5"/>
      <c r="RBH480" s="5"/>
      <c r="RBI480" s="5"/>
      <c r="RBJ480" s="5"/>
      <c r="RBK480" s="5"/>
      <c r="RBL480" s="5"/>
      <c r="RBM480" s="5"/>
      <c r="RBN480" s="5"/>
      <c r="RBO480" s="5"/>
      <c r="RBP480" s="5"/>
      <c r="RBQ480" s="5"/>
      <c r="RBR480" s="5"/>
      <c r="RBS480" s="5"/>
      <c r="RBT480" s="5"/>
      <c r="RBU480" s="5"/>
      <c r="RBV480" s="5"/>
      <c r="RBW480" s="5"/>
      <c r="RBX480" s="5"/>
      <c r="RBY480" s="5"/>
      <c r="RBZ480" s="5"/>
      <c r="RCA480" s="5"/>
      <c r="RCB480" s="5"/>
      <c r="RCC480" s="5"/>
      <c r="RCD480" s="5"/>
      <c r="RCE480" s="5"/>
      <c r="RCF480" s="5"/>
      <c r="RCG480" s="5"/>
      <c r="RCH480" s="5"/>
      <c r="RCI480" s="5"/>
      <c r="RCJ480" s="5"/>
      <c r="RCK480" s="5"/>
      <c r="RCL480" s="5"/>
      <c r="RCM480" s="5"/>
      <c r="RCN480" s="5"/>
      <c r="RCO480" s="5"/>
      <c r="RCP480" s="5"/>
      <c r="RCQ480" s="5"/>
      <c r="RCR480" s="5"/>
      <c r="RCS480" s="5"/>
      <c r="RCT480" s="5"/>
      <c r="RCU480" s="5"/>
      <c r="RCV480" s="5"/>
      <c r="RCW480" s="5"/>
      <c r="RCX480" s="5"/>
      <c r="RCY480" s="5"/>
      <c r="RCZ480" s="5"/>
      <c r="RDA480" s="5"/>
      <c r="RDB480" s="5"/>
      <c r="RDC480" s="5"/>
      <c r="RDD480" s="5"/>
      <c r="RDE480" s="5"/>
      <c r="RDF480" s="5"/>
      <c r="RDG480" s="5"/>
      <c r="RDH480" s="5"/>
      <c r="RDI480" s="5"/>
      <c r="RDJ480" s="5"/>
      <c r="RDK480" s="5"/>
      <c r="RDL480" s="5"/>
      <c r="RDM480" s="5"/>
      <c r="RDN480" s="5"/>
      <c r="RDO480" s="5"/>
      <c r="RDP480" s="5"/>
      <c r="RDQ480" s="5"/>
      <c r="RDR480" s="5"/>
      <c r="RDS480" s="5"/>
      <c r="RDT480" s="5"/>
      <c r="RDU480" s="5"/>
      <c r="RDV480" s="5"/>
      <c r="RDW480" s="5"/>
      <c r="RDX480" s="5"/>
      <c r="RDY480" s="5"/>
      <c r="RDZ480" s="5"/>
      <c r="REA480" s="5"/>
      <c r="REB480" s="5"/>
      <c r="REC480" s="5"/>
      <c r="RED480" s="5"/>
      <c r="REE480" s="5"/>
      <c r="REF480" s="5"/>
      <c r="REG480" s="5"/>
      <c r="REH480" s="5"/>
      <c r="REI480" s="5"/>
      <c r="REJ480" s="5"/>
      <c r="REK480" s="5"/>
      <c r="REL480" s="5"/>
      <c r="REM480" s="5"/>
      <c r="REN480" s="5"/>
      <c r="REO480" s="5"/>
      <c r="REP480" s="5"/>
      <c r="REQ480" s="5"/>
      <c r="RER480" s="5"/>
      <c r="RES480" s="5"/>
      <c r="RET480" s="5"/>
      <c r="REU480" s="5"/>
      <c r="REV480" s="5"/>
      <c r="REW480" s="5"/>
      <c r="REX480" s="5"/>
      <c r="REY480" s="5"/>
      <c r="REZ480" s="5"/>
      <c r="RFA480" s="5"/>
      <c r="RFB480" s="5"/>
      <c r="RFC480" s="5"/>
      <c r="RFD480" s="5"/>
      <c r="RFE480" s="5"/>
      <c r="RFF480" s="5"/>
      <c r="RFG480" s="5"/>
      <c r="RFH480" s="5"/>
      <c r="RFI480" s="5"/>
      <c r="RFJ480" s="5"/>
      <c r="RFK480" s="5"/>
      <c r="RFL480" s="5"/>
      <c r="RFM480" s="5"/>
      <c r="RFN480" s="5"/>
      <c r="RFO480" s="5"/>
      <c r="RFP480" s="5"/>
      <c r="RFQ480" s="5"/>
      <c r="RFR480" s="5"/>
      <c r="RFS480" s="5"/>
      <c r="RFT480" s="5"/>
      <c r="RFU480" s="5"/>
      <c r="RFV480" s="5"/>
      <c r="RFW480" s="5"/>
      <c r="RFX480" s="5"/>
      <c r="RFY480" s="5"/>
      <c r="RFZ480" s="5"/>
      <c r="RGA480" s="5"/>
      <c r="RGB480" s="5"/>
      <c r="RGC480" s="5"/>
      <c r="RGD480" s="5"/>
      <c r="RGE480" s="5"/>
      <c r="RGF480" s="5"/>
      <c r="RGG480" s="5"/>
      <c r="RGH480" s="5"/>
      <c r="RGI480" s="5"/>
      <c r="RGJ480" s="5"/>
      <c r="RGK480" s="5"/>
      <c r="RGL480" s="5"/>
      <c r="RGM480" s="5"/>
      <c r="RGN480" s="5"/>
      <c r="RGO480" s="5"/>
      <c r="RGP480" s="5"/>
      <c r="RGQ480" s="5"/>
      <c r="RGR480" s="5"/>
      <c r="RGS480" s="5"/>
      <c r="RGT480" s="5"/>
      <c r="RGU480" s="5"/>
      <c r="RGV480" s="5"/>
      <c r="RGW480" s="5"/>
      <c r="RGX480" s="5"/>
      <c r="RGY480" s="5"/>
      <c r="RGZ480" s="5"/>
      <c r="RHA480" s="5"/>
      <c r="RHB480" s="5"/>
      <c r="RHC480" s="5"/>
      <c r="RHD480" s="5"/>
      <c r="RHE480" s="5"/>
      <c r="RHF480" s="5"/>
      <c r="RHG480" s="5"/>
      <c r="RHH480" s="5"/>
      <c r="RHI480" s="5"/>
      <c r="RHJ480" s="5"/>
      <c r="RHK480" s="5"/>
      <c r="RHL480" s="5"/>
      <c r="RHM480" s="5"/>
      <c r="RHN480" s="5"/>
      <c r="RHO480" s="5"/>
      <c r="RHP480" s="5"/>
      <c r="RHQ480" s="5"/>
      <c r="RHR480" s="5"/>
      <c r="RHS480" s="5"/>
      <c r="RHT480" s="5"/>
      <c r="RHU480" s="5"/>
      <c r="RHV480" s="5"/>
      <c r="RHW480" s="5"/>
      <c r="RHX480" s="5"/>
      <c r="RHY480" s="5"/>
      <c r="RHZ480" s="5"/>
      <c r="RIA480" s="5"/>
      <c r="RIB480" s="5"/>
      <c r="RIC480" s="5"/>
      <c r="RID480" s="5"/>
      <c r="RIE480" s="5"/>
      <c r="RIF480" s="5"/>
      <c r="RIG480" s="5"/>
      <c r="RIH480" s="5"/>
      <c r="RII480" s="5"/>
      <c r="RIJ480" s="5"/>
      <c r="RIK480" s="5"/>
      <c r="RIL480" s="5"/>
      <c r="RIM480" s="5"/>
      <c r="RIN480" s="5"/>
      <c r="RIO480" s="5"/>
      <c r="RIP480" s="5"/>
      <c r="RIQ480" s="5"/>
      <c r="RIR480" s="5"/>
      <c r="RIS480" s="5"/>
      <c r="RIT480" s="5"/>
      <c r="RIU480" s="5"/>
      <c r="RIV480" s="5"/>
      <c r="RIW480" s="5"/>
      <c r="RIX480" s="5"/>
      <c r="RIY480" s="5"/>
      <c r="RIZ480" s="5"/>
      <c r="RJA480" s="5"/>
      <c r="RJB480" s="5"/>
      <c r="RJC480" s="5"/>
      <c r="RJD480" s="5"/>
      <c r="RJE480" s="5"/>
      <c r="RJF480" s="5"/>
      <c r="RJG480" s="5"/>
      <c r="RJH480" s="5"/>
      <c r="RJI480" s="5"/>
      <c r="RJJ480" s="5"/>
      <c r="RJK480" s="5"/>
      <c r="RJL480" s="5"/>
      <c r="RJM480" s="5"/>
      <c r="RJN480" s="5"/>
      <c r="RJO480" s="5"/>
      <c r="RJP480" s="5"/>
      <c r="RJQ480" s="5"/>
      <c r="RJR480" s="5"/>
      <c r="RJS480" s="5"/>
      <c r="RJT480" s="5"/>
      <c r="RJU480" s="5"/>
      <c r="RJV480" s="5"/>
      <c r="RJW480" s="5"/>
      <c r="RJX480" s="5"/>
      <c r="RJY480" s="5"/>
      <c r="RJZ480" s="5"/>
      <c r="RKA480" s="5"/>
      <c r="RKB480" s="5"/>
      <c r="RKC480" s="5"/>
      <c r="RKD480" s="5"/>
      <c r="RKE480" s="5"/>
      <c r="RKF480" s="5"/>
      <c r="RKG480" s="5"/>
      <c r="RKH480" s="5"/>
      <c r="RKI480" s="5"/>
      <c r="RKJ480" s="5"/>
      <c r="RKK480" s="5"/>
      <c r="RKL480" s="5"/>
      <c r="RKM480" s="5"/>
      <c r="RKN480" s="5"/>
      <c r="RKO480" s="5"/>
      <c r="RKP480" s="5"/>
      <c r="RKQ480" s="5"/>
      <c r="RKR480" s="5"/>
      <c r="RKS480" s="5"/>
      <c r="RKT480" s="5"/>
      <c r="RKU480" s="5"/>
      <c r="RKV480" s="5"/>
      <c r="RKW480" s="5"/>
      <c r="RKX480" s="5"/>
      <c r="RKY480" s="5"/>
      <c r="RKZ480" s="5"/>
      <c r="RLA480" s="5"/>
      <c r="RLB480" s="5"/>
      <c r="RLC480" s="5"/>
      <c r="RLD480" s="5"/>
      <c r="RLE480" s="5"/>
      <c r="RLF480" s="5"/>
      <c r="RLG480" s="5"/>
      <c r="RLH480" s="5"/>
      <c r="RLI480" s="5"/>
      <c r="RLJ480" s="5"/>
      <c r="RLK480" s="5"/>
      <c r="RLL480" s="5"/>
      <c r="RLM480" s="5"/>
      <c r="RLN480" s="5"/>
      <c r="RLO480" s="5"/>
      <c r="RLP480" s="5"/>
      <c r="RLQ480" s="5"/>
      <c r="RLR480" s="5"/>
      <c r="RLS480" s="5"/>
      <c r="RLT480" s="5"/>
      <c r="RLU480" s="5"/>
      <c r="RLV480" s="5"/>
      <c r="RLW480" s="5"/>
      <c r="RLX480" s="5"/>
      <c r="RLY480" s="5"/>
      <c r="RLZ480" s="5"/>
      <c r="RMA480" s="5"/>
      <c r="RMB480" s="5"/>
      <c r="RMC480" s="5"/>
      <c r="RMD480" s="5"/>
      <c r="RME480" s="5"/>
      <c r="RMF480" s="5"/>
      <c r="RMG480" s="5"/>
      <c r="RMH480" s="5"/>
      <c r="RMI480" s="5"/>
      <c r="RMJ480" s="5"/>
      <c r="RMK480" s="5"/>
      <c r="RML480" s="5"/>
      <c r="RMM480" s="5"/>
      <c r="RMN480" s="5"/>
      <c r="RMO480" s="5"/>
      <c r="RMP480" s="5"/>
      <c r="RMQ480" s="5"/>
      <c r="RMR480" s="5"/>
      <c r="RMS480" s="5"/>
      <c r="RMT480" s="5"/>
      <c r="RMU480" s="5"/>
      <c r="RMV480" s="5"/>
      <c r="RMW480" s="5"/>
      <c r="RMX480" s="5"/>
      <c r="RMY480" s="5"/>
      <c r="RMZ480" s="5"/>
      <c r="RNA480" s="5"/>
      <c r="RNB480" s="5"/>
      <c r="RNC480" s="5"/>
      <c r="RND480" s="5"/>
      <c r="RNE480" s="5"/>
      <c r="RNF480" s="5"/>
      <c r="RNG480" s="5"/>
      <c r="RNH480" s="5"/>
      <c r="RNI480" s="5"/>
      <c r="RNJ480" s="5"/>
      <c r="RNK480" s="5"/>
      <c r="RNL480" s="5"/>
      <c r="RNM480" s="5"/>
      <c r="RNN480" s="5"/>
      <c r="RNO480" s="5"/>
      <c r="RNP480" s="5"/>
      <c r="RNQ480" s="5"/>
      <c r="RNR480" s="5"/>
      <c r="RNS480" s="5"/>
      <c r="RNT480" s="5"/>
      <c r="RNU480" s="5"/>
      <c r="RNV480" s="5"/>
      <c r="RNW480" s="5"/>
      <c r="RNX480" s="5"/>
      <c r="RNY480" s="5"/>
      <c r="RNZ480" s="5"/>
      <c r="ROA480" s="5"/>
      <c r="ROB480" s="5"/>
      <c r="ROC480" s="5"/>
      <c r="ROD480" s="5"/>
      <c r="ROE480" s="5"/>
      <c r="ROF480" s="5"/>
      <c r="ROG480" s="5"/>
      <c r="ROH480" s="5"/>
      <c r="ROI480" s="5"/>
      <c r="ROJ480" s="5"/>
      <c r="ROK480" s="5"/>
      <c r="ROL480" s="5"/>
      <c r="ROM480" s="5"/>
      <c r="RON480" s="5"/>
      <c r="ROO480" s="5"/>
      <c r="ROP480" s="5"/>
      <c r="ROQ480" s="5"/>
      <c r="ROR480" s="5"/>
      <c r="ROS480" s="5"/>
      <c r="ROT480" s="5"/>
      <c r="ROU480" s="5"/>
      <c r="ROV480" s="5"/>
      <c r="ROW480" s="5"/>
      <c r="ROX480" s="5"/>
      <c r="ROY480" s="5"/>
      <c r="ROZ480" s="5"/>
      <c r="RPA480" s="5"/>
      <c r="RPB480" s="5"/>
      <c r="RPC480" s="5"/>
      <c r="RPD480" s="5"/>
      <c r="RPE480" s="5"/>
      <c r="RPF480" s="5"/>
      <c r="RPG480" s="5"/>
      <c r="RPH480" s="5"/>
      <c r="RPI480" s="5"/>
      <c r="RPJ480" s="5"/>
      <c r="RPK480" s="5"/>
      <c r="RPL480" s="5"/>
      <c r="RPM480" s="5"/>
      <c r="RPN480" s="5"/>
      <c r="RPO480" s="5"/>
      <c r="RPP480" s="5"/>
      <c r="RPQ480" s="5"/>
      <c r="RPR480" s="5"/>
      <c r="RPS480" s="5"/>
      <c r="RPT480" s="5"/>
      <c r="RPU480" s="5"/>
      <c r="RPV480" s="5"/>
      <c r="RPW480" s="5"/>
      <c r="RPX480" s="5"/>
      <c r="RPY480" s="5"/>
      <c r="RPZ480" s="5"/>
      <c r="RQA480" s="5"/>
      <c r="RQB480" s="5"/>
      <c r="RQC480" s="5"/>
      <c r="RQD480" s="5"/>
      <c r="RQE480" s="5"/>
      <c r="RQF480" s="5"/>
      <c r="RQG480" s="5"/>
      <c r="RQH480" s="5"/>
      <c r="RQI480" s="5"/>
      <c r="RQJ480" s="5"/>
      <c r="RQK480" s="5"/>
      <c r="RQL480" s="5"/>
      <c r="RQM480" s="5"/>
      <c r="RQN480" s="5"/>
      <c r="RQO480" s="5"/>
      <c r="RQP480" s="5"/>
      <c r="RQQ480" s="5"/>
      <c r="RQR480" s="5"/>
      <c r="RQS480" s="5"/>
      <c r="RQT480" s="5"/>
      <c r="RQU480" s="5"/>
      <c r="RQV480" s="5"/>
      <c r="RQW480" s="5"/>
      <c r="RQX480" s="5"/>
      <c r="RQY480" s="5"/>
      <c r="RQZ480" s="5"/>
      <c r="RRA480" s="5"/>
      <c r="RRB480" s="5"/>
      <c r="RRC480" s="5"/>
      <c r="RRD480" s="5"/>
      <c r="RRE480" s="5"/>
      <c r="RRF480" s="5"/>
      <c r="RRG480" s="5"/>
      <c r="RRH480" s="5"/>
      <c r="RRI480" s="5"/>
      <c r="RRJ480" s="5"/>
      <c r="RRK480" s="5"/>
      <c r="RRL480" s="5"/>
      <c r="RRM480" s="5"/>
      <c r="RRN480" s="5"/>
      <c r="RRO480" s="5"/>
      <c r="RRP480" s="5"/>
      <c r="RRQ480" s="5"/>
      <c r="RRR480" s="5"/>
      <c r="RRS480" s="5"/>
      <c r="RRT480" s="5"/>
      <c r="RRU480" s="5"/>
      <c r="RRV480" s="5"/>
      <c r="RRW480" s="5"/>
      <c r="RRX480" s="5"/>
      <c r="RRY480" s="5"/>
      <c r="RRZ480" s="5"/>
      <c r="RSA480" s="5"/>
      <c r="RSB480" s="5"/>
      <c r="RSC480" s="5"/>
      <c r="RSD480" s="5"/>
      <c r="RSE480" s="5"/>
      <c r="RSF480" s="5"/>
      <c r="RSG480" s="5"/>
      <c r="RSH480" s="5"/>
      <c r="RSI480" s="5"/>
      <c r="RSJ480" s="5"/>
      <c r="RSK480" s="5"/>
      <c r="RSL480" s="5"/>
      <c r="RSM480" s="5"/>
      <c r="RSN480" s="5"/>
      <c r="RSO480" s="5"/>
      <c r="RSP480" s="5"/>
      <c r="RSQ480" s="5"/>
      <c r="RSR480" s="5"/>
      <c r="RSS480" s="5"/>
      <c r="RST480" s="5"/>
      <c r="RSU480" s="5"/>
      <c r="RSV480" s="5"/>
      <c r="RSW480" s="5"/>
      <c r="RSX480" s="5"/>
      <c r="RSY480" s="5"/>
      <c r="RSZ480" s="5"/>
      <c r="RTA480" s="5"/>
      <c r="RTB480" s="5"/>
      <c r="RTC480" s="5"/>
      <c r="RTD480" s="5"/>
      <c r="RTE480" s="5"/>
      <c r="RTF480" s="5"/>
      <c r="RTG480" s="5"/>
      <c r="RTH480" s="5"/>
      <c r="RTI480" s="5"/>
      <c r="RTJ480" s="5"/>
      <c r="RTK480" s="5"/>
      <c r="RTL480" s="5"/>
      <c r="RTM480" s="5"/>
      <c r="RTN480" s="5"/>
      <c r="RTO480" s="5"/>
      <c r="RTP480" s="5"/>
      <c r="RTQ480" s="5"/>
      <c r="RTR480" s="5"/>
      <c r="RTS480" s="5"/>
      <c r="RTT480" s="5"/>
      <c r="RTU480" s="5"/>
      <c r="RTV480" s="5"/>
      <c r="RTW480" s="5"/>
      <c r="RTX480" s="5"/>
      <c r="RTY480" s="5"/>
      <c r="RTZ480" s="5"/>
      <c r="RUA480" s="5"/>
      <c r="RUB480" s="5"/>
      <c r="RUC480" s="5"/>
      <c r="RUD480" s="5"/>
      <c r="RUE480" s="5"/>
      <c r="RUF480" s="5"/>
      <c r="RUG480" s="5"/>
      <c r="RUH480" s="5"/>
      <c r="RUI480" s="5"/>
      <c r="RUJ480" s="5"/>
      <c r="RUK480" s="5"/>
      <c r="RUL480" s="5"/>
      <c r="RUM480" s="5"/>
      <c r="RUN480" s="5"/>
      <c r="RUO480" s="5"/>
      <c r="RUP480" s="5"/>
      <c r="RUQ480" s="5"/>
      <c r="RUR480" s="5"/>
      <c r="RUS480" s="5"/>
      <c r="RUT480" s="5"/>
      <c r="RUU480" s="5"/>
      <c r="RUV480" s="5"/>
      <c r="RUW480" s="5"/>
      <c r="RUX480" s="5"/>
      <c r="RUY480" s="5"/>
      <c r="RUZ480" s="5"/>
      <c r="RVA480" s="5"/>
      <c r="RVB480" s="5"/>
      <c r="RVC480" s="5"/>
      <c r="RVD480" s="5"/>
      <c r="RVE480" s="5"/>
      <c r="RVF480" s="5"/>
      <c r="RVG480" s="5"/>
      <c r="RVH480" s="5"/>
      <c r="RVI480" s="5"/>
      <c r="RVJ480" s="5"/>
      <c r="RVK480" s="5"/>
      <c r="RVL480" s="5"/>
      <c r="RVM480" s="5"/>
      <c r="RVN480" s="5"/>
      <c r="RVO480" s="5"/>
      <c r="RVP480" s="5"/>
      <c r="RVQ480" s="5"/>
      <c r="RVR480" s="5"/>
      <c r="RVS480" s="5"/>
      <c r="RVT480" s="5"/>
      <c r="RVU480" s="5"/>
      <c r="RVV480" s="5"/>
      <c r="RVW480" s="5"/>
      <c r="RVX480" s="5"/>
      <c r="RVY480" s="5"/>
      <c r="RVZ480" s="5"/>
      <c r="RWA480" s="5"/>
      <c r="RWB480" s="5"/>
      <c r="RWC480" s="5"/>
      <c r="RWD480" s="5"/>
      <c r="RWE480" s="5"/>
      <c r="RWF480" s="5"/>
      <c r="RWG480" s="5"/>
      <c r="RWH480" s="5"/>
      <c r="RWI480" s="5"/>
      <c r="RWJ480" s="5"/>
      <c r="RWK480" s="5"/>
      <c r="RWL480" s="5"/>
      <c r="RWM480" s="5"/>
      <c r="RWN480" s="5"/>
      <c r="RWO480" s="5"/>
      <c r="RWP480" s="5"/>
      <c r="RWQ480" s="5"/>
      <c r="RWR480" s="5"/>
      <c r="RWS480" s="5"/>
      <c r="RWT480" s="5"/>
      <c r="RWU480" s="5"/>
      <c r="RWV480" s="5"/>
      <c r="RWW480" s="5"/>
      <c r="RWX480" s="5"/>
      <c r="RWY480" s="5"/>
      <c r="RWZ480" s="5"/>
      <c r="RXA480" s="5"/>
      <c r="RXB480" s="5"/>
      <c r="RXC480" s="5"/>
      <c r="RXD480" s="5"/>
      <c r="RXE480" s="5"/>
      <c r="RXF480" s="5"/>
      <c r="RXG480" s="5"/>
      <c r="RXH480" s="5"/>
      <c r="RXI480" s="5"/>
      <c r="RXJ480" s="5"/>
      <c r="RXK480" s="5"/>
      <c r="RXL480" s="5"/>
      <c r="RXM480" s="5"/>
      <c r="RXN480" s="5"/>
      <c r="RXO480" s="5"/>
      <c r="RXP480" s="5"/>
      <c r="RXQ480" s="5"/>
      <c r="RXR480" s="5"/>
      <c r="RXS480" s="5"/>
      <c r="RXT480" s="5"/>
      <c r="RXU480" s="5"/>
      <c r="RXV480" s="5"/>
      <c r="RXW480" s="5"/>
      <c r="RXX480" s="5"/>
      <c r="RXY480" s="5"/>
      <c r="RXZ480" s="5"/>
      <c r="RYA480" s="5"/>
      <c r="RYB480" s="5"/>
      <c r="RYC480" s="5"/>
      <c r="RYD480" s="5"/>
      <c r="RYE480" s="5"/>
      <c r="RYF480" s="5"/>
      <c r="RYG480" s="5"/>
      <c r="RYH480" s="5"/>
      <c r="RYI480" s="5"/>
      <c r="RYJ480" s="5"/>
      <c r="RYK480" s="5"/>
      <c r="RYL480" s="5"/>
      <c r="RYM480" s="5"/>
      <c r="RYN480" s="5"/>
      <c r="RYO480" s="5"/>
      <c r="RYP480" s="5"/>
      <c r="RYQ480" s="5"/>
      <c r="RYR480" s="5"/>
      <c r="RYS480" s="5"/>
      <c r="RYT480" s="5"/>
      <c r="RYU480" s="5"/>
      <c r="RYV480" s="5"/>
      <c r="RYW480" s="5"/>
      <c r="RYX480" s="5"/>
      <c r="RYY480" s="5"/>
      <c r="RYZ480" s="5"/>
      <c r="RZA480" s="5"/>
      <c r="RZB480" s="5"/>
      <c r="RZC480" s="5"/>
      <c r="RZD480" s="5"/>
      <c r="RZE480" s="5"/>
      <c r="RZF480" s="5"/>
      <c r="RZG480" s="5"/>
      <c r="RZH480" s="5"/>
      <c r="RZI480" s="5"/>
      <c r="RZJ480" s="5"/>
      <c r="RZK480" s="5"/>
      <c r="RZL480" s="5"/>
      <c r="RZM480" s="5"/>
      <c r="RZN480" s="5"/>
      <c r="RZO480" s="5"/>
      <c r="RZP480" s="5"/>
      <c r="RZQ480" s="5"/>
      <c r="RZR480" s="5"/>
      <c r="RZS480" s="5"/>
      <c r="RZT480" s="5"/>
      <c r="RZU480" s="5"/>
      <c r="RZV480" s="5"/>
      <c r="RZW480" s="5"/>
      <c r="RZX480" s="5"/>
      <c r="RZY480" s="5"/>
      <c r="RZZ480" s="5"/>
      <c r="SAA480" s="5"/>
      <c r="SAB480" s="5"/>
      <c r="SAC480" s="5"/>
      <c r="SAD480" s="5"/>
      <c r="SAE480" s="5"/>
      <c r="SAF480" s="5"/>
      <c r="SAG480" s="5"/>
      <c r="SAH480" s="5"/>
      <c r="SAI480" s="5"/>
      <c r="SAJ480" s="5"/>
      <c r="SAK480" s="5"/>
      <c r="SAL480" s="5"/>
      <c r="SAM480" s="5"/>
      <c r="SAN480" s="5"/>
      <c r="SAO480" s="5"/>
      <c r="SAP480" s="5"/>
      <c r="SAQ480" s="5"/>
      <c r="SAR480" s="5"/>
      <c r="SAS480" s="5"/>
      <c r="SAT480" s="5"/>
      <c r="SAU480" s="5"/>
      <c r="SAV480" s="5"/>
      <c r="SAW480" s="5"/>
      <c r="SAX480" s="5"/>
      <c r="SAY480" s="5"/>
      <c r="SAZ480" s="5"/>
      <c r="SBA480" s="5"/>
      <c r="SBB480" s="5"/>
      <c r="SBC480" s="5"/>
      <c r="SBD480" s="5"/>
      <c r="SBE480" s="5"/>
      <c r="SBF480" s="5"/>
      <c r="SBG480" s="5"/>
      <c r="SBH480" s="5"/>
      <c r="SBI480" s="5"/>
      <c r="SBJ480" s="5"/>
      <c r="SBK480" s="5"/>
      <c r="SBL480" s="5"/>
      <c r="SBM480" s="5"/>
      <c r="SBN480" s="5"/>
      <c r="SBO480" s="5"/>
      <c r="SBP480" s="5"/>
      <c r="SBQ480" s="5"/>
      <c r="SBR480" s="5"/>
      <c r="SBS480" s="5"/>
      <c r="SBT480" s="5"/>
      <c r="SBU480" s="5"/>
      <c r="SBV480" s="5"/>
      <c r="SBW480" s="5"/>
      <c r="SBX480" s="5"/>
      <c r="SBY480" s="5"/>
      <c r="SBZ480" s="5"/>
      <c r="SCA480" s="5"/>
      <c r="SCB480" s="5"/>
      <c r="SCC480" s="5"/>
      <c r="SCD480" s="5"/>
      <c r="SCE480" s="5"/>
      <c r="SCF480" s="5"/>
      <c r="SCG480" s="5"/>
      <c r="SCH480" s="5"/>
      <c r="SCI480" s="5"/>
      <c r="SCJ480" s="5"/>
      <c r="SCK480" s="5"/>
      <c r="SCL480" s="5"/>
      <c r="SCM480" s="5"/>
      <c r="SCN480" s="5"/>
      <c r="SCO480" s="5"/>
      <c r="SCP480" s="5"/>
      <c r="SCQ480" s="5"/>
      <c r="SCR480" s="5"/>
      <c r="SCS480" s="5"/>
      <c r="SCT480" s="5"/>
      <c r="SCU480" s="5"/>
      <c r="SCV480" s="5"/>
      <c r="SCW480" s="5"/>
      <c r="SCX480" s="5"/>
      <c r="SCY480" s="5"/>
      <c r="SCZ480" s="5"/>
      <c r="SDA480" s="5"/>
      <c r="SDB480" s="5"/>
      <c r="SDC480" s="5"/>
      <c r="SDD480" s="5"/>
      <c r="SDE480" s="5"/>
      <c r="SDF480" s="5"/>
      <c r="SDG480" s="5"/>
      <c r="SDH480" s="5"/>
      <c r="SDI480" s="5"/>
      <c r="SDJ480" s="5"/>
      <c r="SDK480" s="5"/>
      <c r="SDL480" s="5"/>
      <c r="SDM480" s="5"/>
      <c r="SDN480" s="5"/>
      <c r="SDO480" s="5"/>
      <c r="SDP480" s="5"/>
      <c r="SDQ480" s="5"/>
      <c r="SDR480" s="5"/>
      <c r="SDS480" s="5"/>
      <c r="SDT480" s="5"/>
      <c r="SDU480" s="5"/>
      <c r="SDV480" s="5"/>
      <c r="SDW480" s="5"/>
      <c r="SDX480" s="5"/>
      <c r="SDY480" s="5"/>
      <c r="SDZ480" s="5"/>
      <c r="SEA480" s="5"/>
      <c r="SEB480" s="5"/>
      <c r="SEC480" s="5"/>
      <c r="SED480" s="5"/>
      <c r="SEE480" s="5"/>
      <c r="SEF480" s="5"/>
      <c r="SEG480" s="5"/>
      <c r="SEH480" s="5"/>
      <c r="SEI480" s="5"/>
      <c r="SEJ480" s="5"/>
      <c r="SEK480" s="5"/>
      <c r="SEL480" s="5"/>
      <c r="SEM480" s="5"/>
      <c r="SEN480" s="5"/>
      <c r="SEO480" s="5"/>
      <c r="SEP480" s="5"/>
      <c r="SEQ480" s="5"/>
      <c r="SER480" s="5"/>
      <c r="SES480" s="5"/>
      <c r="SET480" s="5"/>
      <c r="SEU480" s="5"/>
      <c r="SEV480" s="5"/>
      <c r="SEW480" s="5"/>
      <c r="SEX480" s="5"/>
      <c r="SEY480" s="5"/>
      <c r="SEZ480" s="5"/>
      <c r="SFA480" s="5"/>
      <c r="SFB480" s="5"/>
      <c r="SFC480" s="5"/>
      <c r="SFD480" s="5"/>
      <c r="SFE480" s="5"/>
      <c r="SFF480" s="5"/>
      <c r="SFG480" s="5"/>
      <c r="SFH480" s="5"/>
      <c r="SFI480" s="5"/>
      <c r="SFJ480" s="5"/>
      <c r="SFK480" s="5"/>
      <c r="SFL480" s="5"/>
      <c r="SFM480" s="5"/>
      <c r="SFN480" s="5"/>
      <c r="SFO480" s="5"/>
      <c r="SFP480" s="5"/>
      <c r="SFQ480" s="5"/>
      <c r="SFR480" s="5"/>
      <c r="SFS480" s="5"/>
      <c r="SFT480" s="5"/>
      <c r="SFU480" s="5"/>
      <c r="SFV480" s="5"/>
      <c r="SFW480" s="5"/>
      <c r="SFX480" s="5"/>
      <c r="SFY480" s="5"/>
      <c r="SFZ480" s="5"/>
      <c r="SGA480" s="5"/>
      <c r="SGB480" s="5"/>
      <c r="SGC480" s="5"/>
      <c r="SGD480" s="5"/>
      <c r="SGE480" s="5"/>
      <c r="SGF480" s="5"/>
      <c r="SGG480" s="5"/>
      <c r="SGH480" s="5"/>
      <c r="SGI480" s="5"/>
      <c r="SGJ480" s="5"/>
      <c r="SGK480" s="5"/>
      <c r="SGL480" s="5"/>
      <c r="SGM480" s="5"/>
      <c r="SGN480" s="5"/>
      <c r="SGO480" s="5"/>
      <c r="SGP480" s="5"/>
      <c r="SGQ480" s="5"/>
      <c r="SGR480" s="5"/>
      <c r="SGS480" s="5"/>
      <c r="SGT480" s="5"/>
      <c r="SGU480" s="5"/>
      <c r="SGV480" s="5"/>
      <c r="SGW480" s="5"/>
      <c r="SGX480" s="5"/>
      <c r="SGY480" s="5"/>
      <c r="SGZ480" s="5"/>
      <c r="SHA480" s="5"/>
      <c r="SHB480" s="5"/>
      <c r="SHC480" s="5"/>
      <c r="SHD480" s="5"/>
      <c r="SHE480" s="5"/>
      <c r="SHF480" s="5"/>
      <c r="SHG480" s="5"/>
      <c r="SHH480" s="5"/>
      <c r="SHI480" s="5"/>
      <c r="SHJ480" s="5"/>
      <c r="SHK480" s="5"/>
      <c r="SHL480" s="5"/>
      <c r="SHM480" s="5"/>
      <c r="SHN480" s="5"/>
      <c r="SHO480" s="5"/>
      <c r="SHP480" s="5"/>
      <c r="SHQ480" s="5"/>
      <c r="SHR480" s="5"/>
      <c r="SHS480" s="5"/>
      <c r="SHT480" s="5"/>
      <c r="SHU480" s="5"/>
      <c r="SHV480" s="5"/>
      <c r="SHW480" s="5"/>
      <c r="SHX480" s="5"/>
      <c r="SHY480" s="5"/>
      <c r="SHZ480" s="5"/>
      <c r="SIA480" s="5"/>
      <c r="SIB480" s="5"/>
      <c r="SIC480" s="5"/>
      <c r="SID480" s="5"/>
      <c r="SIE480" s="5"/>
      <c r="SIF480" s="5"/>
      <c r="SIG480" s="5"/>
      <c r="SIH480" s="5"/>
      <c r="SII480" s="5"/>
      <c r="SIJ480" s="5"/>
      <c r="SIK480" s="5"/>
      <c r="SIL480" s="5"/>
      <c r="SIM480" s="5"/>
      <c r="SIN480" s="5"/>
      <c r="SIO480" s="5"/>
      <c r="SIP480" s="5"/>
      <c r="SIQ480" s="5"/>
      <c r="SIR480" s="5"/>
      <c r="SIS480" s="5"/>
      <c r="SIT480" s="5"/>
      <c r="SIU480" s="5"/>
      <c r="SIV480" s="5"/>
      <c r="SIW480" s="5"/>
      <c r="SIX480" s="5"/>
      <c r="SIY480" s="5"/>
      <c r="SIZ480" s="5"/>
      <c r="SJA480" s="5"/>
      <c r="SJB480" s="5"/>
      <c r="SJC480" s="5"/>
      <c r="SJD480" s="5"/>
      <c r="SJE480" s="5"/>
      <c r="SJF480" s="5"/>
      <c r="SJG480" s="5"/>
      <c r="SJH480" s="5"/>
      <c r="SJI480" s="5"/>
      <c r="SJJ480" s="5"/>
      <c r="SJK480" s="5"/>
      <c r="SJL480" s="5"/>
      <c r="SJM480" s="5"/>
      <c r="SJN480" s="5"/>
      <c r="SJO480" s="5"/>
      <c r="SJP480" s="5"/>
      <c r="SJQ480" s="5"/>
      <c r="SJR480" s="5"/>
      <c r="SJS480" s="5"/>
      <c r="SJT480" s="5"/>
      <c r="SJU480" s="5"/>
      <c r="SJV480" s="5"/>
      <c r="SJW480" s="5"/>
      <c r="SJX480" s="5"/>
      <c r="SJY480" s="5"/>
      <c r="SJZ480" s="5"/>
      <c r="SKA480" s="5"/>
      <c r="SKB480" s="5"/>
      <c r="SKC480" s="5"/>
      <c r="SKD480" s="5"/>
      <c r="SKE480" s="5"/>
      <c r="SKF480" s="5"/>
      <c r="SKG480" s="5"/>
      <c r="SKH480" s="5"/>
      <c r="SKI480" s="5"/>
      <c r="SKJ480" s="5"/>
      <c r="SKK480" s="5"/>
      <c r="SKL480" s="5"/>
      <c r="SKM480" s="5"/>
      <c r="SKN480" s="5"/>
      <c r="SKO480" s="5"/>
      <c r="SKP480" s="5"/>
      <c r="SKQ480" s="5"/>
      <c r="SKR480" s="5"/>
      <c r="SKS480" s="5"/>
      <c r="SKT480" s="5"/>
      <c r="SKU480" s="5"/>
      <c r="SKV480" s="5"/>
      <c r="SKW480" s="5"/>
      <c r="SKX480" s="5"/>
      <c r="SKY480" s="5"/>
      <c r="SKZ480" s="5"/>
      <c r="SLA480" s="5"/>
      <c r="SLB480" s="5"/>
      <c r="SLC480" s="5"/>
      <c r="SLD480" s="5"/>
      <c r="SLE480" s="5"/>
      <c r="SLF480" s="5"/>
      <c r="SLG480" s="5"/>
      <c r="SLH480" s="5"/>
      <c r="SLI480" s="5"/>
      <c r="SLJ480" s="5"/>
      <c r="SLK480" s="5"/>
      <c r="SLL480" s="5"/>
      <c r="SLM480" s="5"/>
      <c r="SLN480" s="5"/>
      <c r="SLO480" s="5"/>
      <c r="SLP480" s="5"/>
      <c r="SLQ480" s="5"/>
      <c r="SLR480" s="5"/>
      <c r="SLS480" s="5"/>
      <c r="SLT480" s="5"/>
      <c r="SLU480" s="5"/>
      <c r="SLV480" s="5"/>
      <c r="SLW480" s="5"/>
      <c r="SLX480" s="5"/>
      <c r="SLY480" s="5"/>
      <c r="SLZ480" s="5"/>
      <c r="SMA480" s="5"/>
      <c r="SMB480" s="5"/>
      <c r="SMC480" s="5"/>
      <c r="SMD480" s="5"/>
      <c r="SME480" s="5"/>
      <c r="SMF480" s="5"/>
      <c r="SMG480" s="5"/>
      <c r="SMH480" s="5"/>
      <c r="SMI480" s="5"/>
      <c r="SMJ480" s="5"/>
      <c r="SMK480" s="5"/>
      <c r="SML480" s="5"/>
      <c r="SMM480" s="5"/>
      <c r="SMN480" s="5"/>
      <c r="SMO480" s="5"/>
      <c r="SMP480" s="5"/>
      <c r="SMQ480" s="5"/>
      <c r="SMR480" s="5"/>
      <c r="SMS480" s="5"/>
      <c r="SMT480" s="5"/>
      <c r="SMU480" s="5"/>
      <c r="SMV480" s="5"/>
      <c r="SMW480" s="5"/>
      <c r="SMX480" s="5"/>
      <c r="SMY480" s="5"/>
      <c r="SMZ480" s="5"/>
      <c r="SNA480" s="5"/>
      <c r="SNB480" s="5"/>
      <c r="SNC480" s="5"/>
      <c r="SND480" s="5"/>
      <c r="SNE480" s="5"/>
      <c r="SNF480" s="5"/>
      <c r="SNG480" s="5"/>
      <c r="SNH480" s="5"/>
      <c r="SNI480" s="5"/>
      <c r="SNJ480" s="5"/>
      <c r="SNK480" s="5"/>
      <c r="SNL480" s="5"/>
      <c r="SNM480" s="5"/>
      <c r="SNN480" s="5"/>
      <c r="SNO480" s="5"/>
      <c r="SNP480" s="5"/>
      <c r="SNQ480" s="5"/>
      <c r="SNR480" s="5"/>
      <c r="SNS480" s="5"/>
      <c r="SNT480" s="5"/>
      <c r="SNU480" s="5"/>
      <c r="SNV480" s="5"/>
      <c r="SNW480" s="5"/>
      <c r="SNX480" s="5"/>
      <c r="SNY480" s="5"/>
      <c r="SNZ480" s="5"/>
      <c r="SOA480" s="5"/>
      <c r="SOB480" s="5"/>
      <c r="SOC480" s="5"/>
      <c r="SOD480" s="5"/>
      <c r="SOE480" s="5"/>
      <c r="SOF480" s="5"/>
      <c r="SOG480" s="5"/>
      <c r="SOH480" s="5"/>
      <c r="SOI480" s="5"/>
      <c r="SOJ480" s="5"/>
      <c r="SOK480" s="5"/>
      <c r="SOL480" s="5"/>
      <c r="SOM480" s="5"/>
      <c r="SON480" s="5"/>
      <c r="SOO480" s="5"/>
      <c r="SOP480" s="5"/>
      <c r="SOQ480" s="5"/>
      <c r="SOR480" s="5"/>
      <c r="SOS480" s="5"/>
      <c r="SOT480" s="5"/>
      <c r="SOU480" s="5"/>
      <c r="SOV480" s="5"/>
      <c r="SOW480" s="5"/>
      <c r="SOX480" s="5"/>
      <c r="SOY480" s="5"/>
      <c r="SOZ480" s="5"/>
      <c r="SPA480" s="5"/>
      <c r="SPB480" s="5"/>
      <c r="SPC480" s="5"/>
      <c r="SPD480" s="5"/>
      <c r="SPE480" s="5"/>
      <c r="SPF480" s="5"/>
      <c r="SPG480" s="5"/>
      <c r="SPH480" s="5"/>
      <c r="SPI480" s="5"/>
      <c r="SPJ480" s="5"/>
      <c r="SPK480" s="5"/>
      <c r="SPL480" s="5"/>
      <c r="SPM480" s="5"/>
      <c r="SPN480" s="5"/>
      <c r="SPO480" s="5"/>
      <c r="SPP480" s="5"/>
      <c r="SPQ480" s="5"/>
      <c r="SPR480" s="5"/>
      <c r="SPS480" s="5"/>
      <c r="SPT480" s="5"/>
      <c r="SPU480" s="5"/>
      <c r="SPV480" s="5"/>
      <c r="SPW480" s="5"/>
      <c r="SPX480" s="5"/>
      <c r="SPY480" s="5"/>
      <c r="SPZ480" s="5"/>
      <c r="SQA480" s="5"/>
      <c r="SQB480" s="5"/>
      <c r="SQC480" s="5"/>
      <c r="SQD480" s="5"/>
      <c r="SQE480" s="5"/>
      <c r="SQF480" s="5"/>
      <c r="SQG480" s="5"/>
      <c r="SQH480" s="5"/>
      <c r="SQI480" s="5"/>
      <c r="SQJ480" s="5"/>
      <c r="SQK480" s="5"/>
      <c r="SQL480" s="5"/>
      <c r="SQM480" s="5"/>
      <c r="SQN480" s="5"/>
      <c r="SQO480" s="5"/>
      <c r="SQP480" s="5"/>
      <c r="SQQ480" s="5"/>
      <c r="SQR480" s="5"/>
      <c r="SQS480" s="5"/>
      <c r="SQT480" s="5"/>
      <c r="SQU480" s="5"/>
      <c r="SQV480" s="5"/>
      <c r="SQW480" s="5"/>
      <c r="SQX480" s="5"/>
      <c r="SQY480" s="5"/>
      <c r="SQZ480" s="5"/>
      <c r="SRA480" s="5"/>
      <c r="SRB480" s="5"/>
      <c r="SRC480" s="5"/>
      <c r="SRD480" s="5"/>
      <c r="SRE480" s="5"/>
      <c r="SRF480" s="5"/>
      <c r="SRG480" s="5"/>
      <c r="SRH480" s="5"/>
      <c r="SRI480" s="5"/>
      <c r="SRJ480" s="5"/>
      <c r="SRK480" s="5"/>
      <c r="SRL480" s="5"/>
      <c r="SRM480" s="5"/>
      <c r="SRN480" s="5"/>
      <c r="SRO480" s="5"/>
      <c r="SRP480" s="5"/>
      <c r="SRQ480" s="5"/>
      <c r="SRR480" s="5"/>
      <c r="SRS480" s="5"/>
      <c r="SRT480" s="5"/>
      <c r="SRU480" s="5"/>
      <c r="SRV480" s="5"/>
      <c r="SRW480" s="5"/>
      <c r="SRX480" s="5"/>
      <c r="SRY480" s="5"/>
      <c r="SRZ480" s="5"/>
      <c r="SSA480" s="5"/>
      <c r="SSB480" s="5"/>
      <c r="SSC480" s="5"/>
      <c r="SSD480" s="5"/>
      <c r="SSE480" s="5"/>
      <c r="SSF480" s="5"/>
      <c r="SSG480" s="5"/>
      <c r="SSH480" s="5"/>
      <c r="SSI480" s="5"/>
      <c r="SSJ480" s="5"/>
      <c r="SSK480" s="5"/>
      <c r="SSL480" s="5"/>
      <c r="SSM480" s="5"/>
      <c r="SSN480" s="5"/>
      <c r="SSO480" s="5"/>
      <c r="SSP480" s="5"/>
      <c r="SSQ480" s="5"/>
      <c r="SSR480" s="5"/>
      <c r="SSS480" s="5"/>
      <c r="SST480" s="5"/>
      <c r="SSU480" s="5"/>
      <c r="SSV480" s="5"/>
      <c r="SSW480" s="5"/>
      <c r="SSX480" s="5"/>
      <c r="SSY480" s="5"/>
      <c r="SSZ480" s="5"/>
      <c r="STA480" s="5"/>
      <c r="STB480" s="5"/>
      <c r="STC480" s="5"/>
      <c r="STD480" s="5"/>
      <c r="STE480" s="5"/>
      <c r="STF480" s="5"/>
      <c r="STG480" s="5"/>
      <c r="STH480" s="5"/>
      <c r="STI480" s="5"/>
      <c r="STJ480" s="5"/>
      <c r="STK480" s="5"/>
      <c r="STL480" s="5"/>
      <c r="STM480" s="5"/>
      <c r="STN480" s="5"/>
      <c r="STO480" s="5"/>
      <c r="STP480" s="5"/>
      <c r="STQ480" s="5"/>
      <c r="STR480" s="5"/>
      <c r="STS480" s="5"/>
      <c r="STT480" s="5"/>
      <c r="STU480" s="5"/>
      <c r="STV480" s="5"/>
      <c r="STW480" s="5"/>
      <c r="STX480" s="5"/>
      <c r="STY480" s="5"/>
      <c r="STZ480" s="5"/>
      <c r="SUA480" s="5"/>
      <c r="SUB480" s="5"/>
      <c r="SUC480" s="5"/>
      <c r="SUD480" s="5"/>
      <c r="SUE480" s="5"/>
      <c r="SUF480" s="5"/>
      <c r="SUG480" s="5"/>
      <c r="SUH480" s="5"/>
      <c r="SUI480" s="5"/>
      <c r="SUJ480" s="5"/>
      <c r="SUK480" s="5"/>
      <c r="SUL480" s="5"/>
      <c r="SUM480" s="5"/>
      <c r="SUN480" s="5"/>
      <c r="SUO480" s="5"/>
      <c r="SUP480" s="5"/>
      <c r="SUQ480" s="5"/>
      <c r="SUR480" s="5"/>
      <c r="SUS480" s="5"/>
      <c r="SUT480" s="5"/>
      <c r="SUU480" s="5"/>
      <c r="SUV480" s="5"/>
      <c r="SUW480" s="5"/>
      <c r="SUX480" s="5"/>
      <c r="SUY480" s="5"/>
      <c r="SUZ480" s="5"/>
      <c r="SVA480" s="5"/>
      <c r="SVB480" s="5"/>
      <c r="SVC480" s="5"/>
      <c r="SVD480" s="5"/>
      <c r="SVE480" s="5"/>
      <c r="SVF480" s="5"/>
      <c r="SVG480" s="5"/>
      <c r="SVH480" s="5"/>
      <c r="SVI480" s="5"/>
      <c r="SVJ480" s="5"/>
      <c r="SVK480" s="5"/>
      <c r="SVL480" s="5"/>
      <c r="SVM480" s="5"/>
      <c r="SVN480" s="5"/>
      <c r="SVO480" s="5"/>
      <c r="SVP480" s="5"/>
      <c r="SVQ480" s="5"/>
      <c r="SVR480" s="5"/>
      <c r="SVS480" s="5"/>
      <c r="SVT480" s="5"/>
      <c r="SVU480" s="5"/>
      <c r="SVV480" s="5"/>
      <c r="SVW480" s="5"/>
      <c r="SVX480" s="5"/>
      <c r="SVY480" s="5"/>
      <c r="SVZ480" s="5"/>
      <c r="SWA480" s="5"/>
      <c r="SWB480" s="5"/>
      <c r="SWC480" s="5"/>
      <c r="SWD480" s="5"/>
      <c r="SWE480" s="5"/>
      <c r="SWF480" s="5"/>
      <c r="SWG480" s="5"/>
      <c r="SWH480" s="5"/>
      <c r="SWI480" s="5"/>
      <c r="SWJ480" s="5"/>
      <c r="SWK480" s="5"/>
      <c r="SWL480" s="5"/>
      <c r="SWM480" s="5"/>
      <c r="SWN480" s="5"/>
      <c r="SWO480" s="5"/>
      <c r="SWP480" s="5"/>
      <c r="SWQ480" s="5"/>
      <c r="SWR480" s="5"/>
      <c r="SWS480" s="5"/>
      <c r="SWT480" s="5"/>
      <c r="SWU480" s="5"/>
      <c r="SWV480" s="5"/>
      <c r="SWW480" s="5"/>
      <c r="SWX480" s="5"/>
      <c r="SWY480" s="5"/>
      <c r="SWZ480" s="5"/>
      <c r="SXA480" s="5"/>
      <c r="SXB480" s="5"/>
      <c r="SXC480" s="5"/>
      <c r="SXD480" s="5"/>
      <c r="SXE480" s="5"/>
      <c r="SXF480" s="5"/>
      <c r="SXG480" s="5"/>
      <c r="SXH480" s="5"/>
      <c r="SXI480" s="5"/>
      <c r="SXJ480" s="5"/>
      <c r="SXK480" s="5"/>
      <c r="SXL480" s="5"/>
      <c r="SXM480" s="5"/>
      <c r="SXN480" s="5"/>
      <c r="SXO480" s="5"/>
      <c r="SXP480" s="5"/>
      <c r="SXQ480" s="5"/>
      <c r="SXR480" s="5"/>
      <c r="SXS480" s="5"/>
      <c r="SXT480" s="5"/>
      <c r="SXU480" s="5"/>
      <c r="SXV480" s="5"/>
      <c r="SXW480" s="5"/>
      <c r="SXX480" s="5"/>
      <c r="SXY480" s="5"/>
      <c r="SXZ480" s="5"/>
      <c r="SYA480" s="5"/>
      <c r="SYB480" s="5"/>
      <c r="SYC480" s="5"/>
      <c r="SYD480" s="5"/>
      <c r="SYE480" s="5"/>
      <c r="SYF480" s="5"/>
      <c r="SYG480" s="5"/>
      <c r="SYH480" s="5"/>
      <c r="SYI480" s="5"/>
      <c r="SYJ480" s="5"/>
      <c r="SYK480" s="5"/>
      <c r="SYL480" s="5"/>
      <c r="SYM480" s="5"/>
      <c r="SYN480" s="5"/>
      <c r="SYO480" s="5"/>
      <c r="SYP480" s="5"/>
      <c r="SYQ480" s="5"/>
      <c r="SYR480" s="5"/>
      <c r="SYS480" s="5"/>
      <c r="SYT480" s="5"/>
      <c r="SYU480" s="5"/>
      <c r="SYV480" s="5"/>
      <c r="SYW480" s="5"/>
      <c r="SYX480" s="5"/>
      <c r="SYY480" s="5"/>
      <c r="SYZ480" s="5"/>
      <c r="SZA480" s="5"/>
      <c r="SZB480" s="5"/>
      <c r="SZC480" s="5"/>
      <c r="SZD480" s="5"/>
      <c r="SZE480" s="5"/>
      <c r="SZF480" s="5"/>
      <c r="SZG480" s="5"/>
      <c r="SZH480" s="5"/>
      <c r="SZI480" s="5"/>
      <c r="SZJ480" s="5"/>
      <c r="SZK480" s="5"/>
      <c r="SZL480" s="5"/>
      <c r="SZM480" s="5"/>
      <c r="SZN480" s="5"/>
      <c r="SZO480" s="5"/>
      <c r="SZP480" s="5"/>
      <c r="SZQ480" s="5"/>
      <c r="SZR480" s="5"/>
      <c r="SZS480" s="5"/>
      <c r="SZT480" s="5"/>
      <c r="SZU480" s="5"/>
      <c r="SZV480" s="5"/>
      <c r="SZW480" s="5"/>
      <c r="SZX480" s="5"/>
      <c r="SZY480" s="5"/>
      <c r="SZZ480" s="5"/>
      <c r="TAA480" s="5"/>
      <c r="TAB480" s="5"/>
      <c r="TAC480" s="5"/>
      <c r="TAD480" s="5"/>
      <c r="TAE480" s="5"/>
      <c r="TAF480" s="5"/>
      <c r="TAG480" s="5"/>
      <c r="TAH480" s="5"/>
      <c r="TAI480" s="5"/>
      <c r="TAJ480" s="5"/>
      <c r="TAK480" s="5"/>
      <c r="TAL480" s="5"/>
      <c r="TAM480" s="5"/>
      <c r="TAN480" s="5"/>
      <c r="TAO480" s="5"/>
      <c r="TAP480" s="5"/>
      <c r="TAQ480" s="5"/>
      <c r="TAR480" s="5"/>
      <c r="TAS480" s="5"/>
      <c r="TAT480" s="5"/>
      <c r="TAU480" s="5"/>
      <c r="TAV480" s="5"/>
      <c r="TAW480" s="5"/>
      <c r="TAX480" s="5"/>
      <c r="TAY480" s="5"/>
      <c r="TAZ480" s="5"/>
      <c r="TBA480" s="5"/>
      <c r="TBB480" s="5"/>
      <c r="TBC480" s="5"/>
      <c r="TBD480" s="5"/>
      <c r="TBE480" s="5"/>
      <c r="TBF480" s="5"/>
      <c r="TBG480" s="5"/>
      <c r="TBH480" s="5"/>
      <c r="TBI480" s="5"/>
      <c r="TBJ480" s="5"/>
      <c r="TBK480" s="5"/>
      <c r="TBL480" s="5"/>
      <c r="TBM480" s="5"/>
      <c r="TBN480" s="5"/>
      <c r="TBO480" s="5"/>
      <c r="TBP480" s="5"/>
      <c r="TBQ480" s="5"/>
      <c r="TBR480" s="5"/>
      <c r="TBS480" s="5"/>
      <c r="TBT480" s="5"/>
      <c r="TBU480" s="5"/>
      <c r="TBV480" s="5"/>
      <c r="TBW480" s="5"/>
      <c r="TBX480" s="5"/>
      <c r="TBY480" s="5"/>
      <c r="TBZ480" s="5"/>
      <c r="TCA480" s="5"/>
      <c r="TCB480" s="5"/>
      <c r="TCC480" s="5"/>
      <c r="TCD480" s="5"/>
      <c r="TCE480" s="5"/>
      <c r="TCF480" s="5"/>
      <c r="TCG480" s="5"/>
      <c r="TCH480" s="5"/>
      <c r="TCI480" s="5"/>
      <c r="TCJ480" s="5"/>
      <c r="TCK480" s="5"/>
      <c r="TCL480" s="5"/>
      <c r="TCM480" s="5"/>
      <c r="TCN480" s="5"/>
      <c r="TCO480" s="5"/>
      <c r="TCP480" s="5"/>
      <c r="TCQ480" s="5"/>
      <c r="TCR480" s="5"/>
      <c r="TCS480" s="5"/>
      <c r="TCT480" s="5"/>
      <c r="TCU480" s="5"/>
      <c r="TCV480" s="5"/>
      <c r="TCW480" s="5"/>
      <c r="TCX480" s="5"/>
      <c r="TCY480" s="5"/>
      <c r="TCZ480" s="5"/>
      <c r="TDA480" s="5"/>
      <c r="TDB480" s="5"/>
      <c r="TDC480" s="5"/>
      <c r="TDD480" s="5"/>
      <c r="TDE480" s="5"/>
      <c r="TDF480" s="5"/>
      <c r="TDG480" s="5"/>
      <c r="TDH480" s="5"/>
      <c r="TDI480" s="5"/>
      <c r="TDJ480" s="5"/>
      <c r="TDK480" s="5"/>
      <c r="TDL480" s="5"/>
      <c r="TDM480" s="5"/>
      <c r="TDN480" s="5"/>
      <c r="TDO480" s="5"/>
      <c r="TDP480" s="5"/>
      <c r="TDQ480" s="5"/>
      <c r="TDR480" s="5"/>
      <c r="TDS480" s="5"/>
      <c r="TDT480" s="5"/>
      <c r="TDU480" s="5"/>
      <c r="TDV480" s="5"/>
      <c r="TDW480" s="5"/>
      <c r="TDX480" s="5"/>
      <c r="TDY480" s="5"/>
      <c r="TDZ480" s="5"/>
      <c r="TEA480" s="5"/>
      <c r="TEB480" s="5"/>
      <c r="TEC480" s="5"/>
      <c r="TED480" s="5"/>
      <c r="TEE480" s="5"/>
      <c r="TEF480" s="5"/>
      <c r="TEG480" s="5"/>
      <c r="TEH480" s="5"/>
      <c r="TEI480" s="5"/>
      <c r="TEJ480" s="5"/>
      <c r="TEK480" s="5"/>
      <c r="TEL480" s="5"/>
      <c r="TEM480" s="5"/>
      <c r="TEN480" s="5"/>
      <c r="TEO480" s="5"/>
      <c r="TEP480" s="5"/>
      <c r="TEQ480" s="5"/>
      <c r="TER480" s="5"/>
      <c r="TES480" s="5"/>
      <c r="TET480" s="5"/>
      <c r="TEU480" s="5"/>
      <c r="TEV480" s="5"/>
      <c r="TEW480" s="5"/>
      <c r="TEX480" s="5"/>
      <c r="TEY480" s="5"/>
      <c r="TEZ480" s="5"/>
      <c r="TFA480" s="5"/>
      <c r="TFB480" s="5"/>
      <c r="TFC480" s="5"/>
      <c r="TFD480" s="5"/>
      <c r="TFE480" s="5"/>
      <c r="TFF480" s="5"/>
      <c r="TFG480" s="5"/>
      <c r="TFH480" s="5"/>
      <c r="TFI480" s="5"/>
      <c r="TFJ480" s="5"/>
      <c r="TFK480" s="5"/>
      <c r="TFL480" s="5"/>
      <c r="TFM480" s="5"/>
      <c r="TFN480" s="5"/>
      <c r="TFO480" s="5"/>
      <c r="TFP480" s="5"/>
      <c r="TFQ480" s="5"/>
      <c r="TFR480" s="5"/>
      <c r="TFS480" s="5"/>
      <c r="TFT480" s="5"/>
      <c r="TFU480" s="5"/>
      <c r="TFV480" s="5"/>
      <c r="TFW480" s="5"/>
      <c r="TFX480" s="5"/>
      <c r="TFY480" s="5"/>
      <c r="TFZ480" s="5"/>
      <c r="TGA480" s="5"/>
      <c r="TGB480" s="5"/>
      <c r="TGC480" s="5"/>
      <c r="TGD480" s="5"/>
      <c r="TGE480" s="5"/>
      <c r="TGF480" s="5"/>
      <c r="TGG480" s="5"/>
      <c r="TGH480" s="5"/>
      <c r="TGI480" s="5"/>
      <c r="TGJ480" s="5"/>
      <c r="TGK480" s="5"/>
      <c r="TGL480" s="5"/>
      <c r="TGM480" s="5"/>
      <c r="TGN480" s="5"/>
      <c r="TGO480" s="5"/>
      <c r="TGP480" s="5"/>
      <c r="TGQ480" s="5"/>
      <c r="TGR480" s="5"/>
      <c r="TGS480" s="5"/>
      <c r="TGT480" s="5"/>
      <c r="TGU480" s="5"/>
      <c r="TGV480" s="5"/>
      <c r="TGW480" s="5"/>
      <c r="TGX480" s="5"/>
      <c r="TGY480" s="5"/>
      <c r="TGZ480" s="5"/>
      <c r="THA480" s="5"/>
      <c r="THB480" s="5"/>
      <c r="THC480" s="5"/>
      <c r="THD480" s="5"/>
      <c r="THE480" s="5"/>
      <c r="THF480" s="5"/>
      <c r="THG480" s="5"/>
      <c r="THH480" s="5"/>
      <c r="THI480" s="5"/>
      <c r="THJ480" s="5"/>
      <c r="THK480" s="5"/>
      <c r="THL480" s="5"/>
      <c r="THM480" s="5"/>
      <c r="THN480" s="5"/>
      <c r="THO480" s="5"/>
      <c r="THP480" s="5"/>
      <c r="THQ480" s="5"/>
      <c r="THR480" s="5"/>
      <c r="THS480" s="5"/>
      <c r="THT480" s="5"/>
      <c r="THU480" s="5"/>
      <c r="THV480" s="5"/>
      <c r="THW480" s="5"/>
      <c r="THX480" s="5"/>
      <c r="THY480" s="5"/>
      <c r="THZ480" s="5"/>
      <c r="TIA480" s="5"/>
      <c r="TIB480" s="5"/>
      <c r="TIC480" s="5"/>
      <c r="TID480" s="5"/>
      <c r="TIE480" s="5"/>
      <c r="TIF480" s="5"/>
      <c r="TIG480" s="5"/>
      <c r="TIH480" s="5"/>
      <c r="TII480" s="5"/>
      <c r="TIJ480" s="5"/>
      <c r="TIK480" s="5"/>
      <c r="TIL480" s="5"/>
      <c r="TIM480" s="5"/>
      <c r="TIN480" s="5"/>
      <c r="TIO480" s="5"/>
      <c r="TIP480" s="5"/>
      <c r="TIQ480" s="5"/>
      <c r="TIR480" s="5"/>
      <c r="TIS480" s="5"/>
      <c r="TIT480" s="5"/>
      <c r="TIU480" s="5"/>
      <c r="TIV480" s="5"/>
      <c r="TIW480" s="5"/>
      <c r="TIX480" s="5"/>
      <c r="TIY480" s="5"/>
      <c r="TIZ480" s="5"/>
      <c r="TJA480" s="5"/>
      <c r="TJB480" s="5"/>
      <c r="TJC480" s="5"/>
      <c r="TJD480" s="5"/>
      <c r="TJE480" s="5"/>
      <c r="TJF480" s="5"/>
      <c r="TJG480" s="5"/>
      <c r="TJH480" s="5"/>
      <c r="TJI480" s="5"/>
      <c r="TJJ480" s="5"/>
      <c r="TJK480" s="5"/>
      <c r="TJL480" s="5"/>
      <c r="TJM480" s="5"/>
      <c r="TJN480" s="5"/>
      <c r="TJO480" s="5"/>
      <c r="TJP480" s="5"/>
      <c r="TJQ480" s="5"/>
      <c r="TJR480" s="5"/>
      <c r="TJS480" s="5"/>
      <c r="TJT480" s="5"/>
      <c r="TJU480" s="5"/>
      <c r="TJV480" s="5"/>
      <c r="TJW480" s="5"/>
      <c r="TJX480" s="5"/>
      <c r="TJY480" s="5"/>
      <c r="TJZ480" s="5"/>
      <c r="TKA480" s="5"/>
      <c r="TKB480" s="5"/>
      <c r="TKC480" s="5"/>
      <c r="TKD480" s="5"/>
      <c r="TKE480" s="5"/>
      <c r="TKF480" s="5"/>
      <c r="TKG480" s="5"/>
      <c r="TKH480" s="5"/>
      <c r="TKI480" s="5"/>
      <c r="TKJ480" s="5"/>
      <c r="TKK480" s="5"/>
      <c r="TKL480" s="5"/>
      <c r="TKM480" s="5"/>
      <c r="TKN480" s="5"/>
      <c r="TKO480" s="5"/>
      <c r="TKP480" s="5"/>
      <c r="TKQ480" s="5"/>
      <c r="TKR480" s="5"/>
      <c r="TKS480" s="5"/>
      <c r="TKT480" s="5"/>
      <c r="TKU480" s="5"/>
      <c r="TKV480" s="5"/>
      <c r="TKW480" s="5"/>
      <c r="TKX480" s="5"/>
      <c r="TKY480" s="5"/>
      <c r="TKZ480" s="5"/>
      <c r="TLA480" s="5"/>
      <c r="TLB480" s="5"/>
      <c r="TLC480" s="5"/>
      <c r="TLD480" s="5"/>
      <c r="TLE480" s="5"/>
      <c r="TLF480" s="5"/>
      <c r="TLG480" s="5"/>
      <c r="TLH480" s="5"/>
      <c r="TLI480" s="5"/>
      <c r="TLJ480" s="5"/>
      <c r="TLK480" s="5"/>
      <c r="TLL480" s="5"/>
      <c r="TLM480" s="5"/>
      <c r="TLN480" s="5"/>
      <c r="TLO480" s="5"/>
      <c r="TLP480" s="5"/>
      <c r="TLQ480" s="5"/>
      <c r="TLR480" s="5"/>
      <c r="TLS480" s="5"/>
      <c r="TLT480" s="5"/>
      <c r="TLU480" s="5"/>
      <c r="TLV480" s="5"/>
      <c r="TLW480" s="5"/>
      <c r="TLX480" s="5"/>
      <c r="TLY480" s="5"/>
      <c r="TLZ480" s="5"/>
      <c r="TMA480" s="5"/>
      <c r="TMB480" s="5"/>
      <c r="TMC480" s="5"/>
      <c r="TMD480" s="5"/>
      <c r="TME480" s="5"/>
      <c r="TMF480" s="5"/>
      <c r="TMG480" s="5"/>
      <c r="TMH480" s="5"/>
      <c r="TMI480" s="5"/>
      <c r="TMJ480" s="5"/>
      <c r="TMK480" s="5"/>
      <c r="TML480" s="5"/>
      <c r="TMM480" s="5"/>
      <c r="TMN480" s="5"/>
      <c r="TMO480" s="5"/>
      <c r="TMP480" s="5"/>
      <c r="TMQ480" s="5"/>
      <c r="TMR480" s="5"/>
      <c r="TMS480" s="5"/>
      <c r="TMT480" s="5"/>
      <c r="TMU480" s="5"/>
      <c r="TMV480" s="5"/>
      <c r="TMW480" s="5"/>
      <c r="TMX480" s="5"/>
      <c r="TMY480" s="5"/>
      <c r="TMZ480" s="5"/>
      <c r="TNA480" s="5"/>
      <c r="TNB480" s="5"/>
      <c r="TNC480" s="5"/>
      <c r="TND480" s="5"/>
      <c r="TNE480" s="5"/>
      <c r="TNF480" s="5"/>
      <c r="TNG480" s="5"/>
      <c r="TNH480" s="5"/>
      <c r="TNI480" s="5"/>
      <c r="TNJ480" s="5"/>
      <c r="TNK480" s="5"/>
      <c r="TNL480" s="5"/>
      <c r="TNM480" s="5"/>
      <c r="TNN480" s="5"/>
      <c r="TNO480" s="5"/>
      <c r="TNP480" s="5"/>
      <c r="TNQ480" s="5"/>
      <c r="TNR480" s="5"/>
      <c r="TNS480" s="5"/>
      <c r="TNT480" s="5"/>
      <c r="TNU480" s="5"/>
      <c r="TNV480" s="5"/>
      <c r="TNW480" s="5"/>
      <c r="TNX480" s="5"/>
      <c r="TNY480" s="5"/>
      <c r="TNZ480" s="5"/>
      <c r="TOA480" s="5"/>
      <c r="TOB480" s="5"/>
      <c r="TOC480" s="5"/>
      <c r="TOD480" s="5"/>
      <c r="TOE480" s="5"/>
      <c r="TOF480" s="5"/>
      <c r="TOG480" s="5"/>
      <c r="TOH480" s="5"/>
      <c r="TOI480" s="5"/>
      <c r="TOJ480" s="5"/>
      <c r="TOK480" s="5"/>
      <c r="TOL480" s="5"/>
      <c r="TOM480" s="5"/>
      <c r="TON480" s="5"/>
      <c r="TOO480" s="5"/>
      <c r="TOP480" s="5"/>
      <c r="TOQ480" s="5"/>
      <c r="TOR480" s="5"/>
      <c r="TOS480" s="5"/>
      <c r="TOT480" s="5"/>
      <c r="TOU480" s="5"/>
      <c r="TOV480" s="5"/>
      <c r="TOW480" s="5"/>
      <c r="TOX480" s="5"/>
      <c r="TOY480" s="5"/>
      <c r="TOZ480" s="5"/>
      <c r="TPA480" s="5"/>
      <c r="TPB480" s="5"/>
      <c r="TPC480" s="5"/>
      <c r="TPD480" s="5"/>
      <c r="TPE480" s="5"/>
      <c r="TPF480" s="5"/>
      <c r="TPG480" s="5"/>
      <c r="TPH480" s="5"/>
      <c r="TPI480" s="5"/>
      <c r="TPJ480" s="5"/>
      <c r="TPK480" s="5"/>
      <c r="TPL480" s="5"/>
      <c r="TPM480" s="5"/>
      <c r="TPN480" s="5"/>
      <c r="TPO480" s="5"/>
      <c r="TPP480" s="5"/>
      <c r="TPQ480" s="5"/>
      <c r="TPR480" s="5"/>
      <c r="TPS480" s="5"/>
      <c r="TPT480" s="5"/>
      <c r="TPU480" s="5"/>
      <c r="TPV480" s="5"/>
      <c r="TPW480" s="5"/>
      <c r="TPX480" s="5"/>
      <c r="TPY480" s="5"/>
      <c r="TPZ480" s="5"/>
      <c r="TQA480" s="5"/>
      <c r="TQB480" s="5"/>
      <c r="TQC480" s="5"/>
      <c r="TQD480" s="5"/>
      <c r="TQE480" s="5"/>
      <c r="TQF480" s="5"/>
      <c r="TQG480" s="5"/>
      <c r="TQH480" s="5"/>
      <c r="TQI480" s="5"/>
      <c r="TQJ480" s="5"/>
      <c r="TQK480" s="5"/>
      <c r="TQL480" s="5"/>
      <c r="TQM480" s="5"/>
      <c r="TQN480" s="5"/>
      <c r="TQO480" s="5"/>
      <c r="TQP480" s="5"/>
      <c r="TQQ480" s="5"/>
      <c r="TQR480" s="5"/>
      <c r="TQS480" s="5"/>
      <c r="TQT480" s="5"/>
      <c r="TQU480" s="5"/>
      <c r="TQV480" s="5"/>
      <c r="TQW480" s="5"/>
      <c r="TQX480" s="5"/>
      <c r="TQY480" s="5"/>
      <c r="TQZ480" s="5"/>
      <c r="TRA480" s="5"/>
      <c r="TRB480" s="5"/>
      <c r="TRC480" s="5"/>
      <c r="TRD480" s="5"/>
      <c r="TRE480" s="5"/>
      <c r="TRF480" s="5"/>
      <c r="TRG480" s="5"/>
      <c r="TRH480" s="5"/>
      <c r="TRI480" s="5"/>
      <c r="TRJ480" s="5"/>
      <c r="TRK480" s="5"/>
      <c r="TRL480" s="5"/>
      <c r="TRM480" s="5"/>
      <c r="TRN480" s="5"/>
      <c r="TRO480" s="5"/>
      <c r="TRP480" s="5"/>
      <c r="TRQ480" s="5"/>
      <c r="TRR480" s="5"/>
      <c r="TRS480" s="5"/>
      <c r="TRT480" s="5"/>
      <c r="TRU480" s="5"/>
      <c r="TRV480" s="5"/>
      <c r="TRW480" s="5"/>
      <c r="TRX480" s="5"/>
      <c r="TRY480" s="5"/>
      <c r="TRZ480" s="5"/>
      <c r="TSA480" s="5"/>
      <c r="TSB480" s="5"/>
      <c r="TSC480" s="5"/>
      <c r="TSD480" s="5"/>
      <c r="TSE480" s="5"/>
      <c r="TSF480" s="5"/>
      <c r="TSG480" s="5"/>
      <c r="TSH480" s="5"/>
      <c r="TSI480" s="5"/>
      <c r="TSJ480" s="5"/>
      <c r="TSK480" s="5"/>
      <c r="TSL480" s="5"/>
      <c r="TSM480" s="5"/>
      <c r="TSN480" s="5"/>
      <c r="TSO480" s="5"/>
      <c r="TSP480" s="5"/>
      <c r="TSQ480" s="5"/>
      <c r="TSR480" s="5"/>
      <c r="TSS480" s="5"/>
      <c r="TST480" s="5"/>
      <c r="TSU480" s="5"/>
      <c r="TSV480" s="5"/>
      <c r="TSW480" s="5"/>
      <c r="TSX480" s="5"/>
      <c r="TSY480" s="5"/>
      <c r="TSZ480" s="5"/>
      <c r="TTA480" s="5"/>
      <c r="TTB480" s="5"/>
      <c r="TTC480" s="5"/>
      <c r="TTD480" s="5"/>
      <c r="TTE480" s="5"/>
      <c r="TTF480" s="5"/>
      <c r="TTG480" s="5"/>
      <c r="TTH480" s="5"/>
      <c r="TTI480" s="5"/>
      <c r="TTJ480" s="5"/>
      <c r="TTK480" s="5"/>
      <c r="TTL480" s="5"/>
      <c r="TTM480" s="5"/>
      <c r="TTN480" s="5"/>
      <c r="TTO480" s="5"/>
      <c r="TTP480" s="5"/>
      <c r="TTQ480" s="5"/>
      <c r="TTR480" s="5"/>
      <c r="TTS480" s="5"/>
      <c r="TTT480" s="5"/>
      <c r="TTU480" s="5"/>
      <c r="TTV480" s="5"/>
      <c r="TTW480" s="5"/>
      <c r="TTX480" s="5"/>
      <c r="TTY480" s="5"/>
      <c r="TTZ480" s="5"/>
      <c r="TUA480" s="5"/>
      <c r="TUB480" s="5"/>
      <c r="TUC480" s="5"/>
      <c r="TUD480" s="5"/>
      <c r="TUE480" s="5"/>
      <c r="TUF480" s="5"/>
      <c r="TUG480" s="5"/>
      <c r="TUH480" s="5"/>
      <c r="TUI480" s="5"/>
      <c r="TUJ480" s="5"/>
      <c r="TUK480" s="5"/>
      <c r="TUL480" s="5"/>
      <c r="TUM480" s="5"/>
      <c r="TUN480" s="5"/>
      <c r="TUO480" s="5"/>
      <c r="TUP480" s="5"/>
      <c r="TUQ480" s="5"/>
      <c r="TUR480" s="5"/>
      <c r="TUS480" s="5"/>
      <c r="TUT480" s="5"/>
      <c r="TUU480" s="5"/>
      <c r="TUV480" s="5"/>
      <c r="TUW480" s="5"/>
      <c r="TUX480" s="5"/>
      <c r="TUY480" s="5"/>
      <c r="TUZ480" s="5"/>
      <c r="TVA480" s="5"/>
      <c r="TVB480" s="5"/>
      <c r="TVC480" s="5"/>
      <c r="TVD480" s="5"/>
      <c r="TVE480" s="5"/>
      <c r="TVF480" s="5"/>
      <c r="TVG480" s="5"/>
      <c r="TVH480" s="5"/>
      <c r="TVI480" s="5"/>
      <c r="TVJ480" s="5"/>
      <c r="TVK480" s="5"/>
      <c r="TVL480" s="5"/>
      <c r="TVM480" s="5"/>
      <c r="TVN480" s="5"/>
      <c r="TVO480" s="5"/>
      <c r="TVP480" s="5"/>
      <c r="TVQ480" s="5"/>
      <c r="TVR480" s="5"/>
      <c r="TVS480" s="5"/>
      <c r="TVT480" s="5"/>
      <c r="TVU480" s="5"/>
      <c r="TVV480" s="5"/>
      <c r="TVW480" s="5"/>
      <c r="TVX480" s="5"/>
      <c r="TVY480" s="5"/>
      <c r="TVZ480" s="5"/>
      <c r="TWA480" s="5"/>
      <c r="TWB480" s="5"/>
      <c r="TWC480" s="5"/>
      <c r="TWD480" s="5"/>
      <c r="TWE480" s="5"/>
      <c r="TWF480" s="5"/>
      <c r="TWG480" s="5"/>
      <c r="TWH480" s="5"/>
      <c r="TWI480" s="5"/>
      <c r="TWJ480" s="5"/>
      <c r="TWK480" s="5"/>
      <c r="TWL480" s="5"/>
      <c r="TWM480" s="5"/>
      <c r="TWN480" s="5"/>
      <c r="TWO480" s="5"/>
      <c r="TWP480" s="5"/>
      <c r="TWQ480" s="5"/>
      <c r="TWR480" s="5"/>
      <c r="TWS480" s="5"/>
      <c r="TWT480" s="5"/>
      <c r="TWU480" s="5"/>
      <c r="TWV480" s="5"/>
      <c r="TWW480" s="5"/>
      <c r="TWX480" s="5"/>
      <c r="TWY480" s="5"/>
      <c r="TWZ480" s="5"/>
      <c r="TXA480" s="5"/>
      <c r="TXB480" s="5"/>
      <c r="TXC480" s="5"/>
      <c r="TXD480" s="5"/>
      <c r="TXE480" s="5"/>
      <c r="TXF480" s="5"/>
      <c r="TXG480" s="5"/>
      <c r="TXH480" s="5"/>
      <c r="TXI480" s="5"/>
      <c r="TXJ480" s="5"/>
      <c r="TXK480" s="5"/>
      <c r="TXL480" s="5"/>
      <c r="TXM480" s="5"/>
      <c r="TXN480" s="5"/>
      <c r="TXO480" s="5"/>
      <c r="TXP480" s="5"/>
      <c r="TXQ480" s="5"/>
      <c r="TXR480" s="5"/>
      <c r="TXS480" s="5"/>
      <c r="TXT480" s="5"/>
      <c r="TXU480" s="5"/>
      <c r="TXV480" s="5"/>
      <c r="TXW480" s="5"/>
      <c r="TXX480" s="5"/>
      <c r="TXY480" s="5"/>
      <c r="TXZ480" s="5"/>
      <c r="TYA480" s="5"/>
      <c r="TYB480" s="5"/>
      <c r="TYC480" s="5"/>
      <c r="TYD480" s="5"/>
      <c r="TYE480" s="5"/>
      <c r="TYF480" s="5"/>
      <c r="TYG480" s="5"/>
      <c r="TYH480" s="5"/>
      <c r="TYI480" s="5"/>
      <c r="TYJ480" s="5"/>
      <c r="TYK480" s="5"/>
      <c r="TYL480" s="5"/>
      <c r="TYM480" s="5"/>
      <c r="TYN480" s="5"/>
      <c r="TYO480" s="5"/>
      <c r="TYP480" s="5"/>
      <c r="TYQ480" s="5"/>
      <c r="TYR480" s="5"/>
      <c r="TYS480" s="5"/>
      <c r="TYT480" s="5"/>
      <c r="TYU480" s="5"/>
      <c r="TYV480" s="5"/>
      <c r="TYW480" s="5"/>
      <c r="TYX480" s="5"/>
      <c r="TYY480" s="5"/>
      <c r="TYZ480" s="5"/>
      <c r="TZA480" s="5"/>
      <c r="TZB480" s="5"/>
      <c r="TZC480" s="5"/>
      <c r="TZD480" s="5"/>
      <c r="TZE480" s="5"/>
      <c r="TZF480" s="5"/>
      <c r="TZG480" s="5"/>
      <c r="TZH480" s="5"/>
      <c r="TZI480" s="5"/>
      <c r="TZJ480" s="5"/>
      <c r="TZK480" s="5"/>
      <c r="TZL480" s="5"/>
      <c r="TZM480" s="5"/>
      <c r="TZN480" s="5"/>
      <c r="TZO480" s="5"/>
      <c r="TZP480" s="5"/>
      <c r="TZQ480" s="5"/>
      <c r="TZR480" s="5"/>
      <c r="TZS480" s="5"/>
      <c r="TZT480" s="5"/>
      <c r="TZU480" s="5"/>
      <c r="TZV480" s="5"/>
      <c r="TZW480" s="5"/>
      <c r="TZX480" s="5"/>
      <c r="TZY480" s="5"/>
      <c r="TZZ480" s="5"/>
      <c r="UAA480" s="5"/>
      <c r="UAB480" s="5"/>
      <c r="UAC480" s="5"/>
      <c r="UAD480" s="5"/>
      <c r="UAE480" s="5"/>
      <c r="UAF480" s="5"/>
      <c r="UAG480" s="5"/>
      <c r="UAH480" s="5"/>
      <c r="UAI480" s="5"/>
      <c r="UAJ480" s="5"/>
      <c r="UAK480" s="5"/>
      <c r="UAL480" s="5"/>
      <c r="UAM480" s="5"/>
      <c r="UAN480" s="5"/>
      <c r="UAO480" s="5"/>
      <c r="UAP480" s="5"/>
      <c r="UAQ480" s="5"/>
      <c r="UAR480" s="5"/>
      <c r="UAS480" s="5"/>
      <c r="UAT480" s="5"/>
      <c r="UAU480" s="5"/>
      <c r="UAV480" s="5"/>
      <c r="UAW480" s="5"/>
      <c r="UAX480" s="5"/>
      <c r="UAY480" s="5"/>
      <c r="UAZ480" s="5"/>
      <c r="UBA480" s="5"/>
      <c r="UBB480" s="5"/>
      <c r="UBC480" s="5"/>
      <c r="UBD480" s="5"/>
      <c r="UBE480" s="5"/>
      <c r="UBF480" s="5"/>
      <c r="UBG480" s="5"/>
      <c r="UBH480" s="5"/>
      <c r="UBI480" s="5"/>
      <c r="UBJ480" s="5"/>
      <c r="UBK480" s="5"/>
      <c r="UBL480" s="5"/>
      <c r="UBM480" s="5"/>
      <c r="UBN480" s="5"/>
      <c r="UBO480" s="5"/>
      <c r="UBP480" s="5"/>
      <c r="UBQ480" s="5"/>
      <c r="UBR480" s="5"/>
      <c r="UBS480" s="5"/>
      <c r="UBT480" s="5"/>
      <c r="UBU480" s="5"/>
      <c r="UBV480" s="5"/>
      <c r="UBW480" s="5"/>
      <c r="UBX480" s="5"/>
      <c r="UBY480" s="5"/>
      <c r="UBZ480" s="5"/>
      <c r="UCA480" s="5"/>
      <c r="UCB480" s="5"/>
      <c r="UCC480" s="5"/>
      <c r="UCD480" s="5"/>
      <c r="UCE480" s="5"/>
      <c r="UCF480" s="5"/>
      <c r="UCG480" s="5"/>
      <c r="UCH480" s="5"/>
      <c r="UCI480" s="5"/>
      <c r="UCJ480" s="5"/>
      <c r="UCK480" s="5"/>
      <c r="UCL480" s="5"/>
      <c r="UCM480" s="5"/>
      <c r="UCN480" s="5"/>
      <c r="UCO480" s="5"/>
      <c r="UCP480" s="5"/>
      <c r="UCQ480" s="5"/>
      <c r="UCR480" s="5"/>
      <c r="UCS480" s="5"/>
      <c r="UCT480" s="5"/>
      <c r="UCU480" s="5"/>
      <c r="UCV480" s="5"/>
      <c r="UCW480" s="5"/>
      <c r="UCX480" s="5"/>
      <c r="UCY480" s="5"/>
      <c r="UCZ480" s="5"/>
      <c r="UDA480" s="5"/>
      <c r="UDB480" s="5"/>
      <c r="UDC480" s="5"/>
      <c r="UDD480" s="5"/>
      <c r="UDE480" s="5"/>
      <c r="UDF480" s="5"/>
      <c r="UDG480" s="5"/>
      <c r="UDH480" s="5"/>
      <c r="UDI480" s="5"/>
      <c r="UDJ480" s="5"/>
      <c r="UDK480" s="5"/>
      <c r="UDL480" s="5"/>
      <c r="UDM480" s="5"/>
      <c r="UDN480" s="5"/>
      <c r="UDO480" s="5"/>
      <c r="UDP480" s="5"/>
      <c r="UDQ480" s="5"/>
      <c r="UDR480" s="5"/>
      <c r="UDS480" s="5"/>
      <c r="UDT480" s="5"/>
      <c r="UDU480" s="5"/>
      <c r="UDV480" s="5"/>
      <c r="UDW480" s="5"/>
      <c r="UDX480" s="5"/>
      <c r="UDY480" s="5"/>
      <c r="UDZ480" s="5"/>
      <c r="UEA480" s="5"/>
      <c r="UEB480" s="5"/>
      <c r="UEC480" s="5"/>
      <c r="UED480" s="5"/>
      <c r="UEE480" s="5"/>
      <c r="UEF480" s="5"/>
      <c r="UEG480" s="5"/>
      <c r="UEH480" s="5"/>
      <c r="UEI480" s="5"/>
      <c r="UEJ480" s="5"/>
      <c r="UEK480" s="5"/>
      <c r="UEL480" s="5"/>
      <c r="UEM480" s="5"/>
      <c r="UEN480" s="5"/>
      <c r="UEO480" s="5"/>
      <c r="UEP480" s="5"/>
      <c r="UEQ480" s="5"/>
      <c r="UER480" s="5"/>
      <c r="UES480" s="5"/>
      <c r="UET480" s="5"/>
      <c r="UEU480" s="5"/>
      <c r="UEV480" s="5"/>
      <c r="UEW480" s="5"/>
      <c r="UEX480" s="5"/>
      <c r="UEY480" s="5"/>
      <c r="UEZ480" s="5"/>
      <c r="UFA480" s="5"/>
      <c r="UFB480" s="5"/>
      <c r="UFC480" s="5"/>
      <c r="UFD480" s="5"/>
      <c r="UFE480" s="5"/>
      <c r="UFF480" s="5"/>
      <c r="UFG480" s="5"/>
      <c r="UFH480" s="5"/>
      <c r="UFI480" s="5"/>
      <c r="UFJ480" s="5"/>
      <c r="UFK480" s="5"/>
      <c r="UFL480" s="5"/>
      <c r="UFM480" s="5"/>
      <c r="UFN480" s="5"/>
      <c r="UFO480" s="5"/>
      <c r="UFP480" s="5"/>
      <c r="UFQ480" s="5"/>
      <c r="UFR480" s="5"/>
      <c r="UFS480" s="5"/>
      <c r="UFT480" s="5"/>
      <c r="UFU480" s="5"/>
      <c r="UFV480" s="5"/>
      <c r="UFW480" s="5"/>
      <c r="UFX480" s="5"/>
      <c r="UFY480" s="5"/>
      <c r="UFZ480" s="5"/>
      <c r="UGA480" s="5"/>
      <c r="UGB480" s="5"/>
      <c r="UGC480" s="5"/>
      <c r="UGD480" s="5"/>
      <c r="UGE480" s="5"/>
      <c r="UGF480" s="5"/>
      <c r="UGG480" s="5"/>
      <c r="UGH480" s="5"/>
      <c r="UGI480" s="5"/>
      <c r="UGJ480" s="5"/>
      <c r="UGK480" s="5"/>
      <c r="UGL480" s="5"/>
      <c r="UGM480" s="5"/>
      <c r="UGN480" s="5"/>
      <c r="UGO480" s="5"/>
      <c r="UGP480" s="5"/>
      <c r="UGQ480" s="5"/>
      <c r="UGR480" s="5"/>
      <c r="UGS480" s="5"/>
      <c r="UGT480" s="5"/>
      <c r="UGU480" s="5"/>
      <c r="UGV480" s="5"/>
      <c r="UGW480" s="5"/>
      <c r="UGX480" s="5"/>
      <c r="UGY480" s="5"/>
      <c r="UGZ480" s="5"/>
      <c r="UHA480" s="5"/>
      <c r="UHB480" s="5"/>
      <c r="UHC480" s="5"/>
      <c r="UHD480" s="5"/>
      <c r="UHE480" s="5"/>
      <c r="UHF480" s="5"/>
      <c r="UHG480" s="5"/>
      <c r="UHH480" s="5"/>
      <c r="UHI480" s="5"/>
      <c r="UHJ480" s="5"/>
      <c r="UHK480" s="5"/>
      <c r="UHL480" s="5"/>
      <c r="UHM480" s="5"/>
      <c r="UHN480" s="5"/>
      <c r="UHO480" s="5"/>
      <c r="UHP480" s="5"/>
      <c r="UHQ480" s="5"/>
      <c r="UHR480" s="5"/>
      <c r="UHS480" s="5"/>
      <c r="UHT480" s="5"/>
      <c r="UHU480" s="5"/>
      <c r="UHV480" s="5"/>
      <c r="UHW480" s="5"/>
      <c r="UHX480" s="5"/>
      <c r="UHY480" s="5"/>
      <c r="UHZ480" s="5"/>
      <c r="UIA480" s="5"/>
      <c r="UIB480" s="5"/>
      <c r="UIC480" s="5"/>
      <c r="UID480" s="5"/>
      <c r="UIE480" s="5"/>
      <c r="UIF480" s="5"/>
      <c r="UIG480" s="5"/>
      <c r="UIH480" s="5"/>
      <c r="UII480" s="5"/>
      <c r="UIJ480" s="5"/>
      <c r="UIK480" s="5"/>
      <c r="UIL480" s="5"/>
      <c r="UIM480" s="5"/>
      <c r="UIN480" s="5"/>
      <c r="UIO480" s="5"/>
      <c r="UIP480" s="5"/>
      <c r="UIQ480" s="5"/>
      <c r="UIR480" s="5"/>
      <c r="UIS480" s="5"/>
      <c r="UIT480" s="5"/>
      <c r="UIU480" s="5"/>
      <c r="UIV480" s="5"/>
      <c r="UIW480" s="5"/>
      <c r="UIX480" s="5"/>
      <c r="UIY480" s="5"/>
      <c r="UIZ480" s="5"/>
      <c r="UJA480" s="5"/>
      <c r="UJB480" s="5"/>
      <c r="UJC480" s="5"/>
      <c r="UJD480" s="5"/>
      <c r="UJE480" s="5"/>
      <c r="UJF480" s="5"/>
      <c r="UJG480" s="5"/>
      <c r="UJH480" s="5"/>
      <c r="UJI480" s="5"/>
      <c r="UJJ480" s="5"/>
      <c r="UJK480" s="5"/>
      <c r="UJL480" s="5"/>
      <c r="UJM480" s="5"/>
      <c r="UJN480" s="5"/>
      <c r="UJO480" s="5"/>
      <c r="UJP480" s="5"/>
      <c r="UJQ480" s="5"/>
      <c r="UJR480" s="5"/>
      <c r="UJS480" s="5"/>
      <c r="UJT480" s="5"/>
      <c r="UJU480" s="5"/>
      <c r="UJV480" s="5"/>
      <c r="UJW480" s="5"/>
      <c r="UJX480" s="5"/>
      <c r="UJY480" s="5"/>
      <c r="UJZ480" s="5"/>
      <c r="UKA480" s="5"/>
      <c r="UKB480" s="5"/>
      <c r="UKC480" s="5"/>
      <c r="UKD480" s="5"/>
      <c r="UKE480" s="5"/>
      <c r="UKF480" s="5"/>
      <c r="UKG480" s="5"/>
      <c r="UKH480" s="5"/>
      <c r="UKI480" s="5"/>
      <c r="UKJ480" s="5"/>
      <c r="UKK480" s="5"/>
      <c r="UKL480" s="5"/>
      <c r="UKM480" s="5"/>
      <c r="UKN480" s="5"/>
      <c r="UKO480" s="5"/>
      <c r="UKP480" s="5"/>
      <c r="UKQ480" s="5"/>
      <c r="UKR480" s="5"/>
      <c r="UKS480" s="5"/>
      <c r="UKT480" s="5"/>
      <c r="UKU480" s="5"/>
      <c r="UKV480" s="5"/>
      <c r="UKW480" s="5"/>
      <c r="UKX480" s="5"/>
      <c r="UKY480" s="5"/>
      <c r="UKZ480" s="5"/>
      <c r="ULA480" s="5"/>
      <c r="ULB480" s="5"/>
      <c r="ULC480" s="5"/>
      <c r="ULD480" s="5"/>
      <c r="ULE480" s="5"/>
      <c r="ULF480" s="5"/>
      <c r="ULG480" s="5"/>
      <c r="ULH480" s="5"/>
      <c r="ULI480" s="5"/>
      <c r="ULJ480" s="5"/>
      <c r="ULK480" s="5"/>
      <c r="ULL480" s="5"/>
      <c r="ULM480" s="5"/>
      <c r="ULN480" s="5"/>
      <c r="ULO480" s="5"/>
      <c r="ULP480" s="5"/>
      <c r="ULQ480" s="5"/>
      <c r="ULR480" s="5"/>
      <c r="ULS480" s="5"/>
      <c r="ULT480" s="5"/>
      <c r="ULU480" s="5"/>
      <c r="ULV480" s="5"/>
      <c r="ULW480" s="5"/>
      <c r="ULX480" s="5"/>
      <c r="ULY480" s="5"/>
      <c r="ULZ480" s="5"/>
      <c r="UMA480" s="5"/>
      <c r="UMB480" s="5"/>
      <c r="UMC480" s="5"/>
      <c r="UMD480" s="5"/>
      <c r="UME480" s="5"/>
      <c r="UMF480" s="5"/>
      <c r="UMG480" s="5"/>
      <c r="UMH480" s="5"/>
      <c r="UMI480" s="5"/>
      <c r="UMJ480" s="5"/>
      <c r="UMK480" s="5"/>
      <c r="UML480" s="5"/>
      <c r="UMM480" s="5"/>
      <c r="UMN480" s="5"/>
      <c r="UMO480" s="5"/>
      <c r="UMP480" s="5"/>
      <c r="UMQ480" s="5"/>
      <c r="UMR480" s="5"/>
      <c r="UMS480" s="5"/>
      <c r="UMT480" s="5"/>
      <c r="UMU480" s="5"/>
      <c r="UMV480" s="5"/>
      <c r="UMW480" s="5"/>
      <c r="UMX480" s="5"/>
      <c r="UMY480" s="5"/>
      <c r="UMZ480" s="5"/>
      <c r="UNA480" s="5"/>
      <c r="UNB480" s="5"/>
      <c r="UNC480" s="5"/>
      <c r="UND480" s="5"/>
      <c r="UNE480" s="5"/>
      <c r="UNF480" s="5"/>
      <c r="UNG480" s="5"/>
      <c r="UNH480" s="5"/>
      <c r="UNI480" s="5"/>
      <c r="UNJ480" s="5"/>
      <c r="UNK480" s="5"/>
      <c r="UNL480" s="5"/>
      <c r="UNM480" s="5"/>
      <c r="UNN480" s="5"/>
      <c r="UNO480" s="5"/>
      <c r="UNP480" s="5"/>
      <c r="UNQ480" s="5"/>
      <c r="UNR480" s="5"/>
      <c r="UNS480" s="5"/>
      <c r="UNT480" s="5"/>
      <c r="UNU480" s="5"/>
      <c r="UNV480" s="5"/>
      <c r="UNW480" s="5"/>
      <c r="UNX480" s="5"/>
      <c r="UNY480" s="5"/>
      <c r="UNZ480" s="5"/>
      <c r="UOA480" s="5"/>
      <c r="UOB480" s="5"/>
      <c r="UOC480" s="5"/>
      <c r="UOD480" s="5"/>
      <c r="UOE480" s="5"/>
      <c r="UOF480" s="5"/>
      <c r="UOG480" s="5"/>
      <c r="UOH480" s="5"/>
      <c r="UOI480" s="5"/>
      <c r="UOJ480" s="5"/>
      <c r="UOK480" s="5"/>
      <c r="UOL480" s="5"/>
      <c r="UOM480" s="5"/>
      <c r="UON480" s="5"/>
      <c r="UOO480" s="5"/>
      <c r="UOP480" s="5"/>
      <c r="UOQ480" s="5"/>
      <c r="UOR480" s="5"/>
      <c r="UOS480" s="5"/>
      <c r="UOT480" s="5"/>
      <c r="UOU480" s="5"/>
      <c r="UOV480" s="5"/>
      <c r="UOW480" s="5"/>
      <c r="UOX480" s="5"/>
      <c r="UOY480" s="5"/>
      <c r="UOZ480" s="5"/>
      <c r="UPA480" s="5"/>
      <c r="UPB480" s="5"/>
      <c r="UPC480" s="5"/>
      <c r="UPD480" s="5"/>
      <c r="UPE480" s="5"/>
      <c r="UPF480" s="5"/>
      <c r="UPG480" s="5"/>
      <c r="UPH480" s="5"/>
      <c r="UPI480" s="5"/>
      <c r="UPJ480" s="5"/>
      <c r="UPK480" s="5"/>
      <c r="UPL480" s="5"/>
      <c r="UPM480" s="5"/>
      <c r="UPN480" s="5"/>
      <c r="UPO480" s="5"/>
      <c r="UPP480" s="5"/>
      <c r="UPQ480" s="5"/>
      <c r="UPR480" s="5"/>
      <c r="UPS480" s="5"/>
      <c r="UPT480" s="5"/>
      <c r="UPU480" s="5"/>
      <c r="UPV480" s="5"/>
      <c r="UPW480" s="5"/>
      <c r="UPX480" s="5"/>
      <c r="UPY480" s="5"/>
      <c r="UPZ480" s="5"/>
      <c r="UQA480" s="5"/>
      <c r="UQB480" s="5"/>
      <c r="UQC480" s="5"/>
      <c r="UQD480" s="5"/>
      <c r="UQE480" s="5"/>
      <c r="UQF480" s="5"/>
      <c r="UQG480" s="5"/>
      <c r="UQH480" s="5"/>
      <c r="UQI480" s="5"/>
      <c r="UQJ480" s="5"/>
      <c r="UQK480" s="5"/>
      <c r="UQL480" s="5"/>
      <c r="UQM480" s="5"/>
      <c r="UQN480" s="5"/>
      <c r="UQO480" s="5"/>
      <c r="UQP480" s="5"/>
      <c r="UQQ480" s="5"/>
      <c r="UQR480" s="5"/>
      <c r="UQS480" s="5"/>
      <c r="UQT480" s="5"/>
      <c r="UQU480" s="5"/>
      <c r="UQV480" s="5"/>
      <c r="UQW480" s="5"/>
      <c r="UQX480" s="5"/>
      <c r="UQY480" s="5"/>
      <c r="UQZ480" s="5"/>
      <c r="URA480" s="5"/>
      <c r="URB480" s="5"/>
      <c r="URC480" s="5"/>
      <c r="URD480" s="5"/>
      <c r="URE480" s="5"/>
      <c r="URF480" s="5"/>
      <c r="URG480" s="5"/>
      <c r="URH480" s="5"/>
      <c r="URI480" s="5"/>
      <c r="URJ480" s="5"/>
      <c r="URK480" s="5"/>
      <c r="URL480" s="5"/>
      <c r="URM480" s="5"/>
      <c r="URN480" s="5"/>
      <c r="URO480" s="5"/>
      <c r="URP480" s="5"/>
      <c r="URQ480" s="5"/>
      <c r="URR480" s="5"/>
      <c r="URS480" s="5"/>
      <c r="URT480" s="5"/>
      <c r="URU480" s="5"/>
      <c r="URV480" s="5"/>
      <c r="URW480" s="5"/>
      <c r="URX480" s="5"/>
      <c r="URY480" s="5"/>
      <c r="URZ480" s="5"/>
      <c r="USA480" s="5"/>
      <c r="USB480" s="5"/>
      <c r="USC480" s="5"/>
      <c r="USD480" s="5"/>
      <c r="USE480" s="5"/>
      <c r="USF480" s="5"/>
      <c r="USG480" s="5"/>
      <c r="USH480" s="5"/>
      <c r="USI480" s="5"/>
      <c r="USJ480" s="5"/>
      <c r="USK480" s="5"/>
      <c r="USL480" s="5"/>
      <c r="USM480" s="5"/>
      <c r="USN480" s="5"/>
      <c r="USO480" s="5"/>
      <c r="USP480" s="5"/>
      <c r="USQ480" s="5"/>
      <c r="USR480" s="5"/>
      <c r="USS480" s="5"/>
      <c r="UST480" s="5"/>
      <c r="USU480" s="5"/>
      <c r="USV480" s="5"/>
      <c r="USW480" s="5"/>
      <c r="USX480" s="5"/>
      <c r="USY480" s="5"/>
      <c r="USZ480" s="5"/>
      <c r="UTA480" s="5"/>
      <c r="UTB480" s="5"/>
      <c r="UTC480" s="5"/>
      <c r="UTD480" s="5"/>
      <c r="UTE480" s="5"/>
      <c r="UTF480" s="5"/>
      <c r="UTG480" s="5"/>
      <c r="UTH480" s="5"/>
      <c r="UTI480" s="5"/>
      <c r="UTJ480" s="5"/>
      <c r="UTK480" s="5"/>
      <c r="UTL480" s="5"/>
      <c r="UTM480" s="5"/>
      <c r="UTN480" s="5"/>
      <c r="UTO480" s="5"/>
      <c r="UTP480" s="5"/>
      <c r="UTQ480" s="5"/>
      <c r="UTR480" s="5"/>
      <c r="UTS480" s="5"/>
      <c r="UTT480" s="5"/>
      <c r="UTU480" s="5"/>
      <c r="UTV480" s="5"/>
      <c r="UTW480" s="5"/>
      <c r="UTX480" s="5"/>
      <c r="UTY480" s="5"/>
      <c r="UTZ480" s="5"/>
      <c r="UUA480" s="5"/>
      <c r="UUB480" s="5"/>
      <c r="UUC480" s="5"/>
      <c r="UUD480" s="5"/>
      <c r="UUE480" s="5"/>
      <c r="UUF480" s="5"/>
      <c r="UUG480" s="5"/>
      <c r="UUH480" s="5"/>
      <c r="UUI480" s="5"/>
      <c r="UUJ480" s="5"/>
      <c r="UUK480" s="5"/>
      <c r="UUL480" s="5"/>
      <c r="UUM480" s="5"/>
      <c r="UUN480" s="5"/>
      <c r="UUO480" s="5"/>
      <c r="UUP480" s="5"/>
      <c r="UUQ480" s="5"/>
      <c r="UUR480" s="5"/>
      <c r="UUS480" s="5"/>
      <c r="UUT480" s="5"/>
      <c r="UUU480" s="5"/>
      <c r="UUV480" s="5"/>
      <c r="UUW480" s="5"/>
      <c r="UUX480" s="5"/>
      <c r="UUY480" s="5"/>
      <c r="UUZ480" s="5"/>
      <c r="UVA480" s="5"/>
      <c r="UVB480" s="5"/>
      <c r="UVC480" s="5"/>
      <c r="UVD480" s="5"/>
      <c r="UVE480" s="5"/>
      <c r="UVF480" s="5"/>
      <c r="UVG480" s="5"/>
      <c r="UVH480" s="5"/>
      <c r="UVI480" s="5"/>
      <c r="UVJ480" s="5"/>
      <c r="UVK480" s="5"/>
      <c r="UVL480" s="5"/>
      <c r="UVM480" s="5"/>
      <c r="UVN480" s="5"/>
      <c r="UVO480" s="5"/>
      <c r="UVP480" s="5"/>
      <c r="UVQ480" s="5"/>
      <c r="UVR480" s="5"/>
      <c r="UVS480" s="5"/>
      <c r="UVT480" s="5"/>
      <c r="UVU480" s="5"/>
      <c r="UVV480" s="5"/>
      <c r="UVW480" s="5"/>
      <c r="UVX480" s="5"/>
      <c r="UVY480" s="5"/>
      <c r="UVZ480" s="5"/>
      <c r="UWA480" s="5"/>
      <c r="UWB480" s="5"/>
      <c r="UWC480" s="5"/>
      <c r="UWD480" s="5"/>
      <c r="UWE480" s="5"/>
      <c r="UWF480" s="5"/>
      <c r="UWG480" s="5"/>
      <c r="UWH480" s="5"/>
      <c r="UWI480" s="5"/>
      <c r="UWJ480" s="5"/>
      <c r="UWK480" s="5"/>
      <c r="UWL480" s="5"/>
      <c r="UWM480" s="5"/>
      <c r="UWN480" s="5"/>
      <c r="UWO480" s="5"/>
      <c r="UWP480" s="5"/>
      <c r="UWQ480" s="5"/>
      <c r="UWR480" s="5"/>
      <c r="UWS480" s="5"/>
      <c r="UWT480" s="5"/>
      <c r="UWU480" s="5"/>
      <c r="UWV480" s="5"/>
      <c r="UWW480" s="5"/>
      <c r="UWX480" s="5"/>
      <c r="UWY480" s="5"/>
      <c r="UWZ480" s="5"/>
      <c r="UXA480" s="5"/>
      <c r="UXB480" s="5"/>
      <c r="UXC480" s="5"/>
      <c r="UXD480" s="5"/>
      <c r="UXE480" s="5"/>
      <c r="UXF480" s="5"/>
      <c r="UXG480" s="5"/>
      <c r="UXH480" s="5"/>
      <c r="UXI480" s="5"/>
      <c r="UXJ480" s="5"/>
      <c r="UXK480" s="5"/>
      <c r="UXL480" s="5"/>
      <c r="UXM480" s="5"/>
      <c r="UXN480" s="5"/>
      <c r="UXO480" s="5"/>
      <c r="UXP480" s="5"/>
      <c r="UXQ480" s="5"/>
      <c r="UXR480" s="5"/>
      <c r="UXS480" s="5"/>
      <c r="UXT480" s="5"/>
      <c r="UXU480" s="5"/>
      <c r="UXV480" s="5"/>
      <c r="UXW480" s="5"/>
      <c r="UXX480" s="5"/>
      <c r="UXY480" s="5"/>
      <c r="UXZ480" s="5"/>
      <c r="UYA480" s="5"/>
      <c r="UYB480" s="5"/>
      <c r="UYC480" s="5"/>
      <c r="UYD480" s="5"/>
      <c r="UYE480" s="5"/>
      <c r="UYF480" s="5"/>
      <c r="UYG480" s="5"/>
      <c r="UYH480" s="5"/>
      <c r="UYI480" s="5"/>
      <c r="UYJ480" s="5"/>
      <c r="UYK480" s="5"/>
      <c r="UYL480" s="5"/>
      <c r="UYM480" s="5"/>
      <c r="UYN480" s="5"/>
      <c r="UYO480" s="5"/>
      <c r="UYP480" s="5"/>
      <c r="UYQ480" s="5"/>
      <c r="UYR480" s="5"/>
      <c r="UYS480" s="5"/>
      <c r="UYT480" s="5"/>
      <c r="UYU480" s="5"/>
      <c r="UYV480" s="5"/>
      <c r="UYW480" s="5"/>
      <c r="UYX480" s="5"/>
      <c r="UYY480" s="5"/>
      <c r="UYZ480" s="5"/>
      <c r="UZA480" s="5"/>
      <c r="UZB480" s="5"/>
      <c r="UZC480" s="5"/>
      <c r="UZD480" s="5"/>
      <c r="UZE480" s="5"/>
      <c r="UZF480" s="5"/>
      <c r="UZG480" s="5"/>
      <c r="UZH480" s="5"/>
      <c r="UZI480" s="5"/>
      <c r="UZJ480" s="5"/>
      <c r="UZK480" s="5"/>
      <c r="UZL480" s="5"/>
      <c r="UZM480" s="5"/>
      <c r="UZN480" s="5"/>
      <c r="UZO480" s="5"/>
      <c r="UZP480" s="5"/>
      <c r="UZQ480" s="5"/>
      <c r="UZR480" s="5"/>
      <c r="UZS480" s="5"/>
      <c r="UZT480" s="5"/>
      <c r="UZU480" s="5"/>
      <c r="UZV480" s="5"/>
      <c r="UZW480" s="5"/>
      <c r="UZX480" s="5"/>
      <c r="UZY480" s="5"/>
      <c r="UZZ480" s="5"/>
      <c r="VAA480" s="5"/>
      <c r="VAB480" s="5"/>
      <c r="VAC480" s="5"/>
      <c r="VAD480" s="5"/>
      <c r="VAE480" s="5"/>
      <c r="VAF480" s="5"/>
      <c r="VAG480" s="5"/>
      <c r="VAH480" s="5"/>
      <c r="VAI480" s="5"/>
      <c r="VAJ480" s="5"/>
      <c r="VAK480" s="5"/>
      <c r="VAL480" s="5"/>
      <c r="VAM480" s="5"/>
      <c r="VAN480" s="5"/>
      <c r="VAO480" s="5"/>
      <c r="VAP480" s="5"/>
      <c r="VAQ480" s="5"/>
      <c r="VAR480" s="5"/>
      <c r="VAS480" s="5"/>
      <c r="VAT480" s="5"/>
      <c r="VAU480" s="5"/>
      <c r="VAV480" s="5"/>
      <c r="VAW480" s="5"/>
      <c r="VAX480" s="5"/>
      <c r="VAY480" s="5"/>
      <c r="VAZ480" s="5"/>
      <c r="VBA480" s="5"/>
      <c r="VBB480" s="5"/>
      <c r="VBC480" s="5"/>
      <c r="VBD480" s="5"/>
      <c r="VBE480" s="5"/>
      <c r="VBF480" s="5"/>
      <c r="VBG480" s="5"/>
      <c r="VBH480" s="5"/>
      <c r="VBI480" s="5"/>
      <c r="VBJ480" s="5"/>
      <c r="VBK480" s="5"/>
      <c r="VBL480" s="5"/>
      <c r="VBM480" s="5"/>
      <c r="VBN480" s="5"/>
      <c r="VBO480" s="5"/>
      <c r="VBP480" s="5"/>
      <c r="VBQ480" s="5"/>
      <c r="VBR480" s="5"/>
      <c r="VBS480" s="5"/>
      <c r="VBT480" s="5"/>
      <c r="VBU480" s="5"/>
      <c r="VBV480" s="5"/>
      <c r="VBW480" s="5"/>
      <c r="VBX480" s="5"/>
      <c r="VBY480" s="5"/>
      <c r="VBZ480" s="5"/>
      <c r="VCA480" s="5"/>
      <c r="VCB480" s="5"/>
      <c r="VCC480" s="5"/>
      <c r="VCD480" s="5"/>
      <c r="VCE480" s="5"/>
      <c r="VCF480" s="5"/>
      <c r="VCG480" s="5"/>
      <c r="VCH480" s="5"/>
      <c r="VCI480" s="5"/>
      <c r="VCJ480" s="5"/>
      <c r="VCK480" s="5"/>
      <c r="VCL480" s="5"/>
      <c r="VCM480" s="5"/>
      <c r="VCN480" s="5"/>
      <c r="VCO480" s="5"/>
      <c r="VCP480" s="5"/>
      <c r="VCQ480" s="5"/>
      <c r="VCR480" s="5"/>
      <c r="VCS480" s="5"/>
      <c r="VCT480" s="5"/>
      <c r="VCU480" s="5"/>
      <c r="VCV480" s="5"/>
      <c r="VCW480" s="5"/>
      <c r="VCX480" s="5"/>
      <c r="VCY480" s="5"/>
      <c r="VCZ480" s="5"/>
      <c r="VDA480" s="5"/>
      <c r="VDB480" s="5"/>
      <c r="VDC480" s="5"/>
      <c r="VDD480" s="5"/>
      <c r="VDE480" s="5"/>
      <c r="VDF480" s="5"/>
      <c r="VDG480" s="5"/>
      <c r="VDH480" s="5"/>
      <c r="VDI480" s="5"/>
      <c r="VDJ480" s="5"/>
      <c r="VDK480" s="5"/>
      <c r="VDL480" s="5"/>
      <c r="VDM480" s="5"/>
      <c r="VDN480" s="5"/>
      <c r="VDO480" s="5"/>
      <c r="VDP480" s="5"/>
      <c r="VDQ480" s="5"/>
      <c r="VDR480" s="5"/>
      <c r="VDS480" s="5"/>
      <c r="VDT480" s="5"/>
      <c r="VDU480" s="5"/>
      <c r="VDV480" s="5"/>
      <c r="VDW480" s="5"/>
      <c r="VDX480" s="5"/>
      <c r="VDY480" s="5"/>
      <c r="VDZ480" s="5"/>
      <c r="VEA480" s="5"/>
      <c r="VEB480" s="5"/>
      <c r="VEC480" s="5"/>
      <c r="VED480" s="5"/>
      <c r="VEE480" s="5"/>
      <c r="VEF480" s="5"/>
      <c r="VEG480" s="5"/>
      <c r="VEH480" s="5"/>
      <c r="VEI480" s="5"/>
      <c r="VEJ480" s="5"/>
      <c r="VEK480" s="5"/>
      <c r="VEL480" s="5"/>
      <c r="VEM480" s="5"/>
      <c r="VEN480" s="5"/>
      <c r="VEO480" s="5"/>
      <c r="VEP480" s="5"/>
      <c r="VEQ480" s="5"/>
      <c r="VER480" s="5"/>
      <c r="VES480" s="5"/>
      <c r="VET480" s="5"/>
      <c r="VEU480" s="5"/>
      <c r="VEV480" s="5"/>
      <c r="VEW480" s="5"/>
      <c r="VEX480" s="5"/>
      <c r="VEY480" s="5"/>
      <c r="VEZ480" s="5"/>
      <c r="VFA480" s="5"/>
      <c r="VFB480" s="5"/>
      <c r="VFC480" s="5"/>
      <c r="VFD480" s="5"/>
      <c r="VFE480" s="5"/>
      <c r="VFF480" s="5"/>
      <c r="VFG480" s="5"/>
      <c r="VFH480" s="5"/>
      <c r="VFI480" s="5"/>
      <c r="VFJ480" s="5"/>
      <c r="VFK480" s="5"/>
      <c r="VFL480" s="5"/>
      <c r="VFM480" s="5"/>
      <c r="VFN480" s="5"/>
      <c r="VFO480" s="5"/>
      <c r="VFP480" s="5"/>
      <c r="VFQ480" s="5"/>
      <c r="VFR480" s="5"/>
      <c r="VFS480" s="5"/>
      <c r="VFT480" s="5"/>
      <c r="VFU480" s="5"/>
      <c r="VFV480" s="5"/>
      <c r="VFW480" s="5"/>
      <c r="VFX480" s="5"/>
      <c r="VFY480" s="5"/>
      <c r="VFZ480" s="5"/>
      <c r="VGA480" s="5"/>
      <c r="VGB480" s="5"/>
      <c r="VGC480" s="5"/>
      <c r="VGD480" s="5"/>
      <c r="VGE480" s="5"/>
      <c r="VGF480" s="5"/>
      <c r="VGG480" s="5"/>
      <c r="VGH480" s="5"/>
      <c r="VGI480" s="5"/>
      <c r="VGJ480" s="5"/>
      <c r="VGK480" s="5"/>
      <c r="VGL480" s="5"/>
      <c r="VGM480" s="5"/>
      <c r="VGN480" s="5"/>
      <c r="VGO480" s="5"/>
      <c r="VGP480" s="5"/>
      <c r="VGQ480" s="5"/>
      <c r="VGR480" s="5"/>
      <c r="VGS480" s="5"/>
      <c r="VGT480" s="5"/>
      <c r="VGU480" s="5"/>
      <c r="VGV480" s="5"/>
      <c r="VGW480" s="5"/>
      <c r="VGX480" s="5"/>
      <c r="VGY480" s="5"/>
      <c r="VGZ480" s="5"/>
      <c r="VHA480" s="5"/>
      <c r="VHB480" s="5"/>
      <c r="VHC480" s="5"/>
      <c r="VHD480" s="5"/>
      <c r="VHE480" s="5"/>
      <c r="VHF480" s="5"/>
      <c r="VHG480" s="5"/>
      <c r="VHH480" s="5"/>
      <c r="VHI480" s="5"/>
      <c r="VHJ480" s="5"/>
      <c r="VHK480" s="5"/>
      <c r="VHL480" s="5"/>
      <c r="VHM480" s="5"/>
      <c r="VHN480" s="5"/>
      <c r="VHO480" s="5"/>
      <c r="VHP480" s="5"/>
      <c r="VHQ480" s="5"/>
      <c r="VHR480" s="5"/>
      <c r="VHS480" s="5"/>
      <c r="VHT480" s="5"/>
      <c r="VHU480" s="5"/>
      <c r="VHV480" s="5"/>
      <c r="VHW480" s="5"/>
      <c r="VHX480" s="5"/>
      <c r="VHY480" s="5"/>
      <c r="VHZ480" s="5"/>
      <c r="VIA480" s="5"/>
      <c r="VIB480" s="5"/>
      <c r="VIC480" s="5"/>
      <c r="VID480" s="5"/>
      <c r="VIE480" s="5"/>
      <c r="VIF480" s="5"/>
      <c r="VIG480" s="5"/>
      <c r="VIH480" s="5"/>
      <c r="VII480" s="5"/>
      <c r="VIJ480" s="5"/>
      <c r="VIK480" s="5"/>
      <c r="VIL480" s="5"/>
      <c r="VIM480" s="5"/>
      <c r="VIN480" s="5"/>
      <c r="VIO480" s="5"/>
      <c r="VIP480" s="5"/>
      <c r="VIQ480" s="5"/>
      <c r="VIR480" s="5"/>
      <c r="VIS480" s="5"/>
      <c r="VIT480" s="5"/>
      <c r="VIU480" s="5"/>
      <c r="VIV480" s="5"/>
      <c r="VIW480" s="5"/>
      <c r="VIX480" s="5"/>
      <c r="VIY480" s="5"/>
      <c r="VIZ480" s="5"/>
      <c r="VJA480" s="5"/>
      <c r="VJB480" s="5"/>
      <c r="VJC480" s="5"/>
      <c r="VJD480" s="5"/>
      <c r="VJE480" s="5"/>
      <c r="VJF480" s="5"/>
      <c r="VJG480" s="5"/>
      <c r="VJH480" s="5"/>
      <c r="VJI480" s="5"/>
      <c r="VJJ480" s="5"/>
      <c r="VJK480" s="5"/>
      <c r="VJL480" s="5"/>
      <c r="VJM480" s="5"/>
      <c r="VJN480" s="5"/>
      <c r="VJO480" s="5"/>
      <c r="VJP480" s="5"/>
      <c r="VJQ480" s="5"/>
      <c r="VJR480" s="5"/>
      <c r="VJS480" s="5"/>
      <c r="VJT480" s="5"/>
      <c r="VJU480" s="5"/>
      <c r="VJV480" s="5"/>
      <c r="VJW480" s="5"/>
      <c r="VJX480" s="5"/>
      <c r="VJY480" s="5"/>
      <c r="VJZ480" s="5"/>
      <c r="VKA480" s="5"/>
      <c r="VKB480" s="5"/>
      <c r="VKC480" s="5"/>
      <c r="VKD480" s="5"/>
      <c r="VKE480" s="5"/>
      <c r="VKF480" s="5"/>
      <c r="VKG480" s="5"/>
      <c r="VKH480" s="5"/>
      <c r="VKI480" s="5"/>
      <c r="VKJ480" s="5"/>
      <c r="VKK480" s="5"/>
      <c r="VKL480" s="5"/>
      <c r="VKM480" s="5"/>
      <c r="VKN480" s="5"/>
      <c r="VKO480" s="5"/>
      <c r="VKP480" s="5"/>
      <c r="VKQ480" s="5"/>
      <c r="VKR480" s="5"/>
      <c r="VKS480" s="5"/>
      <c r="VKT480" s="5"/>
      <c r="VKU480" s="5"/>
      <c r="VKV480" s="5"/>
      <c r="VKW480" s="5"/>
      <c r="VKX480" s="5"/>
      <c r="VKY480" s="5"/>
      <c r="VKZ480" s="5"/>
      <c r="VLA480" s="5"/>
      <c r="VLB480" s="5"/>
      <c r="VLC480" s="5"/>
      <c r="VLD480" s="5"/>
      <c r="VLE480" s="5"/>
      <c r="VLF480" s="5"/>
      <c r="VLG480" s="5"/>
      <c r="VLH480" s="5"/>
      <c r="VLI480" s="5"/>
      <c r="VLJ480" s="5"/>
      <c r="VLK480" s="5"/>
      <c r="VLL480" s="5"/>
      <c r="VLM480" s="5"/>
      <c r="VLN480" s="5"/>
      <c r="VLO480" s="5"/>
      <c r="VLP480" s="5"/>
      <c r="VLQ480" s="5"/>
      <c r="VLR480" s="5"/>
      <c r="VLS480" s="5"/>
      <c r="VLT480" s="5"/>
      <c r="VLU480" s="5"/>
      <c r="VLV480" s="5"/>
      <c r="VLW480" s="5"/>
      <c r="VLX480" s="5"/>
      <c r="VLY480" s="5"/>
      <c r="VLZ480" s="5"/>
      <c r="VMA480" s="5"/>
      <c r="VMB480" s="5"/>
      <c r="VMC480" s="5"/>
      <c r="VMD480" s="5"/>
      <c r="VME480" s="5"/>
      <c r="VMF480" s="5"/>
      <c r="VMG480" s="5"/>
      <c r="VMH480" s="5"/>
      <c r="VMI480" s="5"/>
      <c r="VMJ480" s="5"/>
      <c r="VMK480" s="5"/>
      <c r="VML480" s="5"/>
      <c r="VMM480" s="5"/>
      <c r="VMN480" s="5"/>
      <c r="VMO480" s="5"/>
      <c r="VMP480" s="5"/>
      <c r="VMQ480" s="5"/>
      <c r="VMR480" s="5"/>
      <c r="VMS480" s="5"/>
      <c r="VMT480" s="5"/>
      <c r="VMU480" s="5"/>
      <c r="VMV480" s="5"/>
      <c r="VMW480" s="5"/>
      <c r="VMX480" s="5"/>
      <c r="VMY480" s="5"/>
      <c r="VMZ480" s="5"/>
      <c r="VNA480" s="5"/>
      <c r="VNB480" s="5"/>
      <c r="VNC480" s="5"/>
      <c r="VND480" s="5"/>
      <c r="VNE480" s="5"/>
      <c r="VNF480" s="5"/>
      <c r="VNG480" s="5"/>
      <c r="VNH480" s="5"/>
      <c r="VNI480" s="5"/>
      <c r="VNJ480" s="5"/>
      <c r="VNK480" s="5"/>
      <c r="VNL480" s="5"/>
      <c r="VNM480" s="5"/>
      <c r="VNN480" s="5"/>
      <c r="VNO480" s="5"/>
      <c r="VNP480" s="5"/>
      <c r="VNQ480" s="5"/>
      <c r="VNR480" s="5"/>
      <c r="VNS480" s="5"/>
      <c r="VNT480" s="5"/>
      <c r="VNU480" s="5"/>
      <c r="VNV480" s="5"/>
      <c r="VNW480" s="5"/>
      <c r="VNX480" s="5"/>
      <c r="VNY480" s="5"/>
      <c r="VNZ480" s="5"/>
      <c r="VOA480" s="5"/>
      <c r="VOB480" s="5"/>
      <c r="VOC480" s="5"/>
      <c r="VOD480" s="5"/>
      <c r="VOE480" s="5"/>
      <c r="VOF480" s="5"/>
      <c r="VOG480" s="5"/>
      <c r="VOH480" s="5"/>
      <c r="VOI480" s="5"/>
      <c r="VOJ480" s="5"/>
      <c r="VOK480" s="5"/>
      <c r="VOL480" s="5"/>
      <c r="VOM480" s="5"/>
      <c r="VON480" s="5"/>
      <c r="VOO480" s="5"/>
      <c r="VOP480" s="5"/>
      <c r="VOQ480" s="5"/>
      <c r="VOR480" s="5"/>
      <c r="VOS480" s="5"/>
      <c r="VOT480" s="5"/>
      <c r="VOU480" s="5"/>
      <c r="VOV480" s="5"/>
      <c r="VOW480" s="5"/>
      <c r="VOX480" s="5"/>
      <c r="VOY480" s="5"/>
      <c r="VOZ480" s="5"/>
      <c r="VPA480" s="5"/>
      <c r="VPB480" s="5"/>
      <c r="VPC480" s="5"/>
      <c r="VPD480" s="5"/>
      <c r="VPE480" s="5"/>
      <c r="VPF480" s="5"/>
      <c r="VPG480" s="5"/>
      <c r="VPH480" s="5"/>
      <c r="VPI480" s="5"/>
      <c r="VPJ480" s="5"/>
      <c r="VPK480" s="5"/>
      <c r="VPL480" s="5"/>
      <c r="VPM480" s="5"/>
      <c r="VPN480" s="5"/>
      <c r="VPO480" s="5"/>
      <c r="VPP480" s="5"/>
      <c r="VPQ480" s="5"/>
      <c r="VPR480" s="5"/>
      <c r="VPS480" s="5"/>
      <c r="VPT480" s="5"/>
      <c r="VPU480" s="5"/>
      <c r="VPV480" s="5"/>
      <c r="VPW480" s="5"/>
      <c r="VPX480" s="5"/>
      <c r="VPY480" s="5"/>
      <c r="VPZ480" s="5"/>
      <c r="VQA480" s="5"/>
      <c r="VQB480" s="5"/>
      <c r="VQC480" s="5"/>
      <c r="VQD480" s="5"/>
      <c r="VQE480" s="5"/>
      <c r="VQF480" s="5"/>
      <c r="VQG480" s="5"/>
      <c r="VQH480" s="5"/>
      <c r="VQI480" s="5"/>
      <c r="VQJ480" s="5"/>
      <c r="VQK480" s="5"/>
      <c r="VQL480" s="5"/>
      <c r="VQM480" s="5"/>
      <c r="VQN480" s="5"/>
      <c r="VQO480" s="5"/>
      <c r="VQP480" s="5"/>
      <c r="VQQ480" s="5"/>
      <c r="VQR480" s="5"/>
      <c r="VQS480" s="5"/>
      <c r="VQT480" s="5"/>
      <c r="VQU480" s="5"/>
      <c r="VQV480" s="5"/>
      <c r="VQW480" s="5"/>
      <c r="VQX480" s="5"/>
      <c r="VQY480" s="5"/>
      <c r="VQZ480" s="5"/>
      <c r="VRA480" s="5"/>
      <c r="VRB480" s="5"/>
      <c r="VRC480" s="5"/>
      <c r="VRD480" s="5"/>
      <c r="VRE480" s="5"/>
      <c r="VRF480" s="5"/>
      <c r="VRG480" s="5"/>
      <c r="VRH480" s="5"/>
      <c r="VRI480" s="5"/>
      <c r="VRJ480" s="5"/>
      <c r="VRK480" s="5"/>
      <c r="VRL480" s="5"/>
      <c r="VRM480" s="5"/>
      <c r="VRN480" s="5"/>
      <c r="VRO480" s="5"/>
      <c r="VRP480" s="5"/>
      <c r="VRQ480" s="5"/>
      <c r="VRR480" s="5"/>
      <c r="VRS480" s="5"/>
      <c r="VRT480" s="5"/>
      <c r="VRU480" s="5"/>
      <c r="VRV480" s="5"/>
      <c r="VRW480" s="5"/>
      <c r="VRX480" s="5"/>
      <c r="VRY480" s="5"/>
      <c r="VRZ480" s="5"/>
      <c r="VSA480" s="5"/>
      <c r="VSB480" s="5"/>
      <c r="VSC480" s="5"/>
      <c r="VSD480" s="5"/>
      <c r="VSE480" s="5"/>
      <c r="VSF480" s="5"/>
      <c r="VSG480" s="5"/>
      <c r="VSH480" s="5"/>
      <c r="VSI480" s="5"/>
      <c r="VSJ480" s="5"/>
      <c r="VSK480" s="5"/>
      <c r="VSL480" s="5"/>
      <c r="VSM480" s="5"/>
      <c r="VSN480" s="5"/>
      <c r="VSO480" s="5"/>
      <c r="VSP480" s="5"/>
      <c r="VSQ480" s="5"/>
      <c r="VSR480" s="5"/>
      <c r="VSS480" s="5"/>
      <c r="VST480" s="5"/>
      <c r="VSU480" s="5"/>
      <c r="VSV480" s="5"/>
      <c r="VSW480" s="5"/>
      <c r="VSX480" s="5"/>
      <c r="VSY480" s="5"/>
      <c r="VSZ480" s="5"/>
      <c r="VTA480" s="5"/>
      <c r="VTB480" s="5"/>
      <c r="VTC480" s="5"/>
      <c r="VTD480" s="5"/>
      <c r="VTE480" s="5"/>
      <c r="VTF480" s="5"/>
      <c r="VTG480" s="5"/>
      <c r="VTH480" s="5"/>
      <c r="VTI480" s="5"/>
      <c r="VTJ480" s="5"/>
      <c r="VTK480" s="5"/>
      <c r="VTL480" s="5"/>
      <c r="VTM480" s="5"/>
      <c r="VTN480" s="5"/>
      <c r="VTO480" s="5"/>
      <c r="VTP480" s="5"/>
      <c r="VTQ480" s="5"/>
      <c r="VTR480" s="5"/>
      <c r="VTS480" s="5"/>
      <c r="VTT480" s="5"/>
      <c r="VTU480" s="5"/>
      <c r="VTV480" s="5"/>
      <c r="VTW480" s="5"/>
      <c r="VTX480" s="5"/>
      <c r="VTY480" s="5"/>
      <c r="VTZ480" s="5"/>
      <c r="VUA480" s="5"/>
      <c r="VUB480" s="5"/>
      <c r="VUC480" s="5"/>
      <c r="VUD480" s="5"/>
      <c r="VUE480" s="5"/>
      <c r="VUF480" s="5"/>
      <c r="VUG480" s="5"/>
      <c r="VUH480" s="5"/>
      <c r="VUI480" s="5"/>
      <c r="VUJ480" s="5"/>
      <c r="VUK480" s="5"/>
      <c r="VUL480" s="5"/>
      <c r="VUM480" s="5"/>
      <c r="VUN480" s="5"/>
      <c r="VUO480" s="5"/>
      <c r="VUP480" s="5"/>
      <c r="VUQ480" s="5"/>
      <c r="VUR480" s="5"/>
      <c r="VUS480" s="5"/>
      <c r="VUT480" s="5"/>
      <c r="VUU480" s="5"/>
      <c r="VUV480" s="5"/>
      <c r="VUW480" s="5"/>
      <c r="VUX480" s="5"/>
      <c r="VUY480" s="5"/>
      <c r="VUZ480" s="5"/>
      <c r="VVA480" s="5"/>
      <c r="VVB480" s="5"/>
      <c r="VVC480" s="5"/>
      <c r="VVD480" s="5"/>
      <c r="VVE480" s="5"/>
      <c r="VVF480" s="5"/>
      <c r="VVG480" s="5"/>
      <c r="VVH480" s="5"/>
      <c r="VVI480" s="5"/>
      <c r="VVJ480" s="5"/>
      <c r="VVK480" s="5"/>
      <c r="VVL480" s="5"/>
      <c r="VVM480" s="5"/>
      <c r="VVN480" s="5"/>
      <c r="VVO480" s="5"/>
      <c r="VVP480" s="5"/>
      <c r="VVQ480" s="5"/>
      <c r="VVR480" s="5"/>
      <c r="VVS480" s="5"/>
      <c r="VVT480" s="5"/>
      <c r="VVU480" s="5"/>
      <c r="VVV480" s="5"/>
      <c r="VVW480" s="5"/>
      <c r="VVX480" s="5"/>
      <c r="VVY480" s="5"/>
      <c r="VVZ480" s="5"/>
      <c r="VWA480" s="5"/>
      <c r="VWB480" s="5"/>
      <c r="VWC480" s="5"/>
      <c r="VWD480" s="5"/>
      <c r="VWE480" s="5"/>
      <c r="VWF480" s="5"/>
      <c r="VWG480" s="5"/>
      <c r="VWH480" s="5"/>
      <c r="VWI480" s="5"/>
      <c r="VWJ480" s="5"/>
      <c r="VWK480" s="5"/>
      <c r="VWL480" s="5"/>
      <c r="VWM480" s="5"/>
      <c r="VWN480" s="5"/>
      <c r="VWO480" s="5"/>
      <c r="VWP480" s="5"/>
      <c r="VWQ480" s="5"/>
      <c r="VWR480" s="5"/>
      <c r="VWS480" s="5"/>
      <c r="VWT480" s="5"/>
      <c r="VWU480" s="5"/>
      <c r="VWV480" s="5"/>
      <c r="VWW480" s="5"/>
      <c r="VWX480" s="5"/>
      <c r="VWY480" s="5"/>
      <c r="VWZ480" s="5"/>
      <c r="VXA480" s="5"/>
      <c r="VXB480" s="5"/>
      <c r="VXC480" s="5"/>
      <c r="VXD480" s="5"/>
      <c r="VXE480" s="5"/>
      <c r="VXF480" s="5"/>
      <c r="VXG480" s="5"/>
      <c r="VXH480" s="5"/>
      <c r="VXI480" s="5"/>
      <c r="VXJ480" s="5"/>
      <c r="VXK480" s="5"/>
      <c r="VXL480" s="5"/>
      <c r="VXM480" s="5"/>
      <c r="VXN480" s="5"/>
      <c r="VXO480" s="5"/>
      <c r="VXP480" s="5"/>
      <c r="VXQ480" s="5"/>
      <c r="VXR480" s="5"/>
      <c r="VXS480" s="5"/>
      <c r="VXT480" s="5"/>
      <c r="VXU480" s="5"/>
      <c r="VXV480" s="5"/>
      <c r="VXW480" s="5"/>
      <c r="VXX480" s="5"/>
      <c r="VXY480" s="5"/>
      <c r="VXZ480" s="5"/>
      <c r="VYA480" s="5"/>
      <c r="VYB480" s="5"/>
      <c r="VYC480" s="5"/>
      <c r="VYD480" s="5"/>
      <c r="VYE480" s="5"/>
      <c r="VYF480" s="5"/>
      <c r="VYG480" s="5"/>
      <c r="VYH480" s="5"/>
      <c r="VYI480" s="5"/>
      <c r="VYJ480" s="5"/>
      <c r="VYK480" s="5"/>
      <c r="VYL480" s="5"/>
      <c r="VYM480" s="5"/>
      <c r="VYN480" s="5"/>
      <c r="VYO480" s="5"/>
      <c r="VYP480" s="5"/>
      <c r="VYQ480" s="5"/>
      <c r="VYR480" s="5"/>
      <c r="VYS480" s="5"/>
      <c r="VYT480" s="5"/>
      <c r="VYU480" s="5"/>
      <c r="VYV480" s="5"/>
      <c r="VYW480" s="5"/>
      <c r="VYX480" s="5"/>
      <c r="VYY480" s="5"/>
      <c r="VYZ480" s="5"/>
      <c r="VZA480" s="5"/>
      <c r="VZB480" s="5"/>
      <c r="VZC480" s="5"/>
      <c r="VZD480" s="5"/>
      <c r="VZE480" s="5"/>
      <c r="VZF480" s="5"/>
      <c r="VZG480" s="5"/>
      <c r="VZH480" s="5"/>
      <c r="VZI480" s="5"/>
      <c r="VZJ480" s="5"/>
      <c r="VZK480" s="5"/>
      <c r="VZL480" s="5"/>
      <c r="VZM480" s="5"/>
      <c r="VZN480" s="5"/>
      <c r="VZO480" s="5"/>
      <c r="VZP480" s="5"/>
      <c r="VZQ480" s="5"/>
      <c r="VZR480" s="5"/>
      <c r="VZS480" s="5"/>
      <c r="VZT480" s="5"/>
      <c r="VZU480" s="5"/>
      <c r="VZV480" s="5"/>
      <c r="VZW480" s="5"/>
      <c r="VZX480" s="5"/>
      <c r="VZY480" s="5"/>
      <c r="VZZ480" s="5"/>
      <c r="WAA480" s="5"/>
      <c r="WAB480" s="5"/>
      <c r="WAC480" s="5"/>
      <c r="WAD480" s="5"/>
      <c r="WAE480" s="5"/>
      <c r="WAF480" s="5"/>
      <c r="WAG480" s="5"/>
      <c r="WAH480" s="5"/>
      <c r="WAI480" s="5"/>
      <c r="WAJ480" s="5"/>
      <c r="WAK480" s="5"/>
      <c r="WAL480" s="5"/>
      <c r="WAM480" s="5"/>
      <c r="WAN480" s="5"/>
      <c r="WAO480" s="5"/>
      <c r="WAP480" s="5"/>
      <c r="WAQ480" s="5"/>
      <c r="WAR480" s="5"/>
      <c r="WAS480" s="5"/>
      <c r="WAT480" s="5"/>
      <c r="WAU480" s="5"/>
      <c r="WAV480" s="5"/>
      <c r="WAW480" s="5"/>
      <c r="WAX480" s="5"/>
      <c r="WAY480" s="5"/>
      <c r="WAZ480" s="5"/>
      <c r="WBA480" s="5"/>
      <c r="WBB480" s="5"/>
      <c r="WBC480" s="5"/>
      <c r="WBD480" s="5"/>
      <c r="WBE480" s="5"/>
      <c r="WBF480" s="5"/>
      <c r="WBG480" s="5"/>
      <c r="WBH480" s="5"/>
      <c r="WBI480" s="5"/>
      <c r="WBJ480" s="5"/>
      <c r="WBK480" s="5"/>
      <c r="WBL480" s="5"/>
      <c r="WBM480" s="5"/>
      <c r="WBN480" s="5"/>
      <c r="WBO480" s="5"/>
      <c r="WBP480" s="5"/>
      <c r="WBQ480" s="5"/>
      <c r="WBR480" s="5"/>
      <c r="WBS480" s="5"/>
      <c r="WBT480" s="5"/>
      <c r="WBU480" s="5"/>
      <c r="WBV480" s="5"/>
      <c r="WBW480" s="5"/>
      <c r="WBX480" s="5"/>
      <c r="WBY480" s="5"/>
      <c r="WBZ480" s="5"/>
      <c r="WCA480" s="5"/>
      <c r="WCB480" s="5"/>
      <c r="WCC480" s="5"/>
      <c r="WCD480" s="5"/>
      <c r="WCE480" s="5"/>
      <c r="WCF480" s="5"/>
      <c r="WCG480" s="5"/>
      <c r="WCH480" s="5"/>
      <c r="WCI480" s="5"/>
      <c r="WCJ480" s="5"/>
      <c r="WCK480" s="5"/>
      <c r="WCL480" s="5"/>
      <c r="WCM480" s="5"/>
      <c r="WCN480" s="5"/>
      <c r="WCO480" s="5"/>
      <c r="WCP480" s="5"/>
      <c r="WCQ480" s="5"/>
      <c r="WCR480" s="5"/>
      <c r="WCS480" s="5"/>
      <c r="WCT480" s="5"/>
      <c r="WCU480" s="5"/>
      <c r="WCV480" s="5"/>
      <c r="WCW480" s="5"/>
      <c r="WCX480" s="5"/>
      <c r="WCY480" s="5"/>
      <c r="WCZ480" s="5"/>
      <c r="WDA480" s="5"/>
      <c r="WDB480" s="5"/>
      <c r="WDC480" s="5"/>
      <c r="WDD480" s="5"/>
      <c r="WDE480" s="5"/>
      <c r="WDF480" s="5"/>
      <c r="WDG480" s="5"/>
      <c r="WDH480" s="5"/>
      <c r="WDI480" s="5"/>
      <c r="WDJ480" s="5"/>
      <c r="WDK480" s="5"/>
      <c r="WDL480" s="5"/>
      <c r="WDM480" s="5"/>
      <c r="WDN480" s="5"/>
      <c r="WDO480" s="5"/>
      <c r="WDP480" s="5"/>
      <c r="WDQ480" s="5"/>
      <c r="WDR480" s="5"/>
      <c r="WDS480" s="5"/>
      <c r="WDT480" s="5"/>
      <c r="WDU480" s="5"/>
      <c r="WDV480" s="5"/>
      <c r="WDW480" s="5"/>
      <c r="WDX480" s="5"/>
      <c r="WDY480" s="5"/>
      <c r="WDZ480" s="5"/>
      <c r="WEA480" s="5"/>
      <c r="WEB480" s="5"/>
      <c r="WEC480" s="5"/>
      <c r="WED480" s="5"/>
      <c r="WEE480" s="5"/>
      <c r="WEF480" s="5"/>
      <c r="WEG480" s="5"/>
      <c r="WEH480" s="5"/>
      <c r="WEI480" s="5"/>
      <c r="WEJ480" s="5"/>
      <c r="WEK480" s="5"/>
      <c r="WEL480" s="5"/>
      <c r="WEM480" s="5"/>
      <c r="WEN480" s="5"/>
      <c r="WEO480" s="5"/>
      <c r="WEP480" s="5"/>
      <c r="WEQ480" s="5"/>
      <c r="WER480" s="5"/>
      <c r="WES480" s="5"/>
      <c r="WET480" s="5"/>
      <c r="WEU480" s="5"/>
      <c r="WEV480" s="5"/>
      <c r="WEW480" s="5"/>
      <c r="WEX480" s="5"/>
      <c r="WEY480" s="5"/>
      <c r="WEZ480" s="5"/>
      <c r="WFA480" s="5"/>
      <c r="WFB480" s="5"/>
      <c r="WFC480" s="5"/>
      <c r="WFD480" s="5"/>
      <c r="WFE480" s="5"/>
      <c r="WFF480" s="5"/>
      <c r="WFG480" s="5"/>
      <c r="WFH480" s="5"/>
      <c r="WFI480" s="5"/>
      <c r="WFJ480" s="5"/>
      <c r="WFK480" s="5"/>
      <c r="WFL480" s="5"/>
      <c r="WFM480" s="5"/>
      <c r="WFN480" s="5"/>
      <c r="WFO480" s="5"/>
      <c r="WFP480" s="5"/>
      <c r="WFQ480" s="5"/>
      <c r="WFR480" s="5"/>
      <c r="WFS480" s="5"/>
      <c r="WFT480" s="5"/>
      <c r="WFU480" s="5"/>
      <c r="WFV480" s="5"/>
      <c r="WFW480" s="5"/>
      <c r="WFX480" s="5"/>
      <c r="WFY480" s="5"/>
      <c r="WFZ480" s="5"/>
      <c r="WGA480" s="5"/>
      <c r="WGB480" s="5"/>
      <c r="WGC480" s="5"/>
      <c r="WGD480" s="5"/>
      <c r="WGE480" s="5"/>
      <c r="WGF480" s="5"/>
      <c r="WGG480" s="5"/>
      <c r="WGH480" s="5"/>
      <c r="WGI480" s="5"/>
      <c r="WGJ480" s="5"/>
      <c r="WGK480" s="5"/>
      <c r="WGL480" s="5"/>
      <c r="WGM480" s="5"/>
      <c r="WGN480" s="5"/>
      <c r="WGO480" s="5"/>
      <c r="WGP480" s="5"/>
      <c r="WGQ480" s="5"/>
      <c r="WGR480" s="5"/>
      <c r="WGS480" s="5"/>
      <c r="WGT480" s="5"/>
      <c r="WGU480" s="5"/>
      <c r="WGV480" s="5"/>
      <c r="WGW480" s="5"/>
      <c r="WGX480" s="5"/>
      <c r="WGY480" s="5"/>
      <c r="WGZ480" s="5"/>
      <c r="WHA480" s="5"/>
      <c r="WHB480" s="5"/>
      <c r="WHC480" s="5"/>
      <c r="WHD480" s="5"/>
      <c r="WHE480" s="5"/>
      <c r="WHF480" s="5"/>
      <c r="WHG480" s="5"/>
      <c r="WHH480" s="5"/>
      <c r="WHI480" s="5"/>
      <c r="WHJ480" s="5"/>
      <c r="WHK480" s="5"/>
      <c r="WHL480" s="5"/>
      <c r="WHM480" s="5"/>
      <c r="WHN480" s="5"/>
      <c r="WHO480" s="5"/>
      <c r="WHP480" s="5"/>
      <c r="WHQ480" s="5"/>
      <c r="WHR480" s="5"/>
      <c r="WHS480" s="5"/>
      <c r="WHT480" s="5"/>
      <c r="WHU480" s="5"/>
      <c r="WHV480" s="5"/>
      <c r="WHW480" s="5"/>
      <c r="WHX480" s="5"/>
      <c r="WHY480" s="5"/>
      <c r="WHZ480" s="5"/>
      <c r="WIA480" s="5"/>
      <c r="WIB480" s="5"/>
      <c r="WIC480" s="5"/>
      <c r="WID480" s="5"/>
      <c r="WIE480" s="5"/>
      <c r="WIF480" s="5"/>
      <c r="WIG480" s="5"/>
      <c r="WIH480" s="5"/>
      <c r="WII480" s="5"/>
      <c r="WIJ480" s="5"/>
      <c r="WIK480" s="5"/>
      <c r="WIL480" s="5"/>
      <c r="WIM480" s="5"/>
      <c r="WIN480" s="5"/>
      <c r="WIO480" s="5"/>
      <c r="WIP480" s="5"/>
      <c r="WIQ480" s="5"/>
      <c r="WIR480" s="5"/>
      <c r="WIS480" s="5"/>
      <c r="WIT480" s="5"/>
      <c r="WIU480" s="5"/>
      <c r="WIV480" s="5"/>
      <c r="WIW480" s="5"/>
      <c r="WIX480" s="5"/>
      <c r="WIY480" s="5"/>
      <c r="WIZ480" s="5"/>
      <c r="WJA480" s="5"/>
      <c r="WJB480" s="5"/>
      <c r="WJC480" s="5"/>
      <c r="WJD480" s="5"/>
      <c r="WJE480" s="5"/>
      <c r="WJF480" s="5"/>
      <c r="WJG480" s="5"/>
      <c r="WJH480" s="5"/>
      <c r="WJI480" s="5"/>
      <c r="WJJ480" s="5"/>
      <c r="WJK480" s="5"/>
      <c r="WJL480" s="5"/>
      <c r="WJM480" s="5"/>
      <c r="WJN480" s="5"/>
      <c r="WJO480" s="5"/>
      <c r="WJP480" s="5"/>
      <c r="WJQ480" s="5"/>
      <c r="WJR480" s="5"/>
      <c r="WJS480" s="5"/>
      <c r="WJT480" s="5"/>
      <c r="WJU480" s="5"/>
      <c r="WJV480" s="5"/>
      <c r="WJW480" s="5"/>
      <c r="WJX480" s="5"/>
      <c r="WJY480" s="5"/>
      <c r="WJZ480" s="5"/>
      <c r="WKA480" s="5"/>
      <c r="WKB480" s="5"/>
      <c r="WKC480" s="5"/>
      <c r="WKD480" s="5"/>
      <c r="WKE480" s="5"/>
      <c r="WKF480" s="5"/>
      <c r="WKG480" s="5"/>
      <c r="WKH480" s="5"/>
      <c r="WKI480" s="5"/>
      <c r="WKJ480" s="5"/>
      <c r="WKK480" s="5"/>
      <c r="WKL480" s="5"/>
      <c r="WKM480" s="5"/>
      <c r="WKN480" s="5"/>
      <c r="WKO480" s="5"/>
      <c r="WKP480" s="5"/>
      <c r="WKQ480" s="5"/>
      <c r="WKR480" s="5"/>
      <c r="WKS480" s="5"/>
      <c r="WKT480" s="5"/>
      <c r="WKU480" s="5"/>
      <c r="WKV480" s="5"/>
      <c r="WKW480" s="5"/>
      <c r="WKX480" s="5"/>
      <c r="WKY480" s="5"/>
      <c r="WKZ480" s="5"/>
      <c r="WLA480" s="5"/>
      <c r="WLB480" s="5"/>
      <c r="WLC480" s="5"/>
      <c r="WLD480" s="5"/>
      <c r="WLE480" s="5"/>
      <c r="WLF480" s="5"/>
      <c r="WLG480" s="5"/>
      <c r="WLH480" s="5"/>
      <c r="WLI480" s="5"/>
      <c r="WLJ480" s="5"/>
      <c r="WLK480" s="5"/>
      <c r="WLL480" s="5"/>
      <c r="WLM480" s="5"/>
      <c r="WLN480" s="5"/>
      <c r="WLO480" s="5"/>
      <c r="WLP480" s="5"/>
      <c r="WLQ480" s="5"/>
      <c r="WLR480" s="5"/>
      <c r="WLS480" s="5"/>
      <c r="WLT480" s="5"/>
      <c r="WLU480" s="5"/>
      <c r="WLV480" s="5"/>
      <c r="WLW480" s="5"/>
      <c r="WLX480" s="5"/>
      <c r="WLY480" s="5"/>
      <c r="WLZ480" s="5"/>
      <c r="WMA480" s="5"/>
      <c r="WMB480" s="5"/>
      <c r="WMC480" s="5"/>
      <c r="WMD480" s="5"/>
      <c r="WME480" s="5"/>
      <c r="WMF480" s="5"/>
      <c r="WMG480" s="5"/>
      <c r="WMH480" s="5"/>
      <c r="WMI480" s="5"/>
      <c r="WMJ480" s="5"/>
      <c r="WMK480" s="5"/>
      <c r="WML480" s="5"/>
      <c r="WMM480" s="5"/>
      <c r="WMN480" s="5"/>
      <c r="WMO480" s="5"/>
      <c r="WMP480" s="5"/>
      <c r="WMQ480" s="5"/>
      <c r="WMR480" s="5"/>
      <c r="WMS480" s="5"/>
      <c r="WMT480" s="5"/>
      <c r="WMU480" s="5"/>
      <c r="WMV480" s="5"/>
      <c r="WMW480" s="5"/>
      <c r="WMX480" s="5"/>
      <c r="WMY480" s="5"/>
      <c r="WMZ480" s="5"/>
      <c r="WNA480" s="5"/>
      <c r="WNB480" s="5"/>
      <c r="WNC480" s="5"/>
      <c r="WND480" s="5"/>
      <c r="WNE480" s="5"/>
      <c r="WNF480" s="5"/>
      <c r="WNG480" s="5"/>
      <c r="WNH480" s="5"/>
      <c r="WNI480" s="5"/>
      <c r="WNJ480" s="5"/>
      <c r="WNK480" s="5"/>
      <c r="WNL480" s="5"/>
      <c r="WNM480" s="5"/>
      <c r="WNN480" s="5"/>
      <c r="WNO480" s="5"/>
      <c r="WNP480" s="5"/>
      <c r="WNQ480" s="5"/>
      <c r="WNR480" s="5"/>
      <c r="WNS480" s="5"/>
      <c r="WNT480" s="5"/>
      <c r="WNU480" s="5"/>
      <c r="WNV480" s="5"/>
      <c r="WNW480" s="5"/>
      <c r="WNX480" s="5"/>
      <c r="WNY480" s="5"/>
      <c r="WNZ480" s="5"/>
      <c r="WOA480" s="5"/>
      <c r="WOB480" s="5"/>
      <c r="WOC480" s="5"/>
      <c r="WOD480" s="5"/>
      <c r="WOE480" s="5"/>
      <c r="WOF480" s="5"/>
      <c r="WOG480" s="5"/>
      <c r="WOH480" s="5"/>
      <c r="WOI480" s="5"/>
      <c r="WOJ480" s="5"/>
      <c r="WOK480" s="5"/>
      <c r="WOL480" s="5"/>
      <c r="WOM480" s="5"/>
      <c r="WON480" s="5"/>
      <c r="WOO480" s="5"/>
      <c r="WOP480" s="5"/>
      <c r="WOQ480" s="5"/>
      <c r="WOR480" s="5"/>
      <c r="WOS480" s="5"/>
      <c r="WOT480" s="5"/>
      <c r="WOU480" s="5"/>
      <c r="WOV480" s="5"/>
      <c r="WOW480" s="5"/>
      <c r="WOX480" s="5"/>
      <c r="WOY480" s="5"/>
      <c r="WOZ480" s="5"/>
      <c r="WPA480" s="5"/>
      <c r="WPB480" s="5"/>
      <c r="WPC480" s="5"/>
      <c r="WPD480" s="5"/>
      <c r="WPE480" s="5"/>
      <c r="WPF480" s="5"/>
      <c r="WPG480" s="5"/>
      <c r="WPH480" s="5"/>
      <c r="WPI480" s="5"/>
      <c r="WPJ480" s="5"/>
      <c r="WPK480" s="5"/>
      <c r="WPL480" s="5"/>
      <c r="WPM480" s="5"/>
      <c r="WPN480" s="5"/>
      <c r="WPO480" s="5"/>
      <c r="WPP480" s="5"/>
      <c r="WPQ480" s="5"/>
      <c r="WPR480" s="5"/>
      <c r="WPS480" s="5"/>
      <c r="WPT480" s="5"/>
      <c r="WPU480" s="5"/>
      <c r="WPV480" s="5"/>
      <c r="WPW480" s="5"/>
      <c r="WPX480" s="5"/>
      <c r="WPY480" s="5"/>
      <c r="WPZ480" s="5"/>
      <c r="WQA480" s="5"/>
      <c r="WQB480" s="5"/>
      <c r="WQC480" s="5"/>
      <c r="WQD480" s="5"/>
      <c r="WQE480" s="5"/>
      <c r="WQF480" s="5"/>
      <c r="WQG480" s="5"/>
      <c r="WQH480" s="5"/>
      <c r="WQI480" s="5"/>
      <c r="WQJ480" s="5"/>
      <c r="WQK480" s="5"/>
      <c r="WQL480" s="5"/>
      <c r="WQM480" s="5"/>
      <c r="WQN480" s="5"/>
      <c r="WQO480" s="5"/>
      <c r="WQP480" s="5"/>
      <c r="WQQ480" s="5"/>
      <c r="WQR480" s="5"/>
      <c r="WQS480" s="5"/>
      <c r="WQT480" s="5"/>
      <c r="WQU480" s="5"/>
      <c r="WQV480" s="5"/>
      <c r="WQW480" s="5"/>
      <c r="WQX480" s="5"/>
      <c r="WQY480" s="5"/>
      <c r="WQZ480" s="5"/>
      <c r="WRA480" s="5"/>
      <c r="WRB480" s="5"/>
      <c r="WRC480" s="5"/>
      <c r="WRD480" s="5"/>
      <c r="WRE480" s="5"/>
      <c r="WRF480" s="5"/>
      <c r="WRG480" s="5"/>
      <c r="WRH480" s="5"/>
      <c r="WRI480" s="5"/>
      <c r="WRJ480" s="5"/>
      <c r="WRK480" s="5"/>
      <c r="WRL480" s="5"/>
      <c r="WRM480" s="5"/>
      <c r="WRN480" s="5"/>
      <c r="WRO480" s="5"/>
      <c r="WRP480" s="5"/>
      <c r="WRQ480" s="5"/>
      <c r="WRR480" s="5"/>
      <c r="WRS480" s="5"/>
      <c r="WRT480" s="5"/>
      <c r="WRU480" s="5"/>
      <c r="WRV480" s="5"/>
      <c r="WRW480" s="5"/>
      <c r="WRX480" s="5"/>
      <c r="WRY480" s="5"/>
      <c r="WRZ480" s="5"/>
      <c r="WSA480" s="5"/>
      <c r="WSB480" s="5"/>
      <c r="WSC480" s="5"/>
      <c r="WSD480" s="5"/>
      <c r="WSE480" s="5"/>
      <c r="WSF480" s="5"/>
      <c r="WSG480" s="5"/>
      <c r="WSH480" s="5"/>
      <c r="WSI480" s="5"/>
      <c r="WSJ480" s="5"/>
      <c r="WSK480" s="5"/>
      <c r="WSL480" s="5"/>
      <c r="WSM480" s="5"/>
      <c r="WSN480" s="5"/>
      <c r="WSO480" s="5"/>
      <c r="WSP480" s="5"/>
      <c r="WSQ480" s="5"/>
      <c r="WSR480" s="5"/>
      <c r="WSS480" s="5"/>
      <c r="WST480" s="5"/>
      <c r="WSU480" s="5"/>
      <c r="WSV480" s="5"/>
      <c r="WSW480" s="5"/>
      <c r="WSX480" s="5"/>
      <c r="WSY480" s="5"/>
      <c r="WSZ480" s="5"/>
      <c r="WTA480" s="5"/>
      <c r="WTB480" s="5"/>
      <c r="WTC480" s="5"/>
      <c r="WTD480" s="5"/>
      <c r="WTE480" s="5"/>
      <c r="WTF480" s="5"/>
      <c r="WTG480" s="5"/>
      <c r="WTH480" s="5"/>
      <c r="WTI480" s="5"/>
      <c r="WTJ480" s="5"/>
      <c r="WTK480" s="5"/>
      <c r="WTL480" s="5"/>
      <c r="WTM480" s="5"/>
      <c r="WTN480" s="5"/>
      <c r="WTO480" s="5"/>
      <c r="WTP480" s="5"/>
      <c r="WTQ480" s="5"/>
      <c r="WTR480" s="5"/>
      <c r="WTS480" s="5"/>
      <c r="WTT480" s="5"/>
      <c r="WTU480" s="5"/>
      <c r="WTV480" s="5"/>
      <c r="WTW480" s="5"/>
      <c r="WTX480" s="5"/>
      <c r="WTY480" s="5"/>
      <c r="WTZ480" s="5"/>
      <c r="WUA480" s="5"/>
      <c r="WUB480" s="5"/>
      <c r="WUC480" s="5"/>
      <c r="WUD480" s="5"/>
      <c r="WUE480" s="5"/>
      <c r="WUF480" s="5"/>
      <c r="WUG480" s="5"/>
      <c r="WUH480" s="5"/>
      <c r="WUI480" s="5"/>
      <c r="WUJ480" s="5"/>
      <c r="WUK480" s="5"/>
      <c r="WUL480" s="5"/>
      <c r="WUM480" s="5"/>
      <c r="WUN480" s="5"/>
      <c r="WUO480" s="5"/>
      <c r="WUP480" s="5"/>
      <c r="WUQ480" s="5"/>
      <c r="WUR480" s="5"/>
      <c r="WUS480" s="5"/>
      <c r="WUT480" s="5"/>
      <c r="WUU480" s="5"/>
      <c r="WUV480" s="5"/>
      <c r="WUW480" s="5"/>
      <c r="WUX480" s="5"/>
      <c r="WUY480" s="5"/>
      <c r="WUZ480" s="5"/>
      <c r="WVA480" s="5"/>
      <c r="WVB480" s="5"/>
      <c r="WVC480" s="5"/>
      <c r="WVD480" s="5"/>
      <c r="WVE480" s="5"/>
      <c r="WVF480" s="5"/>
      <c r="WVG480" s="5"/>
      <c r="WVH480" s="5"/>
      <c r="WVI480" s="5"/>
      <c r="WVJ480" s="5"/>
      <c r="WVK480" s="5"/>
      <c r="WVL480" s="5"/>
      <c r="WVM480" s="5"/>
      <c r="WVN480" s="5"/>
      <c r="WVO480" s="5"/>
      <c r="WVP480" s="5"/>
      <c r="WVQ480" s="5"/>
      <c r="WVR480" s="5"/>
      <c r="WVS480" s="5"/>
      <c r="WVT480" s="5"/>
      <c r="WVU480" s="5"/>
      <c r="WVV480" s="5"/>
      <c r="WVW480" s="5"/>
      <c r="WVX480" s="5"/>
      <c r="WVY480" s="5"/>
      <c r="WVZ480" s="5"/>
      <c r="WWA480" s="5"/>
      <c r="WWB480" s="5"/>
      <c r="WWC480" s="5"/>
      <c r="WWD480" s="5"/>
      <c r="WWE480" s="5"/>
      <c r="WWF480" s="5"/>
      <c r="WWG480" s="5"/>
      <c r="WWH480" s="5"/>
      <c r="WWI480" s="5"/>
      <c r="WWJ480" s="5"/>
      <c r="WWK480" s="5"/>
      <c r="WWL480" s="5"/>
      <c r="WWM480" s="5"/>
      <c r="WWN480" s="5"/>
      <c r="WWO480" s="5"/>
      <c r="WWP480" s="5"/>
      <c r="WWQ480" s="5"/>
      <c r="WWR480" s="5"/>
      <c r="WWS480" s="5"/>
      <c r="WWT480" s="5"/>
      <c r="WWU480" s="5"/>
      <c r="WWV480" s="5"/>
      <c r="WWW480" s="5"/>
      <c r="WWX480" s="5"/>
      <c r="WWY480" s="5"/>
      <c r="WWZ480" s="5"/>
      <c r="WXA480" s="5"/>
      <c r="WXB480" s="5"/>
      <c r="WXC480" s="5"/>
      <c r="WXD480" s="5"/>
      <c r="WXE480" s="5"/>
      <c r="WXF480" s="5"/>
      <c r="WXG480" s="5"/>
      <c r="WXH480" s="5"/>
      <c r="WXI480" s="5"/>
      <c r="WXJ480" s="5"/>
      <c r="WXK480" s="5"/>
      <c r="WXL480" s="5"/>
      <c r="WXM480" s="5"/>
      <c r="WXN480" s="5"/>
      <c r="WXO480" s="5"/>
      <c r="WXP480" s="5"/>
      <c r="WXQ480" s="5"/>
      <c r="WXR480" s="5"/>
      <c r="WXS480" s="5"/>
      <c r="WXT480" s="5"/>
      <c r="WXU480" s="5"/>
      <c r="WXV480" s="5"/>
      <c r="WXW480" s="5"/>
      <c r="WXX480" s="5"/>
      <c r="WXY480" s="5"/>
      <c r="WXZ480" s="5"/>
      <c r="WYA480" s="5"/>
      <c r="WYB480" s="5"/>
      <c r="WYC480" s="5"/>
      <c r="WYD480" s="5"/>
      <c r="WYE480" s="5"/>
      <c r="WYF480" s="5"/>
      <c r="WYG480" s="5"/>
      <c r="WYH480" s="5"/>
      <c r="WYI480" s="5"/>
      <c r="WYJ480" s="5"/>
      <c r="WYK480" s="5"/>
      <c r="WYL480" s="5"/>
      <c r="WYM480" s="5"/>
      <c r="WYN480" s="5"/>
      <c r="WYO480" s="5"/>
      <c r="WYP480" s="5"/>
      <c r="WYQ480" s="5"/>
      <c r="WYR480" s="5"/>
      <c r="WYS480" s="5"/>
      <c r="WYT480" s="5"/>
      <c r="WYU480" s="5"/>
      <c r="WYV480" s="5"/>
      <c r="WYW480" s="5"/>
      <c r="WYX480" s="5"/>
      <c r="WYY480" s="5"/>
      <c r="WYZ480" s="5"/>
      <c r="WZA480" s="5"/>
      <c r="WZB480" s="5"/>
      <c r="WZC480" s="5"/>
      <c r="WZD480" s="5"/>
      <c r="WZE480" s="5"/>
      <c r="WZF480" s="5"/>
      <c r="WZG480" s="5"/>
      <c r="WZH480" s="5"/>
      <c r="WZI480" s="5"/>
      <c r="WZJ480" s="5"/>
      <c r="WZK480" s="5"/>
      <c r="WZL480" s="5"/>
      <c r="WZM480" s="5"/>
      <c r="WZN480" s="5"/>
      <c r="WZO480" s="5"/>
      <c r="WZP480" s="5"/>
      <c r="WZQ480" s="5"/>
      <c r="WZR480" s="5"/>
      <c r="WZS480" s="5"/>
      <c r="WZT480" s="5"/>
      <c r="WZU480" s="5"/>
      <c r="WZV480" s="5"/>
      <c r="WZW480" s="5"/>
      <c r="WZX480" s="5"/>
      <c r="WZY480" s="5"/>
      <c r="WZZ480" s="5"/>
      <c r="XAA480" s="5"/>
      <c r="XAB480" s="5"/>
      <c r="XAC480" s="5"/>
      <c r="XAD480" s="5"/>
      <c r="XAE480" s="5"/>
      <c r="XAF480" s="5"/>
      <c r="XAG480" s="5"/>
      <c r="XAH480" s="5"/>
      <c r="XAI480" s="5"/>
      <c r="XAJ480" s="5"/>
      <c r="XAK480" s="5"/>
      <c r="XAL480" s="5"/>
      <c r="XAM480" s="5"/>
      <c r="XAN480" s="5"/>
      <c r="XAO480" s="5"/>
      <c r="XAP480" s="5"/>
      <c r="XAQ480" s="5"/>
      <c r="XAR480" s="5"/>
      <c r="XAS480" s="5"/>
      <c r="XAT480" s="5"/>
      <c r="XAU480" s="5"/>
      <c r="XAV480" s="5"/>
      <c r="XAW480" s="5"/>
      <c r="XAX480" s="5"/>
      <c r="XAY480" s="5"/>
      <c r="XAZ480" s="5"/>
      <c r="XBA480" s="5"/>
      <c r="XBB480" s="5"/>
      <c r="XBC480" s="5"/>
      <c r="XBD480" s="5"/>
      <c r="XBE480" s="5"/>
      <c r="XBF480" s="5"/>
      <c r="XBG480" s="5"/>
      <c r="XBH480" s="5"/>
      <c r="XBI480" s="5"/>
      <c r="XBJ480" s="5"/>
      <c r="XBK480" s="5"/>
      <c r="XBL480" s="5"/>
      <c r="XBM480" s="5"/>
      <c r="XBN480" s="5"/>
      <c r="XBO480" s="5"/>
      <c r="XBP480" s="5"/>
      <c r="XBQ480" s="5"/>
      <c r="XBR480" s="5"/>
      <c r="XBS480" s="5"/>
      <c r="XBT480" s="5"/>
      <c r="XBU480" s="5"/>
      <c r="XBV480" s="5"/>
      <c r="XBW480" s="5"/>
      <c r="XBX480" s="5"/>
      <c r="XBY480" s="5"/>
      <c r="XBZ480" s="5"/>
      <c r="XCA480" s="5"/>
      <c r="XCB480" s="5"/>
      <c r="XCC480" s="5"/>
      <c r="XCD480" s="5"/>
      <c r="XCE480" s="5"/>
      <c r="XCF480" s="5"/>
      <c r="XCG480" s="5"/>
      <c r="XCH480" s="5"/>
      <c r="XCI480" s="5"/>
      <c r="XCJ480" s="5"/>
      <c r="XCK480" s="5"/>
      <c r="XCL480" s="5"/>
      <c r="XCM480" s="5"/>
      <c r="XCN480" s="5"/>
      <c r="XCO480" s="5"/>
      <c r="XCP480" s="5"/>
      <c r="XCQ480" s="5"/>
      <c r="XCR480" s="5"/>
      <c r="XCS480" s="5"/>
      <c r="XCT480" s="5"/>
      <c r="XCU480" s="5"/>
      <c r="XCV480" s="5"/>
      <c r="XCW480" s="5"/>
      <c r="XCX480" s="5"/>
      <c r="XCY480" s="5"/>
      <c r="XCZ480" s="5"/>
      <c r="XDA480" s="5"/>
      <c r="XDB480" s="5"/>
      <c r="XDC480" s="5"/>
      <c r="XDD480" s="5"/>
      <c r="XDE480" s="5"/>
      <c r="XDF480" s="5"/>
      <c r="XDG480" s="5"/>
      <c r="XDH480" s="5"/>
      <c r="XDI480" s="5"/>
      <c r="XDJ480" s="5"/>
      <c r="XDK480" s="5"/>
      <c r="XDL480" s="5"/>
      <c r="XDM480" s="5"/>
      <c r="XDN480" s="5"/>
      <c r="XDO480" s="5"/>
      <c r="XDP480" s="5"/>
      <c r="XDQ480" s="5"/>
      <c r="XDR480" s="5"/>
      <c r="XDS480" s="5"/>
      <c r="XDT480" s="5"/>
      <c r="XDU480" s="5"/>
      <c r="XDV480" s="5"/>
      <c r="XDW480" s="5"/>
      <c r="XDX480" s="5"/>
      <c r="XDY480" s="5"/>
      <c r="XDZ480" s="5"/>
      <c r="XEA480" s="5"/>
      <c r="XEB480" s="5"/>
      <c r="XEC480" s="5"/>
      <c r="XED480" s="5"/>
      <c r="XEE480" s="5"/>
      <c r="XEF480" s="5"/>
      <c r="XEG480" s="5"/>
      <c r="XEH480" s="5"/>
      <c r="XEI480" s="5"/>
      <c r="XEJ480" s="5"/>
      <c r="XEK480" s="5"/>
      <c r="XEL480" s="5"/>
      <c r="XEM480" s="5"/>
      <c r="XEN480" s="5"/>
      <c r="XEO480" s="5"/>
      <c r="XEP480" s="5"/>
      <c r="XEQ480" s="5"/>
      <c r="XER480" s="5"/>
      <c r="XES480" s="5"/>
      <c r="XET480" s="5"/>
      <c r="XEU480" s="5"/>
      <c r="XEV480" s="5"/>
      <c r="XEW480" s="5"/>
      <c r="XEX480" s="5"/>
      <c r="XEY480" s="5"/>
      <c r="XEZ480" s="5"/>
      <c r="XFA480" s="5"/>
    </row>
    <row r="481" spans="1:24" s="34" customFormat="1" ht="15.6">
      <c r="A481" s="6" t="s">
        <v>521</v>
      </c>
      <c r="B481" s="83" t="s">
        <v>365</v>
      </c>
      <c r="C481" s="84"/>
      <c r="D481" s="209">
        <f>D482+D504+D560+D570+D575</f>
        <v>79782</v>
      </c>
      <c r="E481" s="252">
        <f>E482+E504+E560+E570+E575</f>
        <v>89054</v>
      </c>
      <c r="F481" s="145"/>
      <c r="G481" s="198"/>
      <c r="H481" s="199"/>
      <c r="I481" s="199"/>
      <c r="J481" s="200"/>
      <c r="K481" s="275"/>
      <c r="L481" s="274"/>
      <c r="M481" s="274"/>
      <c r="N481" s="297"/>
      <c r="O481" s="298"/>
      <c r="P481" s="297"/>
      <c r="Q481" s="297"/>
      <c r="R481" s="297"/>
      <c r="S481" s="297"/>
      <c r="T481" s="297"/>
      <c r="U481" s="297"/>
      <c r="V481" s="297"/>
      <c r="W481" s="297"/>
      <c r="X481" s="297"/>
    </row>
    <row r="482" spans="1:24" s="34" customFormat="1" ht="15.6">
      <c r="A482" s="6" t="s">
        <v>364</v>
      </c>
      <c r="B482" s="83" t="s">
        <v>366</v>
      </c>
      <c r="C482" s="84"/>
      <c r="D482" s="209">
        <f t="shared" ref="D482:E482" si="121">D483+D490+D497</f>
        <v>8543</v>
      </c>
      <c r="E482" s="252">
        <f t="shared" si="121"/>
        <v>11476</v>
      </c>
      <c r="F482" s="145"/>
      <c r="G482" s="198"/>
      <c r="H482" s="199"/>
      <c r="I482" s="199"/>
      <c r="J482" s="200"/>
      <c r="K482" s="275"/>
      <c r="L482" s="274"/>
      <c r="M482" s="274"/>
      <c r="N482" s="297"/>
      <c r="O482" s="298"/>
      <c r="P482" s="297"/>
      <c r="Q482" s="297"/>
      <c r="R482" s="297"/>
      <c r="S482" s="297"/>
      <c r="T482" s="297"/>
      <c r="U482" s="297"/>
      <c r="V482" s="297"/>
      <c r="W482" s="297"/>
      <c r="X482" s="297"/>
    </row>
    <row r="483" spans="1:24" s="34" customFormat="1" ht="78">
      <c r="A483" s="137" t="s">
        <v>742</v>
      </c>
      <c r="B483" s="87" t="s">
        <v>367</v>
      </c>
      <c r="C483" s="93"/>
      <c r="D483" s="216">
        <f>D484+D487</f>
        <v>5025</v>
      </c>
      <c r="E483" s="257">
        <f>E484+E487</f>
        <v>6533</v>
      </c>
      <c r="F483" s="151"/>
      <c r="G483" s="198"/>
      <c r="H483" s="199"/>
      <c r="I483" s="199"/>
      <c r="J483" s="200"/>
      <c r="K483" s="275"/>
      <c r="L483" s="274"/>
      <c r="M483" s="274"/>
      <c r="N483" s="297"/>
      <c r="O483" s="298"/>
      <c r="P483" s="297"/>
      <c r="Q483" s="297"/>
      <c r="R483" s="297"/>
      <c r="S483" s="297"/>
      <c r="T483" s="297"/>
      <c r="U483" s="297"/>
      <c r="V483" s="297"/>
      <c r="W483" s="297"/>
      <c r="X483" s="297"/>
    </row>
    <row r="484" spans="1:24" s="34" customFormat="1" ht="31.2">
      <c r="A484" s="177" t="s">
        <v>519</v>
      </c>
      <c r="B484" s="106" t="s">
        <v>367</v>
      </c>
      <c r="C484" s="88" t="s">
        <v>15</v>
      </c>
      <c r="D484" s="212">
        <f t="shared" ref="D484:E485" si="122">D485</f>
        <v>25</v>
      </c>
      <c r="E484" s="227">
        <f t="shared" si="122"/>
        <v>33</v>
      </c>
      <c r="F484" s="148"/>
      <c r="G484" s="198"/>
      <c r="H484" s="199"/>
      <c r="I484" s="199"/>
      <c r="J484" s="200"/>
      <c r="K484" s="275"/>
      <c r="L484" s="274"/>
      <c r="M484" s="274"/>
      <c r="N484" s="297"/>
      <c r="O484" s="298"/>
      <c r="P484" s="297"/>
      <c r="Q484" s="297"/>
      <c r="R484" s="297"/>
      <c r="S484" s="297"/>
      <c r="T484" s="297"/>
      <c r="U484" s="297"/>
      <c r="V484" s="297"/>
      <c r="W484" s="297"/>
      <c r="X484" s="297"/>
    </row>
    <row r="485" spans="1:24" s="34" customFormat="1" ht="31.2">
      <c r="A485" s="12" t="s">
        <v>17</v>
      </c>
      <c r="B485" s="106" t="s">
        <v>367</v>
      </c>
      <c r="C485" s="88" t="s">
        <v>16</v>
      </c>
      <c r="D485" s="212">
        <f t="shared" si="122"/>
        <v>25</v>
      </c>
      <c r="E485" s="227">
        <f t="shared" si="122"/>
        <v>33</v>
      </c>
      <c r="F485" s="148"/>
      <c r="G485" s="198"/>
      <c r="H485" s="199"/>
      <c r="I485" s="199"/>
      <c r="J485" s="200"/>
      <c r="K485" s="275"/>
      <c r="L485" s="274"/>
      <c r="M485" s="274"/>
      <c r="N485" s="297"/>
      <c r="O485" s="298"/>
      <c r="P485" s="297"/>
      <c r="Q485" s="297"/>
      <c r="R485" s="297"/>
      <c r="S485" s="297"/>
      <c r="T485" s="297"/>
      <c r="U485" s="297"/>
      <c r="V485" s="297"/>
      <c r="W485" s="297"/>
      <c r="X485" s="297"/>
    </row>
    <row r="486" spans="1:24" s="34" customFormat="1" ht="15.6">
      <c r="A486" s="12" t="s">
        <v>741</v>
      </c>
      <c r="B486" s="106" t="s">
        <v>367</v>
      </c>
      <c r="C486" s="88" t="s">
        <v>77</v>
      </c>
      <c r="D486" s="212">
        <v>25</v>
      </c>
      <c r="E486" s="227">
        <v>33</v>
      </c>
      <c r="F486" s="148"/>
      <c r="G486" s="198"/>
      <c r="H486" s="199"/>
      <c r="I486" s="199"/>
      <c r="J486" s="200"/>
      <c r="K486" s="275"/>
      <c r="L486" s="274"/>
      <c r="M486" s="274"/>
      <c r="N486" s="297"/>
      <c r="O486" s="298"/>
      <c r="P486" s="297"/>
      <c r="Q486" s="297"/>
      <c r="R486" s="297"/>
      <c r="S486" s="297"/>
      <c r="T486" s="297"/>
      <c r="U486" s="297"/>
      <c r="V486" s="297"/>
      <c r="W486" s="297"/>
      <c r="X486" s="297"/>
    </row>
    <row r="487" spans="1:24" s="34" customFormat="1" ht="15.6">
      <c r="A487" s="12" t="s">
        <v>22</v>
      </c>
      <c r="B487" s="106" t="s">
        <v>367</v>
      </c>
      <c r="C487" s="91">
        <v>300</v>
      </c>
      <c r="D487" s="212">
        <f t="shared" ref="D487:E488" si="123">D488</f>
        <v>5000</v>
      </c>
      <c r="E487" s="227">
        <f t="shared" si="123"/>
        <v>6500</v>
      </c>
      <c r="F487" s="148"/>
      <c r="G487" s="198"/>
      <c r="H487" s="199"/>
      <c r="I487" s="199"/>
      <c r="J487" s="200"/>
      <c r="K487" s="275"/>
      <c r="L487" s="274"/>
      <c r="M487" s="274"/>
      <c r="N487" s="297"/>
      <c r="O487" s="298"/>
      <c r="P487" s="297"/>
      <c r="Q487" s="297"/>
      <c r="R487" s="297"/>
      <c r="S487" s="297"/>
      <c r="T487" s="297"/>
      <c r="U487" s="297"/>
      <c r="V487" s="297"/>
      <c r="W487" s="297"/>
      <c r="X487" s="297"/>
    </row>
    <row r="488" spans="1:24" s="34" customFormat="1" ht="15.6">
      <c r="A488" s="12" t="s">
        <v>39</v>
      </c>
      <c r="B488" s="106" t="s">
        <v>367</v>
      </c>
      <c r="C488" s="91">
        <v>310</v>
      </c>
      <c r="D488" s="212">
        <f t="shared" si="123"/>
        <v>5000</v>
      </c>
      <c r="E488" s="227">
        <f t="shared" si="123"/>
        <v>6500</v>
      </c>
      <c r="F488" s="148"/>
      <c r="G488" s="198"/>
      <c r="H488" s="199"/>
      <c r="I488" s="199"/>
      <c r="J488" s="200"/>
      <c r="K488" s="275"/>
      <c r="L488" s="274"/>
      <c r="M488" s="274"/>
      <c r="N488" s="297"/>
      <c r="O488" s="298"/>
      <c r="P488" s="297"/>
      <c r="Q488" s="297"/>
      <c r="R488" s="297"/>
      <c r="S488" s="297"/>
      <c r="T488" s="297"/>
      <c r="U488" s="297"/>
      <c r="V488" s="297"/>
      <c r="W488" s="297"/>
      <c r="X488" s="297"/>
    </row>
    <row r="489" spans="1:24" s="34" customFormat="1" ht="31.2">
      <c r="A489" s="12" t="s">
        <v>137</v>
      </c>
      <c r="B489" s="106" t="s">
        <v>367</v>
      </c>
      <c r="C489" s="91">
        <v>313</v>
      </c>
      <c r="D489" s="212">
        <v>5000</v>
      </c>
      <c r="E489" s="227">
        <v>6500</v>
      </c>
      <c r="F489" s="148"/>
      <c r="G489" s="198"/>
      <c r="H489" s="199"/>
      <c r="I489" s="199"/>
      <c r="J489" s="200"/>
      <c r="K489" s="275"/>
      <c r="L489" s="274"/>
      <c r="M489" s="274"/>
      <c r="N489" s="297"/>
      <c r="O489" s="298"/>
      <c r="P489" s="297"/>
      <c r="Q489" s="297"/>
      <c r="R489" s="297"/>
      <c r="S489" s="297"/>
      <c r="T489" s="297"/>
      <c r="U489" s="297"/>
      <c r="V489" s="297"/>
      <c r="W489" s="297"/>
      <c r="X489" s="297"/>
    </row>
    <row r="490" spans="1:24" s="34" customFormat="1" ht="31.2">
      <c r="A490" s="20" t="s">
        <v>122</v>
      </c>
      <c r="B490" s="87" t="s">
        <v>368</v>
      </c>
      <c r="C490" s="93"/>
      <c r="D490" s="216">
        <f>D491+D494</f>
        <v>3015</v>
      </c>
      <c r="E490" s="257">
        <f>E491+E494</f>
        <v>4440</v>
      </c>
      <c r="F490" s="151"/>
      <c r="G490" s="198"/>
      <c r="H490" s="199"/>
      <c r="I490" s="199"/>
      <c r="J490" s="200"/>
      <c r="K490" s="275"/>
      <c r="L490" s="274"/>
      <c r="M490" s="274"/>
      <c r="N490" s="297"/>
      <c r="O490" s="298"/>
      <c r="P490" s="297"/>
      <c r="Q490" s="297"/>
      <c r="R490" s="297"/>
      <c r="S490" s="297"/>
      <c r="T490" s="297"/>
      <c r="U490" s="297"/>
      <c r="V490" s="297"/>
      <c r="W490" s="297"/>
      <c r="X490" s="297"/>
    </row>
    <row r="491" spans="1:24" s="34" customFormat="1" ht="31.2">
      <c r="A491" s="177" t="s">
        <v>519</v>
      </c>
      <c r="B491" s="106" t="s">
        <v>368</v>
      </c>
      <c r="C491" s="88" t="s">
        <v>15</v>
      </c>
      <c r="D491" s="212">
        <f t="shared" ref="D491:E492" si="124">D492</f>
        <v>15</v>
      </c>
      <c r="E491" s="227">
        <f t="shared" si="124"/>
        <v>22</v>
      </c>
      <c r="F491" s="148"/>
      <c r="G491" s="198"/>
      <c r="H491" s="199"/>
      <c r="I491" s="199"/>
      <c r="J491" s="200"/>
      <c r="K491" s="275"/>
      <c r="L491" s="274"/>
      <c r="M491" s="274"/>
      <c r="N491" s="297"/>
      <c r="O491" s="298"/>
      <c r="P491" s="297"/>
      <c r="Q491" s="297"/>
      <c r="R491" s="297"/>
      <c r="S491" s="297"/>
      <c r="T491" s="297"/>
      <c r="U491" s="297"/>
      <c r="V491" s="297"/>
      <c r="W491" s="297"/>
      <c r="X491" s="297"/>
    </row>
    <row r="492" spans="1:24" s="34" customFormat="1" ht="31.2">
      <c r="A492" s="12" t="s">
        <v>17</v>
      </c>
      <c r="B492" s="106" t="s">
        <v>368</v>
      </c>
      <c r="C492" s="88" t="s">
        <v>16</v>
      </c>
      <c r="D492" s="212">
        <f t="shared" si="124"/>
        <v>15</v>
      </c>
      <c r="E492" s="227">
        <f t="shared" si="124"/>
        <v>22</v>
      </c>
      <c r="F492" s="148"/>
      <c r="G492" s="198"/>
      <c r="H492" s="199"/>
      <c r="I492" s="199"/>
      <c r="J492" s="200"/>
      <c r="K492" s="275"/>
      <c r="L492" s="274"/>
      <c r="M492" s="274"/>
      <c r="N492" s="297"/>
      <c r="O492" s="298"/>
      <c r="P492" s="297"/>
      <c r="Q492" s="297"/>
      <c r="R492" s="297"/>
      <c r="S492" s="297"/>
      <c r="T492" s="297"/>
      <c r="U492" s="297"/>
      <c r="V492" s="297"/>
      <c r="W492" s="297"/>
      <c r="X492" s="297"/>
    </row>
    <row r="493" spans="1:24" s="34" customFormat="1" ht="15.6">
      <c r="A493" s="12" t="s">
        <v>741</v>
      </c>
      <c r="B493" s="106" t="s">
        <v>368</v>
      </c>
      <c r="C493" s="88" t="s">
        <v>77</v>
      </c>
      <c r="D493" s="212">
        <v>15</v>
      </c>
      <c r="E493" s="227">
        <v>22</v>
      </c>
      <c r="F493" s="148"/>
      <c r="G493" s="198"/>
      <c r="H493" s="199"/>
      <c r="I493" s="199"/>
      <c r="J493" s="200"/>
      <c r="K493" s="311"/>
      <c r="L493" s="274"/>
      <c r="M493" s="274"/>
      <c r="N493" s="297"/>
      <c r="O493" s="298"/>
      <c r="P493" s="297"/>
      <c r="Q493" s="297"/>
      <c r="R493" s="297"/>
      <c r="S493" s="297"/>
      <c r="T493" s="297"/>
      <c r="U493" s="297"/>
      <c r="V493" s="297"/>
      <c r="W493" s="297"/>
      <c r="X493" s="297"/>
    </row>
    <row r="494" spans="1:24" s="34" customFormat="1" ht="15.6">
      <c r="A494" s="12" t="s">
        <v>22</v>
      </c>
      <c r="B494" s="106" t="s">
        <v>368</v>
      </c>
      <c r="C494" s="91">
        <v>300</v>
      </c>
      <c r="D494" s="212">
        <f t="shared" ref="D494:E495" si="125">D495</f>
        <v>3000</v>
      </c>
      <c r="E494" s="227">
        <f t="shared" si="125"/>
        <v>4418</v>
      </c>
      <c r="F494" s="148"/>
      <c r="G494" s="198"/>
      <c r="H494" s="199"/>
      <c r="I494" s="199"/>
      <c r="J494" s="200"/>
      <c r="K494" s="275"/>
      <c r="L494" s="274"/>
      <c r="M494" s="274"/>
      <c r="N494" s="297"/>
      <c r="O494" s="298"/>
      <c r="P494" s="297"/>
      <c r="Q494" s="297"/>
      <c r="R494" s="297"/>
      <c r="S494" s="297"/>
      <c r="T494" s="297"/>
      <c r="U494" s="297"/>
      <c r="V494" s="297"/>
      <c r="W494" s="297"/>
      <c r="X494" s="297"/>
    </row>
    <row r="495" spans="1:24" s="34" customFormat="1" ht="15.6">
      <c r="A495" s="12" t="s">
        <v>39</v>
      </c>
      <c r="B495" s="106" t="s">
        <v>368</v>
      </c>
      <c r="C495" s="91">
        <v>310</v>
      </c>
      <c r="D495" s="212">
        <f t="shared" si="125"/>
        <v>3000</v>
      </c>
      <c r="E495" s="227">
        <f t="shared" si="125"/>
        <v>4418</v>
      </c>
      <c r="F495" s="148"/>
      <c r="G495" s="198"/>
      <c r="H495" s="199"/>
      <c r="I495" s="199"/>
      <c r="J495" s="200"/>
      <c r="K495" s="275"/>
      <c r="L495" s="274"/>
      <c r="M495" s="274"/>
      <c r="N495" s="297"/>
      <c r="O495" s="298"/>
      <c r="P495" s="297"/>
      <c r="Q495" s="297"/>
      <c r="R495" s="297"/>
      <c r="S495" s="297"/>
      <c r="T495" s="297"/>
      <c r="U495" s="297"/>
      <c r="V495" s="297"/>
      <c r="W495" s="297"/>
      <c r="X495" s="297"/>
    </row>
    <row r="496" spans="1:24" s="34" customFormat="1" ht="31.2">
      <c r="A496" s="12" t="s">
        <v>137</v>
      </c>
      <c r="B496" s="106" t="s">
        <v>368</v>
      </c>
      <c r="C496" s="91">
        <v>313</v>
      </c>
      <c r="D496" s="212">
        <v>3000</v>
      </c>
      <c r="E496" s="227">
        <v>4418</v>
      </c>
      <c r="F496" s="148"/>
      <c r="G496" s="198"/>
      <c r="H496" s="199"/>
      <c r="I496" s="199"/>
      <c r="J496" s="200"/>
      <c r="K496" s="312"/>
      <c r="L496" s="274"/>
      <c r="M496" s="274"/>
      <c r="N496" s="297"/>
      <c r="O496" s="298"/>
      <c r="P496" s="297"/>
      <c r="Q496" s="297"/>
      <c r="R496" s="297"/>
      <c r="S496" s="297"/>
      <c r="T496" s="297"/>
      <c r="U496" s="297"/>
      <c r="V496" s="297"/>
      <c r="W496" s="297"/>
      <c r="X496" s="297"/>
    </row>
    <row r="497" spans="1:24" s="34" customFormat="1" ht="31.2">
      <c r="A497" s="20" t="s">
        <v>654</v>
      </c>
      <c r="B497" s="107" t="s">
        <v>369</v>
      </c>
      <c r="C497" s="96"/>
      <c r="D497" s="211">
        <f>D498+D501</f>
        <v>503</v>
      </c>
      <c r="E497" s="254">
        <f>E498+E501</f>
        <v>503</v>
      </c>
      <c r="F497" s="147"/>
      <c r="G497" s="198"/>
      <c r="H497" s="199"/>
      <c r="I497" s="199"/>
      <c r="J497" s="200"/>
      <c r="K497" s="275"/>
      <c r="L497" s="274"/>
      <c r="M497" s="274"/>
      <c r="N497" s="297"/>
      <c r="O497" s="298"/>
      <c r="P497" s="297"/>
      <c r="Q497" s="297"/>
      <c r="R497" s="297"/>
      <c r="S497" s="297"/>
      <c r="T497" s="297"/>
      <c r="U497" s="297"/>
      <c r="V497" s="297"/>
      <c r="W497" s="297"/>
      <c r="X497" s="297"/>
    </row>
    <row r="498" spans="1:24" s="34" customFormat="1" ht="31.2">
      <c r="A498" s="177" t="s">
        <v>519</v>
      </c>
      <c r="B498" s="106" t="s">
        <v>369</v>
      </c>
      <c r="C498" s="91">
        <v>200</v>
      </c>
      <c r="D498" s="217">
        <f t="shared" ref="D498:E499" si="126">D499</f>
        <v>3</v>
      </c>
      <c r="E498" s="233">
        <f t="shared" si="126"/>
        <v>3</v>
      </c>
      <c r="F498" s="164"/>
      <c r="G498" s="198"/>
      <c r="H498" s="199"/>
      <c r="I498" s="199"/>
      <c r="J498" s="200"/>
      <c r="K498" s="275"/>
      <c r="L498" s="274"/>
      <c r="M498" s="274"/>
      <c r="N498" s="297"/>
      <c r="O498" s="298"/>
      <c r="P498" s="297"/>
      <c r="Q498" s="297"/>
      <c r="R498" s="297"/>
      <c r="S498" s="297"/>
      <c r="T498" s="297"/>
      <c r="U498" s="297"/>
      <c r="V498" s="297"/>
      <c r="W498" s="297"/>
      <c r="X498" s="297"/>
    </row>
    <row r="499" spans="1:24" s="34" customFormat="1" ht="31.2">
      <c r="A499" s="12" t="s">
        <v>17</v>
      </c>
      <c r="B499" s="106" t="s">
        <v>369</v>
      </c>
      <c r="C499" s="91">
        <v>240</v>
      </c>
      <c r="D499" s="217">
        <f t="shared" si="126"/>
        <v>3</v>
      </c>
      <c r="E499" s="233">
        <f t="shared" si="126"/>
        <v>3</v>
      </c>
      <c r="F499" s="164"/>
      <c r="G499" s="198"/>
      <c r="H499" s="199"/>
      <c r="I499" s="199"/>
      <c r="J499" s="200"/>
      <c r="K499" s="275"/>
      <c r="L499" s="274"/>
      <c r="M499" s="274"/>
      <c r="N499" s="297"/>
      <c r="O499" s="298"/>
      <c r="P499" s="297"/>
      <c r="Q499" s="297"/>
      <c r="R499" s="297"/>
      <c r="S499" s="297"/>
      <c r="T499" s="297"/>
      <c r="U499" s="297"/>
      <c r="V499" s="297"/>
      <c r="W499" s="297"/>
      <c r="X499" s="297"/>
    </row>
    <row r="500" spans="1:24" s="34" customFormat="1" ht="15.6">
      <c r="A500" s="12" t="s">
        <v>741</v>
      </c>
      <c r="B500" s="106" t="s">
        <v>369</v>
      </c>
      <c r="C500" s="91">
        <v>244</v>
      </c>
      <c r="D500" s="217">
        <v>3</v>
      </c>
      <c r="E500" s="233">
        <v>3</v>
      </c>
      <c r="F500" s="164"/>
      <c r="G500" s="198"/>
      <c r="H500" s="199"/>
      <c r="I500" s="199"/>
      <c r="J500" s="200"/>
      <c r="K500" s="275"/>
      <c r="L500" s="274"/>
      <c r="M500" s="274"/>
      <c r="N500" s="297"/>
      <c r="O500" s="298"/>
      <c r="P500" s="297"/>
      <c r="Q500" s="297"/>
      <c r="R500" s="297"/>
      <c r="S500" s="297"/>
      <c r="T500" s="297"/>
      <c r="U500" s="297"/>
      <c r="V500" s="297"/>
      <c r="W500" s="297"/>
      <c r="X500" s="297"/>
    </row>
    <row r="501" spans="1:24" s="34" customFormat="1" ht="15.6">
      <c r="A501" s="12" t="s">
        <v>22</v>
      </c>
      <c r="B501" s="106" t="s">
        <v>369</v>
      </c>
      <c r="C501" s="91">
        <v>300</v>
      </c>
      <c r="D501" s="217">
        <f t="shared" ref="D501:E502" si="127">D502</f>
        <v>500</v>
      </c>
      <c r="E501" s="233">
        <f t="shared" si="127"/>
        <v>500</v>
      </c>
      <c r="F501" s="164"/>
      <c r="G501" s="198"/>
      <c r="H501" s="199"/>
      <c r="I501" s="199"/>
      <c r="J501" s="200"/>
      <c r="K501" s="275"/>
      <c r="L501" s="274"/>
      <c r="M501" s="274"/>
      <c r="N501" s="297"/>
      <c r="O501" s="298"/>
      <c r="P501" s="297"/>
      <c r="Q501" s="297"/>
      <c r="R501" s="297"/>
      <c r="S501" s="297"/>
      <c r="T501" s="297"/>
      <c r="U501" s="297"/>
      <c r="V501" s="297"/>
      <c r="W501" s="297"/>
      <c r="X501" s="297"/>
    </row>
    <row r="502" spans="1:24" s="34" customFormat="1" ht="15.6">
      <c r="A502" s="12" t="s">
        <v>39</v>
      </c>
      <c r="B502" s="106" t="s">
        <v>369</v>
      </c>
      <c r="C502" s="91">
        <v>310</v>
      </c>
      <c r="D502" s="217">
        <f t="shared" si="127"/>
        <v>500</v>
      </c>
      <c r="E502" s="233">
        <f t="shared" si="127"/>
        <v>500</v>
      </c>
      <c r="F502" s="164"/>
      <c r="G502" s="198"/>
      <c r="H502" s="199"/>
      <c r="I502" s="199"/>
      <c r="J502" s="200"/>
      <c r="K502" s="275"/>
      <c r="L502" s="274"/>
      <c r="M502" s="274"/>
      <c r="N502" s="297"/>
      <c r="O502" s="298"/>
      <c r="P502" s="297"/>
      <c r="Q502" s="297"/>
      <c r="R502" s="297"/>
      <c r="S502" s="297"/>
      <c r="T502" s="297"/>
      <c r="U502" s="297"/>
      <c r="V502" s="297"/>
      <c r="W502" s="297"/>
      <c r="X502" s="297"/>
    </row>
    <row r="503" spans="1:24" s="34" customFormat="1" ht="31.2">
      <c r="A503" s="12" t="s">
        <v>137</v>
      </c>
      <c r="B503" s="106" t="s">
        <v>369</v>
      </c>
      <c r="C503" s="91">
        <v>313</v>
      </c>
      <c r="D503" s="228">
        <v>500</v>
      </c>
      <c r="E503" s="230">
        <v>500</v>
      </c>
      <c r="F503" s="165"/>
      <c r="G503" s="198"/>
      <c r="H503" s="199"/>
      <c r="I503" s="199"/>
      <c r="J503" s="200"/>
      <c r="K503" s="275"/>
      <c r="L503" s="274"/>
      <c r="M503" s="274"/>
      <c r="N503" s="297"/>
      <c r="O503" s="298"/>
      <c r="P503" s="297"/>
      <c r="Q503" s="297"/>
      <c r="R503" s="297"/>
      <c r="S503" s="297"/>
      <c r="T503" s="297"/>
      <c r="U503" s="297"/>
      <c r="V503" s="297"/>
      <c r="W503" s="297"/>
      <c r="X503" s="297"/>
    </row>
    <row r="504" spans="1:24" s="34" customFormat="1" ht="15.6">
      <c r="A504" s="6" t="s">
        <v>371</v>
      </c>
      <c r="B504" s="83" t="s">
        <v>370</v>
      </c>
      <c r="C504" s="84"/>
      <c r="D504" s="209">
        <f t="shared" ref="D504:E504" si="128">D505+D512+D521+D528+D532+D539+D546+D553</f>
        <v>26921</v>
      </c>
      <c r="E504" s="252">
        <f t="shared" si="128"/>
        <v>31347</v>
      </c>
      <c r="F504" s="145"/>
      <c r="G504" s="198"/>
      <c r="H504" s="199"/>
      <c r="I504" s="199"/>
      <c r="J504" s="200"/>
      <c r="K504" s="275"/>
      <c r="L504" s="274"/>
      <c r="M504" s="274"/>
      <c r="N504" s="297"/>
      <c r="O504" s="298"/>
      <c r="P504" s="297"/>
      <c r="Q504" s="297"/>
      <c r="R504" s="297"/>
      <c r="S504" s="297"/>
      <c r="T504" s="297"/>
      <c r="U504" s="297"/>
      <c r="V504" s="297"/>
      <c r="W504" s="297"/>
      <c r="X504" s="297"/>
    </row>
    <row r="505" spans="1:24" s="34" customFormat="1" ht="15.6">
      <c r="A505" s="20" t="s">
        <v>58</v>
      </c>
      <c r="B505" s="87" t="s">
        <v>372</v>
      </c>
      <c r="C505" s="93"/>
      <c r="D505" s="216">
        <f>D506+D509</f>
        <v>7035</v>
      </c>
      <c r="E505" s="257">
        <f>E506+E509</f>
        <v>7035</v>
      </c>
      <c r="F505" s="151"/>
      <c r="G505" s="198"/>
      <c r="H505" s="199"/>
      <c r="I505" s="199"/>
      <c r="J505" s="200"/>
      <c r="K505" s="275"/>
      <c r="L505" s="274"/>
      <c r="M505" s="274"/>
      <c r="N505" s="297"/>
      <c r="O505" s="298"/>
      <c r="P505" s="297"/>
      <c r="Q505" s="297"/>
      <c r="R505" s="297"/>
      <c r="S505" s="297"/>
      <c r="T505" s="297"/>
      <c r="U505" s="297"/>
      <c r="V505" s="297"/>
      <c r="W505" s="297"/>
      <c r="X505" s="297"/>
    </row>
    <row r="506" spans="1:24" s="34" customFormat="1" ht="31.2">
      <c r="A506" s="177" t="s">
        <v>519</v>
      </c>
      <c r="B506" s="106" t="s">
        <v>372</v>
      </c>
      <c r="C506" s="91">
        <v>200</v>
      </c>
      <c r="D506" s="217">
        <f t="shared" ref="D506:E507" si="129">D507</f>
        <v>35</v>
      </c>
      <c r="E506" s="233">
        <f t="shared" si="129"/>
        <v>35</v>
      </c>
      <c r="F506" s="164"/>
      <c r="G506" s="198"/>
      <c r="H506" s="199"/>
      <c r="I506" s="199"/>
      <c r="J506" s="200"/>
      <c r="K506" s="275"/>
      <c r="L506" s="274"/>
      <c r="M506" s="274"/>
      <c r="N506" s="297"/>
      <c r="O506" s="298"/>
      <c r="P506" s="297"/>
      <c r="Q506" s="297"/>
      <c r="R506" s="297"/>
      <c r="S506" s="297"/>
      <c r="T506" s="297"/>
      <c r="U506" s="297"/>
      <c r="V506" s="297"/>
      <c r="W506" s="297"/>
      <c r="X506" s="297"/>
    </row>
    <row r="507" spans="1:24" s="34" customFormat="1" ht="31.2">
      <c r="A507" s="12" t="s">
        <v>17</v>
      </c>
      <c r="B507" s="106" t="s">
        <v>372</v>
      </c>
      <c r="C507" s="91">
        <v>240</v>
      </c>
      <c r="D507" s="217">
        <f t="shared" si="129"/>
        <v>35</v>
      </c>
      <c r="E507" s="233">
        <f t="shared" si="129"/>
        <v>35</v>
      </c>
      <c r="F507" s="164"/>
      <c r="G507" s="198"/>
      <c r="H507" s="199"/>
      <c r="I507" s="199"/>
      <c r="J507" s="200"/>
      <c r="K507" s="275"/>
      <c r="L507" s="274"/>
      <c r="M507" s="274"/>
      <c r="N507" s="297"/>
      <c r="O507" s="298"/>
      <c r="P507" s="297"/>
      <c r="Q507" s="297"/>
      <c r="R507" s="297"/>
      <c r="S507" s="297"/>
      <c r="T507" s="297"/>
      <c r="U507" s="297"/>
      <c r="V507" s="297"/>
      <c r="W507" s="297"/>
      <c r="X507" s="297"/>
    </row>
    <row r="508" spans="1:24" s="34" customFormat="1" ht="15.6">
      <c r="A508" s="12" t="s">
        <v>741</v>
      </c>
      <c r="B508" s="106" t="s">
        <v>372</v>
      </c>
      <c r="C508" s="91">
        <v>244</v>
      </c>
      <c r="D508" s="217">
        <v>35</v>
      </c>
      <c r="E508" s="233">
        <v>35</v>
      </c>
      <c r="F508" s="164"/>
      <c r="G508" s="198"/>
      <c r="H508" s="199"/>
      <c r="I508" s="199"/>
      <c r="J508" s="200"/>
      <c r="K508" s="275"/>
      <c r="L508" s="274"/>
      <c r="M508" s="274"/>
      <c r="N508" s="297"/>
      <c r="O508" s="298"/>
      <c r="P508" s="297"/>
      <c r="Q508" s="297"/>
      <c r="R508" s="297"/>
      <c r="S508" s="297"/>
      <c r="T508" s="297"/>
      <c r="U508" s="297"/>
      <c r="V508" s="297"/>
      <c r="W508" s="297"/>
      <c r="X508" s="297"/>
    </row>
    <row r="509" spans="1:24" s="34" customFormat="1" ht="15.6">
      <c r="A509" s="12" t="s">
        <v>22</v>
      </c>
      <c r="B509" s="106" t="s">
        <v>372</v>
      </c>
      <c r="C509" s="91">
        <v>300</v>
      </c>
      <c r="D509" s="217">
        <f t="shared" ref="D509:E510" si="130">D510</f>
        <v>7000</v>
      </c>
      <c r="E509" s="233">
        <f t="shared" si="130"/>
        <v>7000</v>
      </c>
      <c r="F509" s="164"/>
      <c r="G509" s="198"/>
      <c r="H509" s="199"/>
      <c r="I509" s="199"/>
      <c r="J509" s="200"/>
      <c r="K509" s="275"/>
      <c r="L509" s="274"/>
      <c r="M509" s="274"/>
      <c r="N509" s="297"/>
      <c r="O509" s="298"/>
      <c r="P509" s="297"/>
      <c r="Q509" s="297"/>
      <c r="R509" s="297"/>
      <c r="S509" s="297"/>
      <c r="T509" s="297"/>
      <c r="U509" s="297"/>
      <c r="V509" s="297"/>
      <c r="W509" s="297"/>
      <c r="X509" s="297"/>
    </row>
    <row r="510" spans="1:24" ht="15.6">
      <c r="A510" s="12" t="s">
        <v>39</v>
      </c>
      <c r="B510" s="106" t="s">
        <v>372</v>
      </c>
      <c r="C510" s="91">
        <v>310</v>
      </c>
      <c r="D510" s="217">
        <f t="shared" si="130"/>
        <v>7000</v>
      </c>
      <c r="E510" s="233">
        <f t="shared" si="130"/>
        <v>7000</v>
      </c>
      <c r="F510" s="164"/>
      <c r="G510" s="275"/>
      <c r="H510" s="299"/>
      <c r="I510" s="299"/>
      <c r="J510" s="300"/>
    </row>
    <row r="511" spans="1:24" ht="31.2">
      <c r="A511" s="12" t="s">
        <v>137</v>
      </c>
      <c r="B511" s="106" t="s">
        <v>372</v>
      </c>
      <c r="C511" s="91">
        <v>313</v>
      </c>
      <c r="D511" s="217">
        <v>7000</v>
      </c>
      <c r="E511" s="233">
        <v>7000</v>
      </c>
      <c r="F511" s="164"/>
      <c r="G511" s="275"/>
      <c r="H511" s="299"/>
      <c r="I511" s="299"/>
      <c r="J511" s="300"/>
    </row>
    <row r="512" spans="1:24" ht="62.4">
      <c r="A512" s="137" t="s">
        <v>743</v>
      </c>
      <c r="B512" s="87" t="s">
        <v>373</v>
      </c>
      <c r="C512" s="93"/>
      <c r="D512" s="216">
        <f>D513+D516</f>
        <v>3195</v>
      </c>
      <c r="E512" s="257">
        <f>E513+E516</f>
        <v>3195</v>
      </c>
      <c r="F512" s="151"/>
      <c r="G512" s="275"/>
      <c r="H512" s="299"/>
      <c r="I512" s="299"/>
      <c r="J512" s="300"/>
    </row>
    <row r="513" spans="1:10" ht="31.2">
      <c r="A513" s="177" t="s">
        <v>519</v>
      </c>
      <c r="B513" s="106" t="s">
        <v>373</v>
      </c>
      <c r="C513" s="91">
        <v>200</v>
      </c>
      <c r="D513" s="217">
        <f t="shared" ref="D513:E514" si="131">D514</f>
        <v>117</v>
      </c>
      <c r="E513" s="233">
        <f t="shared" si="131"/>
        <v>117</v>
      </c>
      <c r="F513" s="164"/>
      <c r="G513" s="275"/>
      <c r="H513" s="299"/>
      <c r="I513" s="299"/>
      <c r="J513" s="300"/>
    </row>
    <row r="514" spans="1:10" ht="31.2">
      <c r="A514" s="12" t="s">
        <v>17</v>
      </c>
      <c r="B514" s="106" t="s">
        <v>373</v>
      </c>
      <c r="C514" s="91">
        <v>240</v>
      </c>
      <c r="D514" s="217">
        <f t="shared" si="131"/>
        <v>117</v>
      </c>
      <c r="E514" s="233">
        <f t="shared" si="131"/>
        <v>117</v>
      </c>
      <c r="F514" s="164"/>
      <c r="G514" s="275"/>
      <c r="H514" s="299"/>
      <c r="I514" s="299"/>
      <c r="J514" s="300"/>
    </row>
    <row r="515" spans="1:10" ht="15.6">
      <c r="A515" s="12" t="s">
        <v>741</v>
      </c>
      <c r="B515" s="106" t="s">
        <v>373</v>
      </c>
      <c r="C515" s="91">
        <v>244</v>
      </c>
      <c r="D515" s="217">
        <v>117</v>
      </c>
      <c r="E515" s="233">
        <v>117</v>
      </c>
      <c r="F515" s="164"/>
      <c r="G515" s="275"/>
      <c r="H515" s="299"/>
      <c r="I515" s="299"/>
      <c r="J515" s="300"/>
    </row>
    <row r="516" spans="1:10" ht="15.6">
      <c r="A516" s="12" t="s">
        <v>22</v>
      </c>
      <c r="B516" s="106" t="s">
        <v>373</v>
      </c>
      <c r="C516" s="91">
        <v>300</v>
      </c>
      <c r="D516" s="217">
        <f>D517+D519</f>
        <v>3078</v>
      </c>
      <c r="E516" s="233">
        <f>E517+E519</f>
        <v>3078</v>
      </c>
      <c r="F516" s="164"/>
      <c r="G516" s="275"/>
      <c r="H516" s="299"/>
      <c r="I516" s="299"/>
      <c r="J516" s="300"/>
    </row>
    <row r="517" spans="1:10" ht="15.6">
      <c r="A517" s="12" t="s">
        <v>39</v>
      </c>
      <c r="B517" s="106" t="s">
        <v>373</v>
      </c>
      <c r="C517" s="91">
        <v>310</v>
      </c>
      <c r="D517" s="217">
        <f>D518</f>
        <v>2853</v>
      </c>
      <c r="E517" s="233">
        <f>E518</f>
        <v>2853</v>
      </c>
      <c r="F517" s="164"/>
      <c r="G517" s="275"/>
      <c r="H517" s="299"/>
      <c r="I517" s="299"/>
      <c r="J517" s="300"/>
    </row>
    <row r="518" spans="1:10" ht="31.2">
      <c r="A518" s="12" t="s">
        <v>137</v>
      </c>
      <c r="B518" s="106" t="s">
        <v>373</v>
      </c>
      <c r="C518" s="91">
        <v>313</v>
      </c>
      <c r="D518" s="217">
        <v>2853</v>
      </c>
      <c r="E518" s="233">
        <v>2853</v>
      </c>
      <c r="F518" s="164"/>
      <c r="G518" s="275"/>
      <c r="H518" s="299"/>
      <c r="I518" s="299"/>
      <c r="J518" s="300"/>
    </row>
    <row r="519" spans="1:10" ht="31.2">
      <c r="A519" s="12" t="s">
        <v>123</v>
      </c>
      <c r="B519" s="106" t="s">
        <v>373</v>
      </c>
      <c r="C519" s="91">
        <v>320</v>
      </c>
      <c r="D519" s="217">
        <f>D520</f>
        <v>225</v>
      </c>
      <c r="E519" s="233">
        <f>E520</f>
        <v>225</v>
      </c>
      <c r="F519" s="164"/>
      <c r="G519" s="275"/>
      <c r="H519" s="299"/>
      <c r="I519" s="299"/>
      <c r="J519" s="300"/>
    </row>
    <row r="520" spans="1:10" ht="31.2">
      <c r="A520" s="12" t="s">
        <v>132</v>
      </c>
      <c r="B520" s="106" t="s">
        <v>373</v>
      </c>
      <c r="C520" s="91">
        <v>321</v>
      </c>
      <c r="D520" s="217">
        <f>135+45+45</f>
        <v>225</v>
      </c>
      <c r="E520" s="233">
        <f>135+45+45</f>
        <v>225</v>
      </c>
      <c r="F520" s="164"/>
      <c r="G520" s="275"/>
      <c r="H520" s="299"/>
      <c r="I520" s="299"/>
      <c r="J520" s="300"/>
    </row>
    <row r="521" spans="1:10" ht="46.8">
      <c r="A521" s="20" t="s">
        <v>68</v>
      </c>
      <c r="B521" s="107" t="s">
        <v>374</v>
      </c>
      <c r="C521" s="93"/>
      <c r="D521" s="211">
        <f>D522+D525</f>
        <v>112</v>
      </c>
      <c r="E521" s="254">
        <f>E522+E525</f>
        <v>112</v>
      </c>
      <c r="F521" s="147"/>
      <c r="G521" s="275"/>
      <c r="H521" s="299"/>
      <c r="I521" s="299"/>
      <c r="J521" s="300"/>
    </row>
    <row r="522" spans="1:10" ht="31.2">
      <c r="A522" s="177" t="s">
        <v>519</v>
      </c>
      <c r="B522" s="106" t="s">
        <v>374</v>
      </c>
      <c r="C522" s="91">
        <v>200</v>
      </c>
      <c r="D522" s="217">
        <f t="shared" ref="D522:E523" si="132">D523</f>
        <v>1</v>
      </c>
      <c r="E522" s="233">
        <f t="shared" si="132"/>
        <v>1</v>
      </c>
      <c r="F522" s="164"/>
      <c r="G522" s="275"/>
      <c r="H522" s="299"/>
      <c r="I522" s="299"/>
      <c r="J522" s="300"/>
    </row>
    <row r="523" spans="1:10" ht="31.2">
      <c r="A523" s="12" t="s">
        <v>17</v>
      </c>
      <c r="B523" s="106" t="s">
        <v>374</v>
      </c>
      <c r="C523" s="91">
        <v>240</v>
      </c>
      <c r="D523" s="217">
        <f t="shared" si="132"/>
        <v>1</v>
      </c>
      <c r="E523" s="233">
        <f t="shared" si="132"/>
        <v>1</v>
      </c>
      <c r="F523" s="164"/>
      <c r="G523" s="275"/>
      <c r="H523" s="299"/>
      <c r="I523" s="299"/>
      <c r="J523" s="300"/>
    </row>
    <row r="524" spans="1:10" ht="15.6">
      <c r="A524" s="12" t="s">
        <v>741</v>
      </c>
      <c r="B524" s="106" t="s">
        <v>374</v>
      </c>
      <c r="C524" s="91">
        <v>244</v>
      </c>
      <c r="D524" s="217">
        <v>1</v>
      </c>
      <c r="E524" s="233">
        <v>1</v>
      </c>
      <c r="F524" s="164"/>
      <c r="G524" s="275"/>
      <c r="H524" s="299"/>
      <c r="I524" s="299"/>
      <c r="J524" s="300"/>
    </row>
    <row r="525" spans="1:10" ht="15.6">
      <c r="A525" s="12" t="s">
        <v>22</v>
      </c>
      <c r="B525" s="106" t="s">
        <v>374</v>
      </c>
      <c r="C525" s="91">
        <v>300</v>
      </c>
      <c r="D525" s="217">
        <f t="shared" ref="D525:E526" si="133">D526</f>
        <v>111</v>
      </c>
      <c r="E525" s="233">
        <f t="shared" si="133"/>
        <v>111</v>
      </c>
      <c r="F525" s="164"/>
      <c r="G525" s="275"/>
      <c r="H525" s="299"/>
      <c r="I525" s="299"/>
      <c r="J525" s="300"/>
    </row>
    <row r="526" spans="1:10" ht="15.6">
      <c r="A526" s="12" t="s">
        <v>39</v>
      </c>
      <c r="B526" s="106" t="s">
        <v>374</v>
      </c>
      <c r="C526" s="91">
        <v>310</v>
      </c>
      <c r="D526" s="217">
        <f t="shared" si="133"/>
        <v>111</v>
      </c>
      <c r="E526" s="233">
        <f t="shared" si="133"/>
        <v>111</v>
      </c>
      <c r="F526" s="164"/>
      <c r="G526" s="275"/>
      <c r="H526" s="299"/>
      <c r="I526" s="299"/>
      <c r="J526" s="300"/>
    </row>
    <row r="527" spans="1:10" ht="15.6">
      <c r="A527" s="12" t="s">
        <v>121</v>
      </c>
      <c r="B527" s="106" t="s">
        <v>374</v>
      </c>
      <c r="C527" s="91">
        <v>312</v>
      </c>
      <c r="D527" s="217">
        <v>111</v>
      </c>
      <c r="E527" s="233">
        <v>111</v>
      </c>
      <c r="F527" s="164"/>
      <c r="G527" s="275"/>
      <c r="H527" s="299"/>
      <c r="I527" s="299"/>
      <c r="J527" s="300"/>
    </row>
    <row r="528" spans="1:10" ht="46.8">
      <c r="A528" s="20" t="s">
        <v>522</v>
      </c>
      <c r="B528" s="107" t="s">
        <v>375</v>
      </c>
      <c r="C528" s="96"/>
      <c r="D528" s="211">
        <f t="shared" ref="D528:E530" si="134">D529</f>
        <v>37</v>
      </c>
      <c r="E528" s="254">
        <f t="shared" si="134"/>
        <v>37</v>
      </c>
      <c r="F528" s="147"/>
      <c r="G528" s="275"/>
      <c r="H528" s="299"/>
      <c r="I528" s="299"/>
      <c r="J528" s="300"/>
    </row>
    <row r="529" spans="1:10" ht="15.6">
      <c r="A529" s="12" t="s">
        <v>22</v>
      </c>
      <c r="B529" s="106" t="s">
        <v>375</v>
      </c>
      <c r="C529" s="91">
        <v>300</v>
      </c>
      <c r="D529" s="217">
        <f t="shared" si="134"/>
        <v>37</v>
      </c>
      <c r="E529" s="233">
        <f t="shared" si="134"/>
        <v>37</v>
      </c>
      <c r="F529" s="164"/>
      <c r="G529" s="275"/>
      <c r="H529" s="299"/>
      <c r="I529" s="299"/>
      <c r="J529" s="300"/>
    </row>
    <row r="530" spans="1:10" ht="15.6">
      <c r="A530" s="12" t="s">
        <v>39</v>
      </c>
      <c r="B530" s="106" t="s">
        <v>375</v>
      </c>
      <c r="C530" s="91">
        <v>310</v>
      </c>
      <c r="D530" s="217">
        <f t="shared" si="134"/>
        <v>37</v>
      </c>
      <c r="E530" s="233">
        <f t="shared" si="134"/>
        <v>37</v>
      </c>
      <c r="F530" s="164"/>
      <c r="G530" s="275"/>
      <c r="H530" s="299"/>
      <c r="I530" s="299"/>
      <c r="J530" s="300"/>
    </row>
    <row r="531" spans="1:10" ht="31.2">
      <c r="A531" s="12" t="s">
        <v>137</v>
      </c>
      <c r="B531" s="106" t="s">
        <v>375</v>
      </c>
      <c r="C531" s="91">
        <v>313</v>
      </c>
      <c r="D531" s="217">
        <v>37</v>
      </c>
      <c r="E531" s="233">
        <v>37</v>
      </c>
      <c r="F531" s="164"/>
      <c r="G531" s="275"/>
      <c r="H531" s="299"/>
      <c r="I531" s="299"/>
      <c r="J531" s="300"/>
    </row>
    <row r="532" spans="1:10" ht="124.8">
      <c r="A532" s="20" t="s">
        <v>733</v>
      </c>
      <c r="B532" s="107" t="s">
        <v>376</v>
      </c>
      <c r="C532" s="96"/>
      <c r="D532" s="211">
        <f>D533+D536</f>
        <v>14820</v>
      </c>
      <c r="E532" s="254">
        <f>E533+E536</f>
        <v>19246</v>
      </c>
      <c r="F532" s="147"/>
      <c r="G532" s="275"/>
      <c r="H532" s="299"/>
      <c r="I532" s="299"/>
      <c r="J532" s="300"/>
    </row>
    <row r="533" spans="1:10" ht="31.2">
      <c r="A533" s="177" t="s">
        <v>519</v>
      </c>
      <c r="B533" s="106" t="s">
        <v>376</v>
      </c>
      <c r="C533" s="91">
        <v>200</v>
      </c>
      <c r="D533" s="217">
        <f t="shared" ref="D533:E534" si="135">D534</f>
        <v>225</v>
      </c>
      <c r="E533" s="233">
        <f t="shared" si="135"/>
        <v>292</v>
      </c>
      <c r="F533" s="164"/>
      <c r="G533" s="275"/>
      <c r="H533" s="299"/>
      <c r="I533" s="299"/>
      <c r="J533" s="300"/>
    </row>
    <row r="534" spans="1:10" ht="31.2">
      <c r="A534" s="12" t="s">
        <v>17</v>
      </c>
      <c r="B534" s="106" t="s">
        <v>376</v>
      </c>
      <c r="C534" s="91">
        <v>240</v>
      </c>
      <c r="D534" s="217">
        <f t="shared" si="135"/>
        <v>225</v>
      </c>
      <c r="E534" s="233">
        <f t="shared" si="135"/>
        <v>292</v>
      </c>
      <c r="F534" s="164"/>
      <c r="G534" s="275"/>
      <c r="H534" s="299"/>
      <c r="I534" s="299"/>
      <c r="J534" s="300"/>
    </row>
    <row r="535" spans="1:10" ht="15.6">
      <c r="A535" s="12" t="s">
        <v>741</v>
      </c>
      <c r="B535" s="106" t="s">
        <v>376</v>
      </c>
      <c r="C535" s="91">
        <v>244</v>
      </c>
      <c r="D535" s="217">
        <v>225</v>
      </c>
      <c r="E535" s="233">
        <v>292</v>
      </c>
      <c r="F535" s="164"/>
      <c r="G535" s="275"/>
      <c r="H535" s="299"/>
      <c r="I535" s="299"/>
      <c r="J535" s="300"/>
    </row>
    <row r="536" spans="1:10" ht="15.6">
      <c r="A536" s="12" t="s">
        <v>22</v>
      </c>
      <c r="B536" s="106" t="s">
        <v>376</v>
      </c>
      <c r="C536" s="91">
        <v>300</v>
      </c>
      <c r="D536" s="217">
        <f>D538</f>
        <v>14595</v>
      </c>
      <c r="E536" s="233">
        <f>E538</f>
        <v>18954</v>
      </c>
      <c r="F536" s="164"/>
      <c r="G536" s="275"/>
      <c r="H536" s="299"/>
      <c r="I536" s="299"/>
      <c r="J536" s="300"/>
    </row>
    <row r="537" spans="1:10" ht="15.6">
      <c r="A537" s="12" t="s">
        <v>39</v>
      </c>
      <c r="B537" s="106" t="s">
        <v>376</v>
      </c>
      <c r="C537" s="91">
        <v>310</v>
      </c>
      <c r="D537" s="217">
        <f>D538</f>
        <v>14595</v>
      </c>
      <c r="E537" s="233">
        <f>E538</f>
        <v>18954</v>
      </c>
      <c r="F537" s="164"/>
      <c r="G537" s="275"/>
      <c r="H537" s="299"/>
      <c r="I537" s="299"/>
      <c r="J537" s="300"/>
    </row>
    <row r="538" spans="1:10" ht="31.2">
      <c r="A538" s="12" t="s">
        <v>137</v>
      </c>
      <c r="B538" s="106" t="s">
        <v>376</v>
      </c>
      <c r="C538" s="91">
        <v>313</v>
      </c>
      <c r="D538" s="217">
        <v>14595</v>
      </c>
      <c r="E538" s="233">
        <v>18954</v>
      </c>
      <c r="F538" s="164"/>
      <c r="G538" s="275"/>
      <c r="H538" s="299"/>
      <c r="I538" s="299"/>
      <c r="J538" s="300"/>
    </row>
    <row r="539" spans="1:10" ht="156">
      <c r="A539" s="20" t="s">
        <v>523</v>
      </c>
      <c r="B539" s="107" t="s">
        <v>377</v>
      </c>
      <c r="C539" s="96"/>
      <c r="D539" s="211">
        <f>D540+D543</f>
        <v>423</v>
      </c>
      <c r="E539" s="254">
        <f>E540+E543</f>
        <v>423</v>
      </c>
      <c r="F539" s="147"/>
      <c r="G539" s="275"/>
      <c r="H539" s="299"/>
      <c r="I539" s="299"/>
      <c r="J539" s="300"/>
    </row>
    <row r="540" spans="1:10" ht="31.2">
      <c r="A540" s="177" t="s">
        <v>519</v>
      </c>
      <c r="B540" s="106" t="s">
        <v>377</v>
      </c>
      <c r="C540" s="91">
        <v>200</v>
      </c>
      <c r="D540" s="217">
        <f t="shared" ref="D540:E541" si="136">D541</f>
        <v>3</v>
      </c>
      <c r="E540" s="233">
        <f t="shared" si="136"/>
        <v>3</v>
      </c>
      <c r="F540" s="164"/>
      <c r="G540" s="275"/>
      <c r="H540" s="299"/>
      <c r="I540" s="299"/>
      <c r="J540" s="300"/>
    </row>
    <row r="541" spans="1:10" ht="31.2">
      <c r="A541" s="12" t="s">
        <v>17</v>
      </c>
      <c r="B541" s="106" t="s">
        <v>377</v>
      </c>
      <c r="C541" s="91">
        <v>240</v>
      </c>
      <c r="D541" s="217">
        <f t="shared" si="136"/>
        <v>3</v>
      </c>
      <c r="E541" s="233">
        <f t="shared" si="136"/>
        <v>3</v>
      </c>
      <c r="F541" s="164"/>
      <c r="G541" s="275"/>
      <c r="H541" s="299"/>
      <c r="I541" s="299"/>
      <c r="J541" s="300"/>
    </row>
    <row r="542" spans="1:10" ht="15.6">
      <c r="A542" s="12" t="s">
        <v>741</v>
      </c>
      <c r="B542" s="106" t="s">
        <v>377</v>
      </c>
      <c r="C542" s="91">
        <v>244</v>
      </c>
      <c r="D542" s="217">
        <v>3</v>
      </c>
      <c r="E542" s="233">
        <v>3</v>
      </c>
      <c r="F542" s="164"/>
      <c r="G542" s="275"/>
      <c r="H542" s="299"/>
      <c r="I542" s="299"/>
      <c r="J542" s="300"/>
    </row>
    <row r="543" spans="1:10" ht="15.6">
      <c r="A543" s="12" t="s">
        <v>22</v>
      </c>
      <c r="B543" s="106" t="s">
        <v>377</v>
      </c>
      <c r="C543" s="91">
        <v>300</v>
      </c>
      <c r="D543" s="217">
        <f t="shared" ref="D543:E544" si="137">D544</f>
        <v>420</v>
      </c>
      <c r="E543" s="233">
        <f t="shared" si="137"/>
        <v>420</v>
      </c>
      <c r="F543" s="164"/>
      <c r="G543" s="275"/>
      <c r="H543" s="299"/>
      <c r="I543" s="299"/>
      <c r="J543" s="300"/>
    </row>
    <row r="544" spans="1:10" ht="15.6">
      <c r="A544" s="12" t="s">
        <v>39</v>
      </c>
      <c r="B544" s="106" t="s">
        <v>377</v>
      </c>
      <c r="C544" s="91">
        <v>310</v>
      </c>
      <c r="D544" s="217">
        <f t="shared" si="137"/>
        <v>420</v>
      </c>
      <c r="E544" s="233">
        <f t="shared" si="137"/>
        <v>420</v>
      </c>
      <c r="F544" s="164"/>
      <c r="G544" s="275"/>
      <c r="H544" s="299"/>
      <c r="I544" s="299"/>
      <c r="J544" s="300"/>
    </row>
    <row r="545" spans="1:10" ht="31.2">
      <c r="A545" s="12" t="s">
        <v>137</v>
      </c>
      <c r="B545" s="106" t="s">
        <v>377</v>
      </c>
      <c r="C545" s="91">
        <v>313</v>
      </c>
      <c r="D545" s="217">
        <v>420</v>
      </c>
      <c r="E545" s="233">
        <v>420</v>
      </c>
      <c r="F545" s="164"/>
      <c r="G545" s="275"/>
      <c r="H545" s="299"/>
      <c r="I545" s="299"/>
      <c r="J545" s="300"/>
    </row>
    <row r="546" spans="1:10" ht="156">
      <c r="A546" s="35" t="s">
        <v>734</v>
      </c>
      <c r="B546" s="106" t="s">
        <v>655</v>
      </c>
      <c r="C546" s="91"/>
      <c r="D546" s="229">
        <f t="shared" ref="D546:E546" si="138">D547+D550</f>
        <v>294</v>
      </c>
      <c r="E546" s="229">
        <f t="shared" si="138"/>
        <v>294</v>
      </c>
      <c r="F546" s="158"/>
      <c r="G546" s="275"/>
      <c r="H546" s="299"/>
      <c r="I546" s="299"/>
      <c r="J546" s="300"/>
    </row>
    <row r="547" spans="1:10" ht="31.2">
      <c r="A547" s="177" t="s">
        <v>519</v>
      </c>
      <c r="B547" s="106" t="s">
        <v>655</v>
      </c>
      <c r="C547" s="91">
        <v>200</v>
      </c>
      <c r="D547" s="230">
        <f t="shared" ref="D547:E548" si="139">D548</f>
        <v>2</v>
      </c>
      <c r="E547" s="230">
        <f t="shared" si="139"/>
        <v>2</v>
      </c>
      <c r="F547" s="165"/>
      <c r="G547" s="275"/>
      <c r="H547" s="299"/>
      <c r="I547" s="299"/>
      <c r="J547" s="300"/>
    </row>
    <row r="548" spans="1:10" ht="31.2">
      <c r="A548" s="12" t="s">
        <v>17</v>
      </c>
      <c r="B548" s="106" t="s">
        <v>655</v>
      </c>
      <c r="C548" s="91">
        <v>240</v>
      </c>
      <c r="D548" s="230">
        <f t="shared" si="139"/>
        <v>2</v>
      </c>
      <c r="E548" s="230">
        <f t="shared" si="139"/>
        <v>2</v>
      </c>
      <c r="F548" s="165"/>
      <c r="G548" s="275"/>
      <c r="H548" s="299"/>
      <c r="I548" s="299"/>
      <c r="J548" s="300"/>
    </row>
    <row r="549" spans="1:10" ht="15.6">
      <c r="A549" s="12" t="s">
        <v>741</v>
      </c>
      <c r="B549" s="106" t="s">
        <v>655</v>
      </c>
      <c r="C549" s="91">
        <v>244</v>
      </c>
      <c r="D549" s="228">
        <f t="shared" ref="D549:E549" si="140">1+1</f>
        <v>2</v>
      </c>
      <c r="E549" s="230">
        <f t="shared" si="140"/>
        <v>2</v>
      </c>
      <c r="F549" s="165"/>
      <c r="G549" s="275"/>
      <c r="H549" s="299"/>
      <c r="I549" s="299"/>
      <c r="J549" s="300"/>
    </row>
    <row r="550" spans="1:10" ht="15.6">
      <c r="A550" s="12" t="s">
        <v>22</v>
      </c>
      <c r="B550" s="106" t="s">
        <v>655</v>
      </c>
      <c r="C550" s="91">
        <v>300</v>
      </c>
      <c r="D550" s="230">
        <f t="shared" ref="D550:E551" si="141">D551</f>
        <v>292</v>
      </c>
      <c r="E550" s="230">
        <f t="shared" si="141"/>
        <v>292</v>
      </c>
      <c r="F550" s="165"/>
      <c r="G550" s="275"/>
      <c r="H550" s="299"/>
      <c r="I550" s="299"/>
      <c r="J550" s="300"/>
    </row>
    <row r="551" spans="1:10" ht="15.6">
      <c r="A551" s="12" t="s">
        <v>39</v>
      </c>
      <c r="B551" s="106" t="s">
        <v>655</v>
      </c>
      <c r="C551" s="91">
        <v>310</v>
      </c>
      <c r="D551" s="230">
        <f t="shared" si="141"/>
        <v>292</v>
      </c>
      <c r="E551" s="230">
        <f t="shared" si="141"/>
        <v>292</v>
      </c>
      <c r="F551" s="165"/>
      <c r="G551" s="275"/>
      <c r="H551" s="299"/>
      <c r="I551" s="299"/>
      <c r="J551" s="300"/>
    </row>
    <row r="552" spans="1:10" ht="31.2">
      <c r="A552" s="12" t="s">
        <v>137</v>
      </c>
      <c r="B552" s="106" t="s">
        <v>655</v>
      </c>
      <c r="C552" s="91">
        <v>313</v>
      </c>
      <c r="D552" s="228">
        <f t="shared" ref="D552:E552" si="142">132+160</f>
        <v>292</v>
      </c>
      <c r="E552" s="230">
        <f t="shared" si="142"/>
        <v>292</v>
      </c>
      <c r="F552" s="165"/>
      <c r="G552" s="275"/>
      <c r="H552" s="299"/>
      <c r="I552" s="299"/>
      <c r="J552" s="300"/>
    </row>
    <row r="553" spans="1:10" ht="31.2">
      <c r="A553" s="35" t="s">
        <v>656</v>
      </c>
      <c r="B553" s="106" t="s">
        <v>657</v>
      </c>
      <c r="C553" s="91"/>
      <c r="D553" s="229">
        <f t="shared" ref="D553:E553" si="143">D554+D557</f>
        <v>1005</v>
      </c>
      <c r="E553" s="229">
        <f t="shared" si="143"/>
        <v>1005</v>
      </c>
      <c r="F553" s="158"/>
      <c r="G553" s="275"/>
      <c r="H553" s="299"/>
      <c r="I553" s="299"/>
      <c r="J553" s="300"/>
    </row>
    <row r="554" spans="1:10" ht="31.2">
      <c r="A554" s="177" t="s">
        <v>519</v>
      </c>
      <c r="B554" s="106" t="s">
        <v>657</v>
      </c>
      <c r="C554" s="91">
        <v>200</v>
      </c>
      <c r="D554" s="230">
        <f t="shared" ref="D554:E555" si="144">D555</f>
        <v>5</v>
      </c>
      <c r="E554" s="230">
        <f t="shared" si="144"/>
        <v>5</v>
      </c>
      <c r="F554" s="165"/>
      <c r="G554" s="275"/>
      <c r="H554" s="299"/>
      <c r="I554" s="299"/>
      <c r="J554" s="300"/>
    </row>
    <row r="555" spans="1:10" ht="31.2">
      <c r="A555" s="12" t="s">
        <v>17</v>
      </c>
      <c r="B555" s="106" t="s">
        <v>657</v>
      </c>
      <c r="C555" s="91">
        <v>240</v>
      </c>
      <c r="D555" s="230">
        <f t="shared" si="144"/>
        <v>5</v>
      </c>
      <c r="E555" s="230">
        <f t="shared" si="144"/>
        <v>5</v>
      </c>
      <c r="F555" s="165"/>
      <c r="G555" s="275"/>
      <c r="H555" s="299"/>
      <c r="I555" s="299"/>
      <c r="J555" s="300"/>
    </row>
    <row r="556" spans="1:10" ht="15.6">
      <c r="A556" s="12" t="s">
        <v>741</v>
      </c>
      <c r="B556" s="106" t="s">
        <v>657</v>
      </c>
      <c r="C556" s="91">
        <v>244</v>
      </c>
      <c r="D556" s="228">
        <v>5</v>
      </c>
      <c r="E556" s="230">
        <v>5</v>
      </c>
      <c r="F556" s="165"/>
      <c r="G556" s="275"/>
      <c r="H556" s="299"/>
      <c r="I556" s="299"/>
      <c r="J556" s="300"/>
    </row>
    <row r="557" spans="1:10" ht="31.2">
      <c r="A557" s="12" t="s">
        <v>102</v>
      </c>
      <c r="B557" s="106" t="s">
        <v>657</v>
      </c>
      <c r="C557" s="91">
        <v>300</v>
      </c>
      <c r="D557" s="230">
        <f t="shared" ref="D557:E558" si="145">D558</f>
        <v>1000</v>
      </c>
      <c r="E557" s="230">
        <f t="shared" si="145"/>
        <v>1000</v>
      </c>
      <c r="F557" s="165"/>
      <c r="G557" s="275"/>
      <c r="H557" s="299"/>
      <c r="I557" s="299"/>
      <c r="J557" s="300"/>
    </row>
    <row r="558" spans="1:10" ht="15.6">
      <c r="A558" s="12" t="s">
        <v>22</v>
      </c>
      <c r="B558" s="106" t="s">
        <v>657</v>
      </c>
      <c r="C558" s="91">
        <v>310</v>
      </c>
      <c r="D558" s="230">
        <f t="shared" si="145"/>
        <v>1000</v>
      </c>
      <c r="E558" s="230">
        <f t="shared" si="145"/>
        <v>1000</v>
      </c>
      <c r="F558" s="165"/>
      <c r="G558" s="275"/>
      <c r="H558" s="299"/>
      <c r="I558" s="299"/>
      <c r="J558" s="300"/>
    </row>
    <row r="559" spans="1:10" ht="15.6">
      <c r="A559" s="12" t="s">
        <v>39</v>
      </c>
      <c r="B559" s="106" t="s">
        <v>657</v>
      </c>
      <c r="C559" s="91">
        <v>313</v>
      </c>
      <c r="D559" s="230">
        <v>1000</v>
      </c>
      <c r="E559" s="230">
        <v>1000</v>
      </c>
      <c r="F559" s="165"/>
      <c r="G559" s="275"/>
      <c r="H559" s="299"/>
      <c r="I559" s="299"/>
      <c r="J559" s="300"/>
    </row>
    <row r="560" spans="1:10" ht="31.2">
      <c r="A560" s="138" t="s">
        <v>744</v>
      </c>
      <c r="B560" s="83" t="s">
        <v>378</v>
      </c>
      <c r="C560" s="84"/>
      <c r="D560" s="209">
        <f>D561</f>
        <v>3798</v>
      </c>
      <c r="E560" s="252">
        <f>E561</f>
        <v>3798</v>
      </c>
      <c r="F560" s="145"/>
      <c r="G560" s="275"/>
      <c r="H560" s="299"/>
      <c r="I560" s="299"/>
      <c r="J560" s="300"/>
    </row>
    <row r="561" spans="1:10" ht="15.6">
      <c r="A561" s="137" t="s">
        <v>745</v>
      </c>
      <c r="B561" s="107" t="s">
        <v>388</v>
      </c>
      <c r="C561" s="96"/>
      <c r="D561" s="231">
        <f>D562+D565</f>
        <v>3798</v>
      </c>
      <c r="E561" s="264">
        <f>E562+E565</f>
        <v>3798</v>
      </c>
      <c r="F561" s="166"/>
      <c r="G561" s="275"/>
      <c r="H561" s="299"/>
      <c r="I561" s="299"/>
      <c r="J561" s="300"/>
    </row>
    <row r="562" spans="1:10" ht="31.2">
      <c r="A562" s="177" t="s">
        <v>519</v>
      </c>
      <c r="B562" s="106" t="s">
        <v>388</v>
      </c>
      <c r="C562" s="91">
        <v>200</v>
      </c>
      <c r="D562" s="217">
        <f t="shared" ref="D562:E563" si="146">D563</f>
        <v>2518</v>
      </c>
      <c r="E562" s="233">
        <f t="shared" si="146"/>
        <v>2518</v>
      </c>
      <c r="F562" s="164"/>
      <c r="G562" s="275"/>
      <c r="H562" s="299"/>
      <c r="I562" s="299"/>
      <c r="J562" s="300"/>
    </row>
    <row r="563" spans="1:10" ht="31.2">
      <c r="A563" s="12" t="s">
        <v>17</v>
      </c>
      <c r="B563" s="106" t="s">
        <v>388</v>
      </c>
      <c r="C563" s="91">
        <v>240</v>
      </c>
      <c r="D563" s="217">
        <f t="shared" si="146"/>
        <v>2518</v>
      </c>
      <c r="E563" s="233">
        <f t="shared" si="146"/>
        <v>2518</v>
      </c>
      <c r="F563" s="164"/>
      <c r="G563" s="275"/>
      <c r="H563" s="299"/>
      <c r="I563" s="299"/>
      <c r="J563" s="300"/>
    </row>
    <row r="564" spans="1:10" ht="15.6">
      <c r="A564" s="12" t="s">
        <v>741</v>
      </c>
      <c r="B564" s="106" t="s">
        <v>388</v>
      </c>
      <c r="C564" s="91">
        <v>244</v>
      </c>
      <c r="D564" s="217">
        <f>2918-400</f>
        <v>2518</v>
      </c>
      <c r="E564" s="233">
        <f>2918-400</f>
        <v>2518</v>
      </c>
      <c r="F564" s="164"/>
      <c r="G564" s="275"/>
      <c r="H564" s="299"/>
      <c r="I564" s="299"/>
      <c r="J564" s="300"/>
    </row>
    <row r="565" spans="1:10" ht="31.2">
      <c r="A565" s="14" t="s">
        <v>18</v>
      </c>
      <c r="B565" s="106" t="s">
        <v>388</v>
      </c>
      <c r="C565" s="91">
        <v>600</v>
      </c>
      <c r="D565" s="217">
        <f t="shared" ref="D565:E565" si="147">D568+D566</f>
        <v>1280</v>
      </c>
      <c r="E565" s="233">
        <f t="shared" si="147"/>
        <v>1280</v>
      </c>
      <c r="F565" s="164"/>
      <c r="G565" s="275"/>
      <c r="H565" s="299"/>
      <c r="I565" s="299"/>
      <c r="J565" s="300"/>
    </row>
    <row r="566" spans="1:10" ht="15.6">
      <c r="A566" s="14" t="s">
        <v>24</v>
      </c>
      <c r="B566" s="106" t="s">
        <v>388</v>
      </c>
      <c r="C566" s="88" t="s">
        <v>25</v>
      </c>
      <c r="D566" s="217">
        <f t="shared" ref="D566:E566" si="148">D567</f>
        <v>400</v>
      </c>
      <c r="E566" s="233">
        <f t="shared" si="148"/>
        <v>400</v>
      </c>
      <c r="F566" s="164"/>
      <c r="G566" s="275"/>
      <c r="H566" s="299"/>
      <c r="I566" s="299"/>
      <c r="J566" s="300"/>
    </row>
    <row r="567" spans="1:10" ht="15.6">
      <c r="A567" s="18" t="s">
        <v>82</v>
      </c>
      <c r="B567" s="106" t="s">
        <v>388</v>
      </c>
      <c r="C567" s="88" t="s">
        <v>83</v>
      </c>
      <c r="D567" s="217">
        <v>400</v>
      </c>
      <c r="E567" s="233">
        <v>400</v>
      </c>
      <c r="F567" s="164"/>
      <c r="G567" s="275"/>
      <c r="H567" s="299"/>
      <c r="I567" s="299"/>
      <c r="J567" s="300"/>
    </row>
    <row r="568" spans="1:10" ht="31.2">
      <c r="A568" s="18" t="s">
        <v>27</v>
      </c>
      <c r="B568" s="106" t="s">
        <v>388</v>
      </c>
      <c r="C568" s="91">
        <v>630</v>
      </c>
      <c r="D568" s="217">
        <f t="shared" ref="D568:E568" si="149">D569</f>
        <v>880</v>
      </c>
      <c r="E568" s="233">
        <f t="shared" si="149"/>
        <v>880</v>
      </c>
      <c r="F568" s="164"/>
      <c r="G568" s="275"/>
      <c r="H568" s="299"/>
      <c r="I568" s="299"/>
      <c r="J568" s="300"/>
    </row>
    <row r="569" spans="1:10" ht="69.75" customHeight="1">
      <c r="A569" s="195" t="s">
        <v>830</v>
      </c>
      <c r="B569" s="106" t="s">
        <v>388</v>
      </c>
      <c r="C569" s="91">
        <v>632</v>
      </c>
      <c r="D569" s="217">
        <v>880</v>
      </c>
      <c r="E569" s="233">
        <v>880</v>
      </c>
      <c r="F569" s="164"/>
      <c r="G569" s="275"/>
      <c r="H569" s="299"/>
      <c r="I569" s="299"/>
      <c r="J569" s="300"/>
    </row>
    <row r="570" spans="1:10" ht="31.2">
      <c r="A570" s="6" t="s">
        <v>379</v>
      </c>
      <c r="B570" s="83" t="s">
        <v>380</v>
      </c>
      <c r="C570" s="84"/>
      <c r="D570" s="209">
        <f t="shared" ref="D570:E573" si="150">D571</f>
        <v>2238</v>
      </c>
      <c r="E570" s="252">
        <f t="shared" si="150"/>
        <v>2238</v>
      </c>
      <c r="F570" s="145"/>
      <c r="G570" s="275"/>
      <c r="H570" s="299"/>
      <c r="I570" s="299"/>
      <c r="J570" s="300"/>
    </row>
    <row r="571" spans="1:10" ht="31.2">
      <c r="A571" s="20" t="s">
        <v>45</v>
      </c>
      <c r="B571" s="107" t="s">
        <v>392</v>
      </c>
      <c r="C571" s="96"/>
      <c r="D571" s="231">
        <f t="shared" si="150"/>
        <v>2238</v>
      </c>
      <c r="E571" s="264">
        <f t="shared" si="150"/>
        <v>2238</v>
      </c>
      <c r="F571" s="166"/>
      <c r="G571" s="275"/>
      <c r="H571" s="299"/>
      <c r="I571" s="299"/>
      <c r="J571" s="300"/>
    </row>
    <row r="572" spans="1:10" ht="31.2">
      <c r="A572" s="14" t="s">
        <v>18</v>
      </c>
      <c r="B572" s="106" t="s">
        <v>392</v>
      </c>
      <c r="C572" s="91">
        <v>600</v>
      </c>
      <c r="D572" s="217">
        <f t="shared" si="150"/>
        <v>2238</v>
      </c>
      <c r="E572" s="233">
        <f t="shared" si="150"/>
        <v>2238</v>
      </c>
      <c r="F572" s="164"/>
      <c r="G572" s="275"/>
      <c r="H572" s="299"/>
      <c r="I572" s="299"/>
      <c r="J572" s="300"/>
    </row>
    <row r="573" spans="1:10" ht="31.2">
      <c r="A573" s="18" t="s">
        <v>27</v>
      </c>
      <c r="B573" s="106" t="s">
        <v>392</v>
      </c>
      <c r="C573" s="91">
        <v>630</v>
      </c>
      <c r="D573" s="217">
        <f t="shared" si="150"/>
        <v>2238</v>
      </c>
      <c r="E573" s="233">
        <f t="shared" si="150"/>
        <v>2238</v>
      </c>
      <c r="F573" s="164"/>
      <c r="G573" s="275"/>
      <c r="H573" s="299"/>
      <c r="I573" s="299"/>
      <c r="J573" s="300"/>
    </row>
    <row r="574" spans="1:10" ht="72" customHeight="1">
      <c r="A574" s="195" t="s">
        <v>830</v>
      </c>
      <c r="B574" s="106" t="s">
        <v>392</v>
      </c>
      <c r="C574" s="91">
        <v>632</v>
      </c>
      <c r="D574" s="217">
        <v>2238</v>
      </c>
      <c r="E574" s="233">
        <v>2238</v>
      </c>
      <c r="F574" s="164"/>
      <c r="G574" s="275"/>
      <c r="H574" s="299"/>
      <c r="I574" s="299"/>
      <c r="J574" s="300"/>
    </row>
    <row r="575" spans="1:10" ht="31.2">
      <c r="A575" s="6" t="s">
        <v>382</v>
      </c>
      <c r="B575" s="83" t="s">
        <v>381</v>
      </c>
      <c r="C575" s="84"/>
      <c r="D575" s="209">
        <f>D576+D583</f>
        <v>38282</v>
      </c>
      <c r="E575" s="252">
        <f>E576+E583</f>
        <v>40195</v>
      </c>
      <c r="F575" s="145"/>
      <c r="G575" s="275"/>
      <c r="H575" s="299"/>
      <c r="I575" s="299"/>
      <c r="J575" s="300"/>
    </row>
    <row r="576" spans="1:10" ht="31.2">
      <c r="A576" s="20" t="s">
        <v>4</v>
      </c>
      <c r="B576" s="87" t="s">
        <v>383</v>
      </c>
      <c r="C576" s="93"/>
      <c r="D576" s="211">
        <f>D577+D580</f>
        <v>35504</v>
      </c>
      <c r="E576" s="254">
        <f>E577+E580</f>
        <v>37386</v>
      </c>
      <c r="F576" s="147"/>
      <c r="G576" s="275"/>
      <c r="H576" s="299"/>
      <c r="I576" s="299"/>
      <c r="J576" s="300"/>
    </row>
    <row r="577" spans="1:11" ht="31.2">
      <c r="A577" s="177" t="s">
        <v>519</v>
      </c>
      <c r="B577" s="106" t="s">
        <v>383</v>
      </c>
      <c r="C577" s="88" t="s">
        <v>15</v>
      </c>
      <c r="D577" s="212">
        <f t="shared" ref="D577:E578" si="151">D578</f>
        <v>178</v>
      </c>
      <c r="E577" s="227">
        <f t="shared" si="151"/>
        <v>187</v>
      </c>
      <c r="F577" s="148"/>
      <c r="G577" s="275"/>
      <c r="H577" s="299"/>
      <c r="I577" s="299"/>
      <c r="J577" s="300"/>
    </row>
    <row r="578" spans="1:11" ht="31.2">
      <c r="A578" s="15" t="s">
        <v>17</v>
      </c>
      <c r="B578" s="106" t="s">
        <v>383</v>
      </c>
      <c r="C578" s="88" t="s">
        <v>16</v>
      </c>
      <c r="D578" s="212">
        <f t="shared" si="151"/>
        <v>178</v>
      </c>
      <c r="E578" s="227">
        <f t="shared" si="151"/>
        <v>187</v>
      </c>
      <c r="F578" s="148"/>
      <c r="G578" s="275"/>
      <c r="H578" s="299"/>
      <c r="I578" s="299"/>
      <c r="J578" s="300"/>
    </row>
    <row r="579" spans="1:11" ht="15.6">
      <c r="A579" s="12" t="s">
        <v>741</v>
      </c>
      <c r="B579" s="106" t="s">
        <v>383</v>
      </c>
      <c r="C579" s="88" t="s">
        <v>77</v>
      </c>
      <c r="D579" s="212">
        <f>169+9</f>
        <v>178</v>
      </c>
      <c r="E579" s="227">
        <f>169+18</f>
        <v>187</v>
      </c>
      <c r="F579" s="148"/>
      <c r="G579" s="275"/>
      <c r="H579" s="299"/>
      <c r="I579" s="299"/>
      <c r="J579" s="300"/>
    </row>
    <row r="580" spans="1:11" ht="15.6">
      <c r="A580" s="12" t="s">
        <v>22</v>
      </c>
      <c r="B580" s="106" t="s">
        <v>383</v>
      </c>
      <c r="C580" s="88" t="s">
        <v>23</v>
      </c>
      <c r="D580" s="212">
        <f t="shared" ref="D580:E581" si="152">D581</f>
        <v>35326</v>
      </c>
      <c r="E580" s="227">
        <f t="shared" si="152"/>
        <v>37199</v>
      </c>
      <c r="F580" s="148"/>
      <c r="G580" s="275"/>
      <c r="H580" s="299"/>
      <c r="I580" s="299"/>
      <c r="J580" s="300"/>
    </row>
    <row r="581" spans="1:11" ht="15.6">
      <c r="A581" s="12" t="s">
        <v>39</v>
      </c>
      <c r="B581" s="106" t="s">
        <v>383</v>
      </c>
      <c r="C581" s="88" t="s">
        <v>7</v>
      </c>
      <c r="D581" s="212">
        <f t="shared" si="152"/>
        <v>35326</v>
      </c>
      <c r="E581" s="227">
        <f t="shared" si="152"/>
        <v>37199</v>
      </c>
      <c r="F581" s="148"/>
      <c r="G581" s="275"/>
      <c r="H581" s="299"/>
      <c r="I581" s="299"/>
      <c r="J581" s="300"/>
    </row>
    <row r="582" spans="1:11" ht="31.2">
      <c r="A582" s="12" t="s">
        <v>137</v>
      </c>
      <c r="B582" s="106" t="s">
        <v>383</v>
      </c>
      <c r="C582" s="88" t="s">
        <v>124</v>
      </c>
      <c r="D582" s="212">
        <f>33731+1595</f>
        <v>35326</v>
      </c>
      <c r="E582" s="227">
        <f>33731+3468</f>
        <v>37199</v>
      </c>
      <c r="F582" s="148"/>
      <c r="G582" s="275"/>
      <c r="H582" s="299"/>
      <c r="I582" s="299"/>
      <c r="J582" s="300"/>
    </row>
    <row r="583" spans="1:11" ht="31.2">
      <c r="A583" s="20" t="s">
        <v>5</v>
      </c>
      <c r="B583" s="87" t="s">
        <v>384</v>
      </c>
      <c r="C583" s="93"/>
      <c r="D583" s="211">
        <f t="shared" ref="D583:E584" si="153">D584</f>
        <v>2778</v>
      </c>
      <c r="E583" s="254">
        <f t="shared" si="153"/>
        <v>2809</v>
      </c>
      <c r="F583" s="151"/>
      <c r="G583" s="275"/>
      <c r="H583" s="299"/>
      <c r="I583" s="299"/>
      <c r="J583" s="300"/>
    </row>
    <row r="584" spans="1:11" ht="46.8">
      <c r="A584" s="15" t="s">
        <v>38</v>
      </c>
      <c r="B584" s="106" t="s">
        <v>384</v>
      </c>
      <c r="C584" s="101">
        <v>100</v>
      </c>
      <c r="D584" s="212">
        <f t="shared" si="153"/>
        <v>2778</v>
      </c>
      <c r="E584" s="227">
        <f t="shared" si="153"/>
        <v>2809</v>
      </c>
      <c r="F584" s="150"/>
      <c r="G584" s="275"/>
      <c r="H584" s="299"/>
      <c r="I584" s="299"/>
      <c r="J584" s="300"/>
    </row>
    <row r="585" spans="1:11" ht="15.6">
      <c r="A585" s="15" t="s">
        <v>8</v>
      </c>
      <c r="B585" s="106" t="s">
        <v>384</v>
      </c>
      <c r="C585" s="101">
        <v>120</v>
      </c>
      <c r="D585" s="212">
        <f>SUM(D586:D588)</f>
        <v>2778</v>
      </c>
      <c r="E585" s="227">
        <f>SUM(E586:E588)</f>
        <v>2809</v>
      </c>
      <c r="F585" s="150"/>
      <c r="G585" s="275"/>
      <c r="H585" s="299"/>
      <c r="I585" s="299"/>
      <c r="J585" s="300"/>
    </row>
    <row r="586" spans="1:11" ht="31.2">
      <c r="A586" s="14" t="s">
        <v>107</v>
      </c>
      <c r="B586" s="106" t="s">
        <v>384</v>
      </c>
      <c r="C586" s="101">
        <v>121</v>
      </c>
      <c r="D586" s="212">
        <v>1520</v>
      </c>
      <c r="E586" s="227">
        <v>1551</v>
      </c>
      <c r="F586" s="150"/>
      <c r="G586" s="275"/>
      <c r="H586" s="299"/>
      <c r="I586" s="299"/>
      <c r="J586" s="300"/>
    </row>
    <row r="587" spans="1:11" ht="31.2">
      <c r="A587" s="31" t="s">
        <v>75</v>
      </c>
      <c r="B587" s="106" t="s">
        <v>384</v>
      </c>
      <c r="C587" s="101">
        <v>122</v>
      </c>
      <c r="D587" s="212">
        <v>620</v>
      </c>
      <c r="E587" s="227">
        <v>620</v>
      </c>
      <c r="F587" s="150"/>
      <c r="G587" s="275"/>
      <c r="H587" s="299"/>
      <c r="I587" s="299"/>
      <c r="J587" s="300"/>
    </row>
    <row r="588" spans="1:11" ht="46.8">
      <c r="A588" s="195" t="s">
        <v>157</v>
      </c>
      <c r="B588" s="106" t="s">
        <v>384</v>
      </c>
      <c r="C588" s="101">
        <v>129</v>
      </c>
      <c r="D588" s="212">
        <v>638</v>
      </c>
      <c r="E588" s="227">
        <v>638</v>
      </c>
      <c r="F588" s="150"/>
      <c r="G588" s="275"/>
      <c r="H588" s="299"/>
      <c r="I588" s="299"/>
      <c r="J588" s="300"/>
    </row>
    <row r="589" spans="1:11" ht="15.6">
      <c r="A589" s="6" t="s">
        <v>385</v>
      </c>
      <c r="B589" s="83" t="s">
        <v>387</v>
      </c>
      <c r="C589" s="101"/>
      <c r="D589" s="232">
        <f t="shared" ref="D589:E589" si="154">D590</f>
        <v>21021</v>
      </c>
      <c r="E589" s="265">
        <f t="shared" si="154"/>
        <v>13650</v>
      </c>
      <c r="F589" s="167"/>
      <c r="G589" s="275"/>
      <c r="H589" s="299"/>
      <c r="I589" s="299"/>
      <c r="J589" s="300"/>
    </row>
    <row r="590" spans="1:11" ht="62.4">
      <c r="A590" s="6" t="s">
        <v>389</v>
      </c>
      <c r="B590" s="83" t="s">
        <v>386</v>
      </c>
      <c r="C590" s="84"/>
      <c r="D590" s="209">
        <f>D591+D602</f>
        <v>21021</v>
      </c>
      <c r="E590" s="252">
        <f>E591+E602</f>
        <v>13650</v>
      </c>
      <c r="F590" s="145"/>
      <c r="G590" s="275"/>
      <c r="H590" s="299"/>
      <c r="I590" s="299"/>
      <c r="J590" s="300"/>
    </row>
    <row r="591" spans="1:11" ht="62.4">
      <c r="A591" s="20" t="s">
        <v>524</v>
      </c>
      <c r="B591" s="107" t="s">
        <v>390</v>
      </c>
      <c r="C591" s="96"/>
      <c r="D591" s="231">
        <f>D592+D595</f>
        <v>13521</v>
      </c>
      <c r="E591" s="264">
        <f>E592+E595</f>
        <v>11150</v>
      </c>
      <c r="F591" s="166"/>
      <c r="G591" s="275"/>
      <c r="H591" s="299"/>
      <c r="I591" s="299"/>
      <c r="J591" s="300"/>
    </row>
    <row r="592" spans="1:11" ht="31.2">
      <c r="A592" s="177" t="s">
        <v>519</v>
      </c>
      <c r="B592" s="106" t="s">
        <v>390</v>
      </c>
      <c r="C592" s="91">
        <v>200</v>
      </c>
      <c r="D592" s="217">
        <f t="shared" ref="D592:E593" si="155">D593</f>
        <v>371</v>
      </c>
      <c r="E592" s="233">
        <f t="shared" si="155"/>
        <v>320</v>
      </c>
      <c r="F592" s="164"/>
      <c r="G592" s="275"/>
      <c r="H592" s="299"/>
      <c r="I592" s="299"/>
      <c r="J592" s="300"/>
      <c r="K592" s="312"/>
    </row>
    <row r="593" spans="1:11" ht="31.2">
      <c r="A593" s="12" t="s">
        <v>17</v>
      </c>
      <c r="B593" s="106" t="s">
        <v>390</v>
      </c>
      <c r="C593" s="91">
        <v>240</v>
      </c>
      <c r="D593" s="217">
        <f t="shared" si="155"/>
        <v>371</v>
      </c>
      <c r="E593" s="233">
        <f t="shared" si="155"/>
        <v>320</v>
      </c>
      <c r="F593" s="164"/>
      <c r="G593" s="275"/>
      <c r="H593" s="299"/>
      <c r="I593" s="299"/>
      <c r="J593" s="300"/>
      <c r="K593" s="312"/>
    </row>
    <row r="594" spans="1:11" ht="15.6">
      <c r="A594" s="12" t="s">
        <v>741</v>
      </c>
      <c r="B594" s="106" t="s">
        <v>390</v>
      </c>
      <c r="C594" s="91">
        <v>244</v>
      </c>
      <c r="D594" s="217">
        <v>371</v>
      </c>
      <c r="E594" s="233">
        <v>320</v>
      </c>
      <c r="F594" s="164"/>
      <c r="G594" s="275"/>
      <c r="H594" s="299"/>
      <c r="I594" s="299"/>
      <c r="J594" s="300"/>
      <c r="K594" s="312"/>
    </row>
    <row r="595" spans="1:11" ht="31.2">
      <c r="A595" s="14" t="s">
        <v>18</v>
      </c>
      <c r="B595" s="106" t="s">
        <v>390</v>
      </c>
      <c r="C595" s="88" t="s">
        <v>20</v>
      </c>
      <c r="D595" s="217">
        <f>D596+D598+D600</f>
        <v>13150</v>
      </c>
      <c r="E595" s="233">
        <f>E596+E598+E600</f>
        <v>10830</v>
      </c>
      <c r="F595" s="164"/>
      <c r="G595" s="275"/>
      <c r="H595" s="299"/>
      <c r="I595" s="299"/>
      <c r="J595" s="300"/>
      <c r="K595" s="312"/>
    </row>
    <row r="596" spans="1:11" ht="15.6">
      <c r="A596" s="14" t="s">
        <v>24</v>
      </c>
      <c r="B596" s="106" t="s">
        <v>390</v>
      </c>
      <c r="C596" s="88" t="s">
        <v>25</v>
      </c>
      <c r="D596" s="217">
        <f>D597</f>
        <v>7623</v>
      </c>
      <c r="E596" s="233">
        <f>E597</f>
        <v>5910</v>
      </c>
      <c r="F596" s="164"/>
      <c r="G596" s="275"/>
      <c r="H596" s="299"/>
      <c r="I596" s="299"/>
      <c r="J596" s="300"/>
      <c r="K596" s="312"/>
    </row>
    <row r="597" spans="1:11" ht="15.6">
      <c r="A597" s="14" t="s">
        <v>82</v>
      </c>
      <c r="B597" s="106" t="s">
        <v>390</v>
      </c>
      <c r="C597" s="88" t="s">
        <v>83</v>
      </c>
      <c r="D597" s="217">
        <v>7623</v>
      </c>
      <c r="E597" s="233">
        <v>5910</v>
      </c>
      <c r="F597" s="164"/>
      <c r="G597" s="313"/>
      <c r="H597" s="299"/>
      <c r="I597" s="299"/>
      <c r="J597" s="314"/>
      <c r="K597" s="312"/>
    </row>
    <row r="598" spans="1:11" ht="15.6">
      <c r="A598" s="14" t="s">
        <v>19</v>
      </c>
      <c r="B598" s="106" t="s">
        <v>390</v>
      </c>
      <c r="C598" s="88" t="s">
        <v>21</v>
      </c>
      <c r="D598" s="217">
        <f>D599</f>
        <v>3407</v>
      </c>
      <c r="E598" s="233">
        <f>E599</f>
        <v>2800</v>
      </c>
      <c r="F598" s="164"/>
      <c r="G598" s="275"/>
      <c r="H598" s="299"/>
      <c r="I598" s="299"/>
      <c r="J598" s="300"/>
      <c r="K598" s="312"/>
    </row>
    <row r="599" spans="1:11" ht="15.6">
      <c r="A599" s="14" t="s">
        <v>84</v>
      </c>
      <c r="B599" s="106" t="s">
        <v>390</v>
      </c>
      <c r="C599" s="88" t="s">
        <v>85</v>
      </c>
      <c r="D599" s="217">
        <v>3407</v>
      </c>
      <c r="E599" s="233">
        <v>2800</v>
      </c>
      <c r="F599" s="164"/>
      <c r="G599" s="275"/>
      <c r="H599" s="299"/>
      <c r="I599" s="299"/>
      <c r="J599" s="300"/>
      <c r="K599" s="312"/>
    </row>
    <row r="600" spans="1:11" ht="31.2">
      <c r="A600" s="18" t="s">
        <v>27</v>
      </c>
      <c r="B600" s="106" t="s">
        <v>390</v>
      </c>
      <c r="C600" s="88" t="s">
        <v>0</v>
      </c>
      <c r="D600" s="217">
        <f>D601</f>
        <v>2120</v>
      </c>
      <c r="E600" s="233">
        <f>E601</f>
        <v>2120</v>
      </c>
      <c r="F600" s="164"/>
      <c r="G600" s="275"/>
      <c r="H600" s="299"/>
      <c r="I600" s="299"/>
      <c r="J600" s="300"/>
    </row>
    <row r="601" spans="1:11" ht="87.75" customHeight="1">
      <c r="A601" s="195" t="s">
        <v>830</v>
      </c>
      <c r="B601" s="106" t="s">
        <v>390</v>
      </c>
      <c r="C601" s="88" t="s">
        <v>588</v>
      </c>
      <c r="D601" s="217">
        <v>2120</v>
      </c>
      <c r="E601" s="233">
        <v>2120</v>
      </c>
      <c r="F601" s="164"/>
      <c r="G601" s="275"/>
      <c r="H601" s="299"/>
      <c r="I601" s="299"/>
      <c r="J601" s="300"/>
    </row>
    <row r="602" spans="1:11" ht="94.2">
      <c r="A602" s="137" t="s">
        <v>843</v>
      </c>
      <c r="B602" s="89" t="str">
        <f>B603</f>
        <v>04 2 01 L0272</v>
      </c>
      <c r="C602" s="97"/>
      <c r="D602" s="217">
        <f>D603</f>
        <v>7500</v>
      </c>
      <c r="E602" s="233">
        <f>E603</f>
        <v>2500</v>
      </c>
      <c r="F602" s="164"/>
      <c r="G602" s="313"/>
      <c r="H602" s="299"/>
      <c r="I602" s="299"/>
      <c r="J602" s="314"/>
      <c r="K602" s="313"/>
    </row>
    <row r="603" spans="1:11" ht="31.2">
      <c r="A603" s="189" t="s">
        <v>18</v>
      </c>
      <c r="B603" s="89" t="str">
        <f>B604</f>
        <v>04 2 01 L0272</v>
      </c>
      <c r="C603" s="97" t="s">
        <v>20</v>
      </c>
      <c r="D603" s="217">
        <f t="shared" ref="D603:E604" si="156">D604</f>
        <v>7500</v>
      </c>
      <c r="E603" s="233">
        <f t="shared" si="156"/>
        <v>2500</v>
      </c>
      <c r="F603" s="164"/>
      <c r="G603" s="313"/>
      <c r="H603" s="299"/>
      <c r="I603" s="299"/>
      <c r="J603" s="314"/>
    </row>
    <row r="604" spans="1:11" ht="15.6">
      <c r="A604" s="189" t="s">
        <v>24</v>
      </c>
      <c r="B604" s="89" t="str">
        <f>B605</f>
        <v>04 2 01 L0272</v>
      </c>
      <c r="C604" s="97" t="s">
        <v>25</v>
      </c>
      <c r="D604" s="217">
        <f t="shared" si="156"/>
        <v>7500</v>
      </c>
      <c r="E604" s="233">
        <f t="shared" si="156"/>
        <v>2500</v>
      </c>
      <c r="F604" s="164"/>
      <c r="G604" s="313"/>
      <c r="H604" s="299"/>
      <c r="I604" s="299"/>
      <c r="J604" s="314"/>
    </row>
    <row r="605" spans="1:11" ht="15.6">
      <c r="A605" s="189" t="s">
        <v>82</v>
      </c>
      <c r="B605" s="89" t="s">
        <v>842</v>
      </c>
      <c r="C605" s="97" t="s">
        <v>83</v>
      </c>
      <c r="D605" s="217">
        <v>7500</v>
      </c>
      <c r="E605" s="233">
        <v>2500</v>
      </c>
      <c r="F605" s="164"/>
      <c r="G605" s="313"/>
      <c r="H605" s="299"/>
      <c r="I605" s="299"/>
      <c r="J605" s="314"/>
    </row>
    <row r="606" spans="1:11" ht="15.6">
      <c r="A606" s="6" t="s">
        <v>429</v>
      </c>
      <c r="B606" s="83" t="s">
        <v>391</v>
      </c>
      <c r="C606" s="101"/>
      <c r="D606" s="232">
        <f>D607+D617</f>
        <v>49209</v>
      </c>
      <c r="E606" s="265">
        <f>E607+E617</f>
        <v>50661</v>
      </c>
      <c r="F606" s="167"/>
      <c r="G606" s="275"/>
      <c r="H606" s="299"/>
      <c r="I606" s="299"/>
      <c r="J606" s="300"/>
    </row>
    <row r="607" spans="1:11" ht="46.8">
      <c r="A607" s="27" t="s">
        <v>726</v>
      </c>
      <c r="B607" s="108" t="s">
        <v>440</v>
      </c>
      <c r="C607" s="105"/>
      <c r="D607" s="209">
        <f>D608</f>
        <v>12918</v>
      </c>
      <c r="E607" s="252">
        <f>E608</f>
        <v>12918</v>
      </c>
      <c r="F607" s="145"/>
      <c r="G607" s="275"/>
      <c r="H607" s="299"/>
      <c r="I607" s="299"/>
      <c r="J607" s="300"/>
    </row>
    <row r="608" spans="1:11" ht="46.8">
      <c r="A608" s="20" t="s">
        <v>727</v>
      </c>
      <c r="B608" s="98" t="s">
        <v>443</v>
      </c>
      <c r="C608" s="93"/>
      <c r="D608" s="211">
        <f>D609+D612</f>
        <v>12918</v>
      </c>
      <c r="E608" s="254">
        <f>E609+E612</f>
        <v>12918</v>
      </c>
      <c r="F608" s="147"/>
      <c r="G608" s="275"/>
      <c r="H608" s="299"/>
      <c r="I608" s="299"/>
      <c r="J608" s="300"/>
    </row>
    <row r="609" spans="1:16382" ht="31.2">
      <c r="A609" s="177" t="s">
        <v>519</v>
      </c>
      <c r="B609" s="97" t="s">
        <v>443</v>
      </c>
      <c r="C609" s="88" t="s">
        <v>15</v>
      </c>
      <c r="D609" s="211">
        <f t="shared" ref="D609:E610" si="157">D610</f>
        <v>62</v>
      </c>
      <c r="E609" s="254">
        <f t="shared" si="157"/>
        <v>62</v>
      </c>
      <c r="F609" s="147"/>
      <c r="G609" s="275"/>
      <c r="H609" s="299"/>
      <c r="I609" s="299"/>
      <c r="J609" s="300"/>
    </row>
    <row r="610" spans="1:16382" ht="31.2">
      <c r="A610" s="15" t="s">
        <v>17</v>
      </c>
      <c r="B610" s="97" t="s">
        <v>443</v>
      </c>
      <c r="C610" s="88" t="s">
        <v>16</v>
      </c>
      <c r="D610" s="211">
        <f t="shared" si="157"/>
        <v>62</v>
      </c>
      <c r="E610" s="254">
        <f t="shared" si="157"/>
        <v>62</v>
      </c>
      <c r="F610" s="147"/>
      <c r="G610" s="275"/>
      <c r="H610" s="299"/>
      <c r="I610" s="299"/>
      <c r="J610" s="300"/>
    </row>
    <row r="611" spans="1:16382" ht="15.6">
      <c r="A611" s="15" t="s">
        <v>741</v>
      </c>
      <c r="B611" s="97" t="s">
        <v>443</v>
      </c>
      <c r="C611" s="88" t="s">
        <v>77</v>
      </c>
      <c r="D611" s="212">
        <v>62</v>
      </c>
      <c r="E611" s="227">
        <v>62</v>
      </c>
      <c r="F611" s="148"/>
      <c r="G611" s="275"/>
      <c r="H611" s="299"/>
      <c r="I611" s="299"/>
      <c r="J611" s="300"/>
    </row>
    <row r="612" spans="1:16382" ht="15.6">
      <c r="A612" s="15" t="s">
        <v>22</v>
      </c>
      <c r="B612" s="97" t="s">
        <v>443</v>
      </c>
      <c r="C612" s="88" t="s">
        <v>23</v>
      </c>
      <c r="D612" s="212">
        <f>D613+D615</f>
        <v>12856</v>
      </c>
      <c r="E612" s="227">
        <f>E613+E615</f>
        <v>12856</v>
      </c>
      <c r="F612" s="148"/>
      <c r="G612" s="275"/>
      <c r="H612" s="299"/>
      <c r="I612" s="299"/>
      <c r="J612" s="300"/>
    </row>
    <row r="613" spans="1:16382" ht="15.6">
      <c r="A613" s="15" t="s">
        <v>39</v>
      </c>
      <c r="B613" s="97" t="s">
        <v>443</v>
      </c>
      <c r="C613" s="88" t="s">
        <v>7</v>
      </c>
      <c r="D613" s="212">
        <f>D614</f>
        <v>5392</v>
      </c>
      <c r="E613" s="227">
        <f>E614</f>
        <v>5392</v>
      </c>
      <c r="F613" s="148"/>
      <c r="G613" s="275"/>
      <c r="H613" s="299"/>
      <c r="I613" s="299"/>
      <c r="J613" s="300"/>
    </row>
    <row r="614" spans="1:16382" ht="31.2">
      <c r="A614" s="12" t="s">
        <v>137</v>
      </c>
      <c r="B614" s="97" t="s">
        <v>443</v>
      </c>
      <c r="C614" s="88" t="s">
        <v>124</v>
      </c>
      <c r="D614" s="212">
        <v>5392</v>
      </c>
      <c r="E614" s="227">
        <v>5392</v>
      </c>
      <c r="F614" s="148"/>
      <c r="G614" s="275"/>
      <c r="H614" s="299"/>
      <c r="I614" s="299"/>
      <c r="J614" s="300"/>
    </row>
    <row r="615" spans="1:16382" ht="31.2">
      <c r="A615" s="12" t="s">
        <v>123</v>
      </c>
      <c r="B615" s="97" t="s">
        <v>443</v>
      </c>
      <c r="C615" s="88" t="s">
        <v>143</v>
      </c>
      <c r="D615" s="212">
        <f>D616</f>
        <v>7464</v>
      </c>
      <c r="E615" s="227">
        <f>E616</f>
        <v>7464</v>
      </c>
      <c r="F615" s="148"/>
      <c r="G615" s="275"/>
      <c r="H615" s="299"/>
      <c r="I615" s="299"/>
      <c r="J615" s="300"/>
    </row>
    <row r="616" spans="1:16382" ht="31.2">
      <c r="A616" s="12" t="s">
        <v>132</v>
      </c>
      <c r="B616" s="97" t="s">
        <v>443</v>
      </c>
      <c r="C616" s="88" t="s">
        <v>144</v>
      </c>
      <c r="D616" s="212">
        <v>7464</v>
      </c>
      <c r="E616" s="227">
        <v>7464</v>
      </c>
      <c r="F616" s="148"/>
      <c r="G616" s="275"/>
      <c r="H616" s="299"/>
      <c r="I616" s="299"/>
      <c r="J616" s="300"/>
    </row>
    <row r="617" spans="1:16382" ht="31.2">
      <c r="A617" s="16" t="s">
        <v>298</v>
      </c>
      <c r="B617" s="108" t="s">
        <v>441</v>
      </c>
      <c r="C617" s="105"/>
      <c r="D617" s="209">
        <f t="shared" ref="D617:E620" si="158">D618</f>
        <v>36291</v>
      </c>
      <c r="E617" s="252">
        <f t="shared" si="158"/>
        <v>37743</v>
      </c>
      <c r="F617" s="145"/>
      <c r="G617" s="275"/>
      <c r="H617" s="299"/>
      <c r="I617" s="299"/>
      <c r="J617" s="300"/>
    </row>
    <row r="618" spans="1:16382" ht="31.2">
      <c r="A618" s="30" t="s">
        <v>147</v>
      </c>
      <c r="B618" s="98" t="s">
        <v>442</v>
      </c>
      <c r="C618" s="93"/>
      <c r="D618" s="211">
        <f t="shared" si="158"/>
        <v>36291</v>
      </c>
      <c r="E618" s="254">
        <f t="shared" si="158"/>
        <v>37743</v>
      </c>
      <c r="F618" s="147"/>
      <c r="G618" s="275"/>
      <c r="H618" s="299"/>
      <c r="I618" s="299"/>
      <c r="J618" s="300"/>
    </row>
    <row r="619" spans="1:16382" ht="31.2">
      <c r="A619" s="177" t="s">
        <v>519</v>
      </c>
      <c r="B619" s="97" t="s">
        <v>442</v>
      </c>
      <c r="C619" s="88" t="s">
        <v>15</v>
      </c>
      <c r="D619" s="212">
        <f t="shared" si="158"/>
        <v>36291</v>
      </c>
      <c r="E619" s="227">
        <f t="shared" si="158"/>
        <v>37743</v>
      </c>
      <c r="F619" s="148"/>
      <c r="G619" s="275"/>
      <c r="H619" s="299"/>
      <c r="I619" s="299"/>
      <c r="J619" s="300"/>
    </row>
    <row r="620" spans="1:16382" ht="31.2">
      <c r="A620" s="15" t="s">
        <v>17</v>
      </c>
      <c r="B620" s="97" t="s">
        <v>442</v>
      </c>
      <c r="C620" s="88" t="s">
        <v>16</v>
      </c>
      <c r="D620" s="212">
        <f t="shared" si="158"/>
        <v>36291</v>
      </c>
      <c r="E620" s="227">
        <f t="shared" si="158"/>
        <v>37743</v>
      </c>
      <c r="F620" s="148"/>
      <c r="G620" s="275"/>
      <c r="H620" s="299"/>
      <c r="I620" s="299"/>
      <c r="J620" s="300"/>
    </row>
    <row r="621" spans="1:16382" ht="15.6">
      <c r="A621" s="15" t="s">
        <v>741</v>
      </c>
      <c r="B621" s="97" t="s">
        <v>442</v>
      </c>
      <c r="C621" s="88" t="s">
        <v>77</v>
      </c>
      <c r="D621" s="212">
        <f>38867-2576</f>
        <v>36291</v>
      </c>
      <c r="E621" s="227">
        <f>38867-1124</f>
        <v>37743</v>
      </c>
      <c r="F621" s="148"/>
      <c r="G621" s="275"/>
      <c r="H621" s="299"/>
      <c r="I621" s="299"/>
      <c r="J621" s="300"/>
    </row>
    <row r="622" spans="1:16382" ht="38.25" customHeight="1">
      <c r="A622" s="4" t="s">
        <v>640</v>
      </c>
      <c r="B622" s="81" t="s">
        <v>299</v>
      </c>
      <c r="C622" s="82"/>
      <c r="D622" s="208">
        <f>D623+D644+D665+D677+D691+D672</f>
        <v>638420</v>
      </c>
      <c r="E622" s="251">
        <f>E623+E644+E665+E677+E691+E672</f>
        <v>441773.8</v>
      </c>
      <c r="F622" s="290"/>
      <c r="G622" s="284"/>
      <c r="H622" s="284"/>
      <c r="I622" s="284"/>
      <c r="J622" s="310"/>
      <c r="K622" s="282"/>
      <c r="L622" s="284"/>
      <c r="M622" s="284"/>
      <c r="N622" s="284"/>
      <c r="O622" s="285"/>
      <c r="P622" s="284"/>
      <c r="Q622" s="284"/>
      <c r="R622" s="284"/>
      <c r="S622" s="284"/>
      <c r="T622" s="284"/>
      <c r="U622" s="284"/>
      <c r="V622" s="284"/>
      <c r="W622" s="284"/>
      <c r="X622" s="284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  <c r="FU622" s="5"/>
      <c r="FV622" s="5"/>
      <c r="FW622" s="5"/>
      <c r="FX622" s="5"/>
      <c r="FY622" s="5"/>
      <c r="FZ622" s="5"/>
      <c r="GA622" s="5"/>
      <c r="GB622" s="5"/>
      <c r="GC622" s="5"/>
      <c r="GD622" s="5"/>
      <c r="GE622" s="5"/>
      <c r="GF622" s="5"/>
      <c r="GG622" s="5"/>
      <c r="GH622" s="5"/>
      <c r="GI622" s="5"/>
      <c r="GJ622" s="5"/>
      <c r="GK622" s="5"/>
      <c r="GL622" s="5"/>
      <c r="GM622" s="5"/>
      <c r="GN622" s="5"/>
      <c r="GO622" s="5"/>
      <c r="GP622" s="5"/>
      <c r="GQ622" s="5"/>
      <c r="GR622" s="5"/>
      <c r="GS622" s="5"/>
      <c r="GT622" s="5"/>
      <c r="GU622" s="5"/>
      <c r="GV622" s="5"/>
      <c r="GW622" s="5"/>
      <c r="GX622" s="5"/>
      <c r="GY622" s="5"/>
      <c r="GZ622" s="5"/>
      <c r="HA622" s="5"/>
      <c r="HB622" s="5"/>
      <c r="HC622" s="5"/>
      <c r="HD622" s="5"/>
      <c r="HE622" s="5"/>
      <c r="HF622" s="5"/>
      <c r="HG622" s="5"/>
      <c r="HH622" s="5"/>
      <c r="HI622" s="5"/>
      <c r="HJ622" s="5"/>
      <c r="HK622" s="5"/>
      <c r="HL622" s="5"/>
      <c r="HM622" s="5"/>
      <c r="HN622" s="5"/>
      <c r="HO622" s="5"/>
      <c r="HP622" s="5"/>
      <c r="HQ622" s="5"/>
      <c r="HR622" s="5"/>
      <c r="HS622" s="5"/>
      <c r="HT622" s="5"/>
      <c r="HU622" s="5"/>
      <c r="HV622" s="5"/>
      <c r="HW622" s="5"/>
      <c r="HX622" s="5"/>
      <c r="HY622" s="5"/>
      <c r="HZ622" s="5"/>
      <c r="IA622" s="5"/>
      <c r="IB622" s="5"/>
      <c r="IC622" s="5"/>
      <c r="ID622" s="5"/>
      <c r="IE622" s="5"/>
      <c r="IF622" s="5"/>
      <c r="IG622" s="5"/>
      <c r="IH622" s="5"/>
      <c r="II622" s="5"/>
      <c r="IJ622" s="5"/>
      <c r="IK622" s="5"/>
      <c r="IL622" s="5"/>
      <c r="IM622" s="5"/>
      <c r="IN622" s="5"/>
      <c r="IO622" s="5"/>
      <c r="IP622" s="5"/>
      <c r="IQ622" s="5"/>
      <c r="IR622" s="5"/>
      <c r="IS622" s="5"/>
      <c r="IT622" s="5"/>
      <c r="IU622" s="5"/>
      <c r="IV622" s="5"/>
      <c r="IW622" s="5"/>
      <c r="IX622" s="5"/>
      <c r="IY622" s="5"/>
      <c r="IZ622" s="5"/>
      <c r="JA622" s="5"/>
      <c r="JB622" s="5"/>
      <c r="JC622" s="5"/>
      <c r="JD622" s="5"/>
      <c r="JE622" s="5"/>
      <c r="JF622" s="5"/>
      <c r="JG622" s="5"/>
      <c r="JH622" s="5"/>
      <c r="JI622" s="5"/>
      <c r="JJ622" s="5"/>
      <c r="JK622" s="5"/>
      <c r="JL622" s="5"/>
      <c r="JM622" s="5"/>
      <c r="JN622" s="5"/>
      <c r="JO622" s="5"/>
      <c r="JP622" s="5"/>
      <c r="JQ622" s="5"/>
      <c r="JR622" s="5"/>
      <c r="JS622" s="5"/>
      <c r="JT622" s="5"/>
      <c r="JU622" s="5"/>
      <c r="JV622" s="5"/>
      <c r="JW622" s="5"/>
      <c r="JX622" s="5"/>
      <c r="JY622" s="5"/>
      <c r="JZ622" s="5"/>
      <c r="KA622" s="5"/>
      <c r="KB622" s="5"/>
      <c r="KC622" s="5"/>
      <c r="KD622" s="5"/>
      <c r="KE622" s="5"/>
      <c r="KF622" s="5"/>
      <c r="KG622" s="5"/>
      <c r="KH622" s="5"/>
      <c r="KI622" s="5"/>
      <c r="KJ622" s="5"/>
      <c r="KK622" s="5"/>
      <c r="KL622" s="5"/>
      <c r="KM622" s="5"/>
      <c r="KN622" s="5"/>
      <c r="KO622" s="5"/>
      <c r="KP622" s="5"/>
      <c r="KQ622" s="5"/>
      <c r="KR622" s="5"/>
      <c r="KS622" s="5"/>
      <c r="KT622" s="5"/>
      <c r="KU622" s="5"/>
      <c r="KV622" s="5"/>
      <c r="KW622" s="5"/>
      <c r="KX622" s="5"/>
      <c r="KY622" s="5"/>
      <c r="KZ622" s="5"/>
      <c r="LA622" s="5"/>
      <c r="LB622" s="5"/>
      <c r="LC622" s="5"/>
      <c r="LD622" s="5"/>
      <c r="LE622" s="5"/>
      <c r="LF622" s="5"/>
      <c r="LG622" s="5"/>
      <c r="LH622" s="5"/>
      <c r="LI622" s="5"/>
      <c r="LJ622" s="5"/>
      <c r="LK622" s="5"/>
      <c r="LL622" s="5"/>
      <c r="LM622" s="5"/>
      <c r="LN622" s="5"/>
      <c r="LO622" s="5"/>
      <c r="LP622" s="5"/>
      <c r="LQ622" s="5"/>
      <c r="LR622" s="5"/>
      <c r="LS622" s="5"/>
      <c r="LT622" s="5"/>
      <c r="LU622" s="5"/>
      <c r="LV622" s="5"/>
      <c r="LW622" s="5"/>
      <c r="LX622" s="5"/>
      <c r="LY622" s="5"/>
      <c r="LZ622" s="5"/>
      <c r="MA622" s="5"/>
      <c r="MB622" s="5"/>
      <c r="MC622" s="5"/>
      <c r="MD622" s="5"/>
      <c r="ME622" s="5"/>
      <c r="MF622" s="5"/>
      <c r="MG622" s="5"/>
      <c r="MH622" s="5"/>
      <c r="MI622" s="5"/>
      <c r="MJ622" s="5"/>
      <c r="MK622" s="5"/>
      <c r="ML622" s="5"/>
      <c r="MM622" s="5"/>
      <c r="MN622" s="5"/>
      <c r="MO622" s="5"/>
      <c r="MP622" s="5"/>
      <c r="MQ622" s="5"/>
      <c r="MR622" s="5"/>
      <c r="MS622" s="5"/>
      <c r="MT622" s="5"/>
      <c r="MU622" s="5"/>
      <c r="MV622" s="5"/>
      <c r="MW622" s="5"/>
      <c r="MX622" s="5"/>
      <c r="MY622" s="5"/>
      <c r="MZ622" s="5"/>
      <c r="NA622" s="5"/>
      <c r="NB622" s="5"/>
      <c r="NC622" s="5"/>
      <c r="ND622" s="5"/>
      <c r="NE622" s="5"/>
      <c r="NF622" s="5"/>
      <c r="NG622" s="5"/>
      <c r="NH622" s="5"/>
      <c r="NI622" s="5"/>
      <c r="NJ622" s="5"/>
      <c r="NK622" s="5"/>
      <c r="NL622" s="5"/>
      <c r="NM622" s="5"/>
      <c r="NN622" s="5"/>
      <c r="NO622" s="5"/>
      <c r="NP622" s="5"/>
      <c r="NQ622" s="5"/>
      <c r="NR622" s="5"/>
      <c r="NS622" s="5"/>
      <c r="NT622" s="5"/>
      <c r="NU622" s="5"/>
      <c r="NV622" s="5"/>
      <c r="NW622" s="5"/>
      <c r="NX622" s="5"/>
      <c r="NY622" s="5"/>
      <c r="NZ622" s="5"/>
      <c r="OA622" s="5"/>
      <c r="OB622" s="5"/>
      <c r="OC622" s="5"/>
      <c r="OD622" s="5"/>
      <c r="OE622" s="5"/>
      <c r="OF622" s="5"/>
      <c r="OG622" s="5"/>
      <c r="OH622" s="5"/>
      <c r="OI622" s="5"/>
      <c r="OJ622" s="5"/>
      <c r="OK622" s="5"/>
      <c r="OL622" s="5"/>
      <c r="OM622" s="5"/>
      <c r="ON622" s="5"/>
      <c r="OO622" s="5"/>
      <c r="OP622" s="5"/>
      <c r="OQ622" s="5"/>
      <c r="OR622" s="5"/>
      <c r="OS622" s="5"/>
      <c r="OT622" s="5"/>
      <c r="OU622" s="5"/>
      <c r="OV622" s="5"/>
      <c r="OW622" s="5"/>
      <c r="OX622" s="5"/>
      <c r="OY622" s="5"/>
      <c r="OZ622" s="5"/>
      <c r="PA622" s="5"/>
      <c r="PB622" s="5"/>
      <c r="PC622" s="5"/>
      <c r="PD622" s="5"/>
      <c r="PE622" s="5"/>
      <c r="PF622" s="5"/>
      <c r="PG622" s="5"/>
      <c r="PH622" s="5"/>
      <c r="PI622" s="5"/>
      <c r="PJ622" s="5"/>
      <c r="PK622" s="5"/>
      <c r="PL622" s="5"/>
      <c r="PM622" s="5"/>
      <c r="PN622" s="5"/>
      <c r="PO622" s="5"/>
      <c r="PP622" s="5"/>
      <c r="PQ622" s="5"/>
      <c r="PR622" s="5"/>
      <c r="PS622" s="5"/>
      <c r="PT622" s="5"/>
      <c r="PU622" s="5"/>
      <c r="PV622" s="5"/>
      <c r="PW622" s="5"/>
      <c r="PX622" s="5"/>
      <c r="PY622" s="5"/>
      <c r="PZ622" s="5"/>
      <c r="QA622" s="5"/>
      <c r="QB622" s="5"/>
      <c r="QC622" s="5"/>
      <c r="QD622" s="5"/>
      <c r="QE622" s="5"/>
      <c r="QF622" s="5"/>
      <c r="QG622" s="5"/>
      <c r="QH622" s="5"/>
      <c r="QI622" s="5"/>
      <c r="QJ622" s="5"/>
      <c r="QK622" s="5"/>
      <c r="QL622" s="5"/>
      <c r="QM622" s="5"/>
      <c r="QN622" s="5"/>
      <c r="QO622" s="5"/>
      <c r="QP622" s="5"/>
      <c r="QQ622" s="5"/>
      <c r="QR622" s="5"/>
      <c r="QS622" s="5"/>
      <c r="QT622" s="5"/>
      <c r="QU622" s="5"/>
      <c r="QV622" s="5"/>
      <c r="QW622" s="5"/>
      <c r="QX622" s="5"/>
      <c r="QY622" s="5"/>
      <c r="QZ622" s="5"/>
      <c r="RA622" s="5"/>
      <c r="RB622" s="5"/>
      <c r="RC622" s="5"/>
      <c r="RD622" s="5"/>
      <c r="RE622" s="5"/>
      <c r="RF622" s="5"/>
      <c r="RG622" s="5"/>
      <c r="RH622" s="5"/>
      <c r="RI622" s="5"/>
      <c r="RJ622" s="5"/>
      <c r="RK622" s="5"/>
      <c r="RL622" s="5"/>
      <c r="RM622" s="5"/>
      <c r="RN622" s="5"/>
      <c r="RO622" s="5"/>
      <c r="RP622" s="5"/>
      <c r="RQ622" s="5"/>
      <c r="RR622" s="5"/>
      <c r="RS622" s="5"/>
      <c r="RT622" s="5"/>
      <c r="RU622" s="5"/>
      <c r="RV622" s="5"/>
      <c r="RW622" s="5"/>
      <c r="RX622" s="5"/>
      <c r="RY622" s="5"/>
      <c r="RZ622" s="5"/>
      <c r="SA622" s="5"/>
      <c r="SB622" s="5"/>
      <c r="SC622" s="5"/>
      <c r="SD622" s="5"/>
      <c r="SE622" s="5"/>
      <c r="SF622" s="5"/>
      <c r="SG622" s="5"/>
      <c r="SH622" s="5"/>
      <c r="SI622" s="5"/>
      <c r="SJ622" s="5"/>
      <c r="SK622" s="5"/>
      <c r="SL622" s="5"/>
      <c r="SM622" s="5"/>
      <c r="SN622" s="5"/>
      <c r="SO622" s="5"/>
      <c r="SP622" s="5"/>
      <c r="SQ622" s="5"/>
      <c r="SR622" s="5"/>
      <c r="SS622" s="5"/>
      <c r="ST622" s="5"/>
      <c r="SU622" s="5"/>
      <c r="SV622" s="5"/>
      <c r="SW622" s="5"/>
      <c r="SX622" s="5"/>
      <c r="SY622" s="5"/>
      <c r="SZ622" s="5"/>
      <c r="TA622" s="5"/>
      <c r="TB622" s="5"/>
      <c r="TC622" s="5"/>
      <c r="TD622" s="5"/>
      <c r="TE622" s="5"/>
      <c r="TF622" s="5"/>
      <c r="TG622" s="5"/>
      <c r="TH622" s="5"/>
      <c r="TI622" s="5"/>
      <c r="TJ622" s="5"/>
      <c r="TK622" s="5"/>
      <c r="TL622" s="5"/>
      <c r="TM622" s="5"/>
      <c r="TN622" s="5"/>
      <c r="TO622" s="5"/>
      <c r="TP622" s="5"/>
      <c r="TQ622" s="5"/>
      <c r="TR622" s="5"/>
      <c r="TS622" s="5"/>
      <c r="TT622" s="5"/>
      <c r="TU622" s="5"/>
      <c r="TV622" s="5"/>
      <c r="TW622" s="5"/>
      <c r="TX622" s="5"/>
      <c r="TY622" s="5"/>
      <c r="TZ622" s="5"/>
      <c r="UA622" s="5"/>
      <c r="UB622" s="5"/>
      <c r="UC622" s="5"/>
      <c r="UD622" s="5"/>
      <c r="UE622" s="5"/>
      <c r="UF622" s="5"/>
      <c r="UG622" s="5"/>
      <c r="UH622" s="5"/>
      <c r="UI622" s="5"/>
      <c r="UJ622" s="5"/>
      <c r="UK622" s="5"/>
      <c r="UL622" s="5"/>
      <c r="UM622" s="5"/>
      <c r="UN622" s="5"/>
      <c r="UO622" s="5"/>
      <c r="UP622" s="5"/>
      <c r="UQ622" s="5"/>
      <c r="UR622" s="5"/>
      <c r="US622" s="5"/>
      <c r="UT622" s="5"/>
      <c r="UU622" s="5"/>
      <c r="UV622" s="5"/>
      <c r="UW622" s="5"/>
      <c r="UX622" s="5"/>
      <c r="UY622" s="5"/>
      <c r="UZ622" s="5"/>
      <c r="VA622" s="5"/>
      <c r="VB622" s="5"/>
      <c r="VC622" s="5"/>
      <c r="VD622" s="5"/>
      <c r="VE622" s="5"/>
      <c r="VF622" s="5"/>
      <c r="VG622" s="5"/>
      <c r="VH622" s="5"/>
      <c r="VI622" s="5"/>
      <c r="VJ622" s="5"/>
      <c r="VK622" s="5"/>
      <c r="VL622" s="5"/>
      <c r="VM622" s="5"/>
      <c r="VN622" s="5"/>
      <c r="VO622" s="5"/>
      <c r="VP622" s="5"/>
      <c r="VQ622" s="5"/>
      <c r="VR622" s="5"/>
      <c r="VS622" s="5"/>
      <c r="VT622" s="5"/>
      <c r="VU622" s="5"/>
      <c r="VV622" s="5"/>
      <c r="VW622" s="5"/>
      <c r="VX622" s="5"/>
      <c r="VY622" s="5"/>
      <c r="VZ622" s="5"/>
      <c r="WA622" s="5"/>
      <c r="WB622" s="5"/>
      <c r="WC622" s="5"/>
      <c r="WD622" s="5"/>
      <c r="WE622" s="5"/>
      <c r="WF622" s="5"/>
      <c r="WG622" s="5"/>
      <c r="WH622" s="5"/>
      <c r="WI622" s="5"/>
      <c r="WJ622" s="5"/>
      <c r="WK622" s="5"/>
      <c r="WL622" s="5"/>
      <c r="WM622" s="5"/>
      <c r="WN622" s="5"/>
      <c r="WO622" s="5"/>
      <c r="WP622" s="5"/>
      <c r="WQ622" s="5"/>
      <c r="WR622" s="5"/>
      <c r="WS622" s="5"/>
      <c r="WT622" s="5"/>
      <c r="WU622" s="5"/>
      <c r="WV622" s="5"/>
      <c r="WW622" s="5"/>
      <c r="WX622" s="5"/>
      <c r="WY622" s="5"/>
      <c r="WZ622" s="5"/>
      <c r="XA622" s="5"/>
      <c r="XB622" s="5"/>
      <c r="XC622" s="5"/>
      <c r="XD622" s="5"/>
      <c r="XE622" s="5"/>
      <c r="XF622" s="5"/>
      <c r="XG622" s="5"/>
      <c r="XH622" s="5"/>
      <c r="XI622" s="5"/>
      <c r="XJ622" s="5"/>
      <c r="XK622" s="5"/>
      <c r="XL622" s="5"/>
      <c r="XM622" s="5"/>
      <c r="XN622" s="5"/>
      <c r="XO622" s="5"/>
      <c r="XP622" s="5"/>
      <c r="XQ622" s="5"/>
      <c r="XR622" s="5"/>
      <c r="XS622" s="5"/>
      <c r="XT622" s="5"/>
      <c r="XU622" s="5"/>
      <c r="XV622" s="5"/>
      <c r="XW622" s="5"/>
      <c r="XX622" s="5"/>
      <c r="XY622" s="5"/>
      <c r="XZ622" s="5"/>
      <c r="YA622" s="5"/>
      <c r="YB622" s="5"/>
      <c r="YC622" s="5"/>
      <c r="YD622" s="5"/>
      <c r="YE622" s="5"/>
      <c r="YF622" s="5"/>
      <c r="YG622" s="5"/>
      <c r="YH622" s="5"/>
      <c r="YI622" s="5"/>
      <c r="YJ622" s="5"/>
      <c r="YK622" s="5"/>
      <c r="YL622" s="5"/>
      <c r="YM622" s="5"/>
      <c r="YN622" s="5"/>
      <c r="YO622" s="5"/>
      <c r="YP622" s="5"/>
      <c r="YQ622" s="5"/>
      <c r="YR622" s="5"/>
      <c r="YS622" s="5"/>
      <c r="YT622" s="5"/>
      <c r="YU622" s="5"/>
      <c r="YV622" s="5"/>
      <c r="YW622" s="5"/>
      <c r="YX622" s="5"/>
      <c r="YY622" s="5"/>
      <c r="YZ622" s="5"/>
      <c r="ZA622" s="5"/>
      <c r="ZB622" s="5"/>
      <c r="ZC622" s="5"/>
      <c r="ZD622" s="5"/>
      <c r="ZE622" s="5"/>
      <c r="ZF622" s="5"/>
      <c r="ZG622" s="5"/>
      <c r="ZH622" s="5"/>
      <c r="ZI622" s="5"/>
      <c r="ZJ622" s="5"/>
      <c r="ZK622" s="5"/>
      <c r="ZL622" s="5"/>
      <c r="ZM622" s="5"/>
      <c r="ZN622" s="5"/>
      <c r="ZO622" s="5"/>
      <c r="ZP622" s="5"/>
      <c r="ZQ622" s="5"/>
      <c r="ZR622" s="5"/>
      <c r="ZS622" s="5"/>
      <c r="ZT622" s="5"/>
      <c r="ZU622" s="5"/>
      <c r="ZV622" s="5"/>
      <c r="ZW622" s="5"/>
      <c r="ZX622" s="5"/>
      <c r="ZY622" s="5"/>
      <c r="ZZ622" s="5"/>
      <c r="AAA622" s="5"/>
      <c r="AAB622" s="5"/>
      <c r="AAC622" s="5"/>
      <c r="AAD622" s="5"/>
      <c r="AAE622" s="5"/>
      <c r="AAF622" s="5"/>
      <c r="AAG622" s="5"/>
      <c r="AAH622" s="5"/>
      <c r="AAI622" s="5"/>
      <c r="AAJ622" s="5"/>
      <c r="AAK622" s="5"/>
      <c r="AAL622" s="5"/>
      <c r="AAM622" s="5"/>
      <c r="AAN622" s="5"/>
      <c r="AAO622" s="5"/>
      <c r="AAP622" s="5"/>
      <c r="AAQ622" s="5"/>
      <c r="AAR622" s="5"/>
      <c r="AAS622" s="5"/>
      <c r="AAT622" s="5"/>
      <c r="AAU622" s="5"/>
      <c r="AAV622" s="5"/>
      <c r="AAW622" s="5"/>
      <c r="AAX622" s="5"/>
      <c r="AAY622" s="5"/>
      <c r="AAZ622" s="5"/>
      <c r="ABA622" s="5"/>
      <c r="ABB622" s="5"/>
      <c r="ABC622" s="5"/>
      <c r="ABD622" s="5"/>
      <c r="ABE622" s="5"/>
      <c r="ABF622" s="5"/>
      <c r="ABG622" s="5"/>
      <c r="ABH622" s="5"/>
      <c r="ABI622" s="5"/>
      <c r="ABJ622" s="5"/>
      <c r="ABK622" s="5"/>
      <c r="ABL622" s="5"/>
      <c r="ABM622" s="5"/>
      <c r="ABN622" s="5"/>
      <c r="ABO622" s="5"/>
      <c r="ABP622" s="5"/>
      <c r="ABQ622" s="5"/>
      <c r="ABR622" s="5"/>
      <c r="ABS622" s="5"/>
      <c r="ABT622" s="5"/>
      <c r="ABU622" s="5"/>
      <c r="ABV622" s="5"/>
      <c r="ABW622" s="5"/>
      <c r="ABX622" s="5"/>
      <c r="ABY622" s="5"/>
      <c r="ABZ622" s="5"/>
      <c r="ACA622" s="5"/>
      <c r="ACB622" s="5"/>
      <c r="ACC622" s="5"/>
      <c r="ACD622" s="5"/>
      <c r="ACE622" s="5"/>
      <c r="ACF622" s="5"/>
      <c r="ACG622" s="5"/>
      <c r="ACH622" s="5"/>
      <c r="ACI622" s="5"/>
      <c r="ACJ622" s="5"/>
      <c r="ACK622" s="5"/>
      <c r="ACL622" s="5"/>
      <c r="ACM622" s="5"/>
      <c r="ACN622" s="5"/>
      <c r="ACO622" s="5"/>
      <c r="ACP622" s="5"/>
      <c r="ACQ622" s="5"/>
      <c r="ACR622" s="5"/>
      <c r="ACS622" s="5"/>
      <c r="ACT622" s="5"/>
      <c r="ACU622" s="5"/>
      <c r="ACV622" s="5"/>
      <c r="ACW622" s="5"/>
      <c r="ACX622" s="5"/>
      <c r="ACY622" s="5"/>
      <c r="ACZ622" s="5"/>
      <c r="ADA622" s="5"/>
      <c r="ADB622" s="5"/>
      <c r="ADC622" s="5"/>
      <c r="ADD622" s="5"/>
      <c r="ADE622" s="5"/>
      <c r="ADF622" s="5"/>
      <c r="ADG622" s="5"/>
      <c r="ADH622" s="5"/>
      <c r="ADI622" s="5"/>
      <c r="ADJ622" s="5"/>
      <c r="ADK622" s="5"/>
      <c r="ADL622" s="5"/>
      <c r="ADM622" s="5"/>
      <c r="ADN622" s="5"/>
      <c r="ADO622" s="5"/>
      <c r="ADP622" s="5"/>
      <c r="ADQ622" s="5"/>
      <c r="ADR622" s="5"/>
      <c r="ADS622" s="5"/>
      <c r="ADT622" s="5"/>
      <c r="ADU622" s="5"/>
      <c r="ADV622" s="5"/>
      <c r="ADW622" s="5"/>
      <c r="ADX622" s="5"/>
      <c r="ADY622" s="5"/>
      <c r="ADZ622" s="5"/>
      <c r="AEA622" s="5"/>
      <c r="AEB622" s="5"/>
      <c r="AEC622" s="5"/>
      <c r="AED622" s="5"/>
      <c r="AEE622" s="5"/>
      <c r="AEF622" s="5"/>
      <c r="AEG622" s="5"/>
      <c r="AEH622" s="5"/>
      <c r="AEI622" s="5"/>
      <c r="AEJ622" s="5"/>
      <c r="AEK622" s="5"/>
      <c r="AEL622" s="5"/>
      <c r="AEM622" s="5"/>
      <c r="AEN622" s="5"/>
      <c r="AEO622" s="5"/>
      <c r="AEP622" s="5"/>
      <c r="AEQ622" s="5"/>
      <c r="AER622" s="5"/>
      <c r="AES622" s="5"/>
      <c r="AET622" s="5"/>
      <c r="AEU622" s="5"/>
      <c r="AEV622" s="5"/>
      <c r="AEW622" s="5"/>
      <c r="AEX622" s="5"/>
      <c r="AEY622" s="5"/>
      <c r="AEZ622" s="5"/>
      <c r="AFA622" s="5"/>
      <c r="AFB622" s="5"/>
      <c r="AFC622" s="5"/>
      <c r="AFD622" s="5"/>
      <c r="AFE622" s="5"/>
      <c r="AFF622" s="5"/>
      <c r="AFG622" s="5"/>
      <c r="AFH622" s="5"/>
      <c r="AFI622" s="5"/>
      <c r="AFJ622" s="5"/>
      <c r="AFK622" s="5"/>
      <c r="AFL622" s="5"/>
      <c r="AFM622" s="5"/>
      <c r="AFN622" s="5"/>
      <c r="AFO622" s="5"/>
      <c r="AFP622" s="5"/>
      <c r="AFQ622" s="5"/>
      <c r="AFR622" s="5"/>
      <c r="AFS622" s="5"/>
      <c r="AFT622" s="5"/>
      <c r="AFU622" s="5"/>
      <c r="AFV622" s="5"/>
      <c r="AFW622" s="5"/>
      <c r="AFX622" s="5"/>
      <c r="AFY622" s="5"/>
      <c r="AFZ622" s="5"/>
      <c r="AGA622" s="5"/>
      <c r="AGB622" s="5"/>
      <c r="AGC622" s="5"/>
      <c r="AGD622" s="5"/>
      <c r="AGE622" s="5"/>
      <c r="AGF622" s="5"/>
      <c r="AGG622" s="5"/>
      <c r="AGH622" s="5"/>
      <c r="AGI622" s="5"/>
      <c r="AGJ622" s="5"/>
      <c r="AGK622" s="5"/>
      <c r="AGL622" s="5"/>
      <c r="AGM622" s="5"/>
      <c r="AGN622" s="5"/>
      <c r="AGO622" s="5"/>
      <c r="AGP622" s="5"/>
      <c r="AGQ622" s="5"/>
      <c r="AGR622" s="5"/>
      <c r="AGS622" s="5"/>
      <c r="AGT622" s="5"/>
      <c r="AGU622" s="5"/>
      <c r="AGV622" s="5"/>
      <c r="AGW622" s="5"/>
      <c r="AGX622" s="5"/>
      <c r="AGY622" s="5"/>
      <c r="AGZ622" s="5"/>
      <c r="AHA622" s="5"/>
      <c r="AHB622" s="5"/>
      <c r="AHC622" s="5"/>
      <c r="AHD622" s="5"/>
      <c r="AHE622" s="5"/>
      <c r="AHF622" s="5"/>
      <c r="AHG622" s="5"/>
      <c r="AHH622" s="5"/>
      <c r="AHI622" s="5"/>
      <c r="AHJ622" s="5"/>
      <c r="AHK622" s="5"/>
      <c r="AHL622" s="5"/>
      <c r="AHM622" s="5"/>
      <c r="AHN622" s="5"/>
      <c r="AHO622" s="5"/>
      <c r="AHP622" s="5"/>
      <c r="AHQ622" s="5"/>
      <c r="AHR622" s="5"/>
      <c r="AHS622" s="5"/>
      <c r="AHT622" s="5"/>
      <c r="AHU622" s="5"/>
      <c r="AHV622" s="5"/>
      <c r="AHW622" s="5"/>
      <c r="AHX622" s="5"/>
      <c r="AHY622" s="5"/>
      <c r="AHZ622" s="5"/>
      <c r="AIA622" s="5"/>
      <c r="AIB622" s="5"/>
      <c r="AIC622" s="5"/>
      <c r="AID622" s="5"/>
      <c r="AIE622" s="5"/>
      <c r="AIF622" s="5"/>
      <c r="AIG622" s="5"/>
      <c r="AIH622" s="5"/>
      <c r="AII622" s="5"/>
      <c r="AIJ622" s="5"/>
      <c r="AIK622" s="5"/>
      <c r="AIL622" s="5"/>
      <c r="AIM622" s="5"/>
      <c r="AIN622" s="5"/>
      <c r="AIO622" s="5"/>
      <c r="AIP622" s="5"/>
      <c r="AIQ622" s="5"/>
      <c r="AIR622" s="5"/>
      <c r="AIS622" s="5"/>
      <c r="AIT622" s="5"/>
      <c r="AIU622" s="5"/>
      <c r="AIV622" s="5"/>
      <c r="AIW622" s="5"/>
      <c r="AIX622" s="5"/>
      <c r="AIY622" s="5"/>
      <c r="AIZ622" s="5"/>
      <c r="AJA622" s="5"/>
      <c r="AJB622" s="5"/>
      <c r="AJC622" s="5"/>
      <c r="AJD622" s="5"/>
      <c r="AJE622" s="5"/>
      <c r="AJF622" s="5"/>
      <c r="AJG622" s="5"/>
      <c r="AJH622" s="5"/>
      <c r="AJI622" s="5"/>
      <c r="AJJ622" s="5"/>
      <c r="AJK622" s="5"/>
      <c r="AJL622" s="5"/>
      <c r="AJM622" s="5"/>
      <c r="AJN622" s="5"/>
      <c r="AJO622" s="5"/>
      <c r="AJP622" s="5"/>
      <c r="AJQ622" s="5"/>
      <c r="AJR622" s="5"/>
      <c r="AJS622" s="5"/>
      <c r="AJT622" s="5"/>
      <c r="AJU622" s="5"/>
      <c r="AJV622" s="5"/>
      <c r="AJW622" s="5"/>
      <c r="AJX622" s="5"/>
      <c r="AJY622" s="5"/>
      <c r="AJZ622" s="5"/>
      <c r="AKA622" s="5"/>
      <c r="AKB622" s="5"/>
      <c r="AKC622" s="5"/>
      <c r="AKD622" s="5"/>
      <c r="AKE622" s="5"/>
      <c r="AKF622" s="5"/>
      <c r="AKG622" s="5"/>
      <c r="AKH622" s="5"/>
      <c r="AKI622" s="5"/>
      <c r="AKJ622" s="5"/>
      <c r="AKK622" s="5"/>
      <c r="AKL622" s="5"/>
      <c r="AKM622" s="5"/>
      <c r="AKN622" s="5"/>
      <c r="AKO622" s="5"/>
      <c r="AKP622" s="5"/>
      <c r="AKQ622" s="5"/>
      <c r="AKR622" s="5"/>
      <c r="AKS622" s="5"/>
      <c r="AKT622" s="5"/>
      <c r="AKU622" s="5"/>
      <c r="AKV622" s="5"/>
      <c r="AKW622" s="5"/>
      <c r="AKX622" s="5"/>
      <c r="AKY622" s="5"/>
      <c r="AKZ622" s="5"/>
      <c r="ALA622" s="5"/>
      <c r="ALB622" s="5"/>
      <c r="ALC622" s="5"/>
      <c r="ALD622" s="5"/>
      <c r="ALE622" s="5"/>
      <c r="ALF622" s="5"/>
      <c r="ALG622" s="5"/>
      <c r="ALH622" s="5"/>
      <c r="ALI622" s="5"/>
      <c r="ALJ622" s="5"/>
      <c r="ALK622" s="5"/>
      <c r="ALL622" s="5"/>
      <c r="ALM622" s="5"/>
      <c r="ALN622" s="5"/>
      <c r="ALO622" s="5"/>
      <c r="ALP622" s="5"/>
      <c r="ALQ622" s="5"/>
      <c r="ALR622" s="5"/>
      <c r="ALS622" s="5"/>
      <c r="ALT622" s="5"/>
      <c r="ALU622" s="5"/>
      <c r="ALV622" s="5"/>
      <c r="ALW622" s="5"/>
      <c r="ALX622" s="5"/>
      <c r="ALY622" s="5"/>
      <c r="ALZ622" s="5"/>
      <c r="AMA622" s="5"/>
      <c r="AMB622" s="5"/>
      <c r="AMC622" s="5"/>
      <c r="AMD622" s="5"/>
      <c r="AME622" s="5"/>
      <c r="AMF622" s="5"/>
      <c r="AMG622" s="5"/>
      <c r="AMH622" s="5"/>
      <c r="AMI622" s="5"/>
      <c r="AMJ622" s="5"/>
      <c r="AMK622" s="5"/>
      <c r="AML622" s="5"/>
      <c r="AMM622" s="5"/>
      <c r="AMN622" s="5"/>
      <c r="AMO622" s="5"/>
      <c r="AMP622" s="5"/>
      <c r="AMQ622" s="5"/>
      <c r="AMR622" s="5"/>
      <c r="AMS622" s="5"/>
      <c r="AMT622" s="5"/>
      <c r="AMU622" s="5"/>
      <c r="AMV622" s="5"/>
      <c r="AMW622" s="5"/>
      <c r="AMX622" s="5"/>
      <c r="AMY622" s="5"/>
      <c r="AMZ622" s="5"/>
      <c r="ANA622" s="5"/>
      <c r="ANB622" s="5"/>
      <c r="ANC622" s="5"/>
      <c r="AND622" s="5"/>
      <c r="ANE622" s="5"/>
      <c r="ANF622" s="5"/>
      <c r="ANG622" s="5"/>
      <c r="ANH622" s="5"/>
      <c r="ANI622" s="5"/>
      <c r="ANJ622" s="5"/>
      <c r="ANK622" s="5"/>
      <c r="ANL622" s="5"/>
      <c r="ANM622" s="5"/>
      <c r="ANN622" s="5"/>
      <c r="ANO622" s="5"/>
      <c r="ANP622" s="5"/>
      <c r="ANQ622" s="5"/>
      <c r="ANR622" s="5"/>
      <c r="ANS622" s="5"/>
      <c r="ANT622" s="5"/>
      <c r="ANU622" s="5"/>
      <c r="ANV622" s="5"/>
      <c r="ANW622" s="5"/>
      <c r="ANX622" s="5"/>
      <c r="ANY622" s="5"/>
      <c r="ANZ622" s="5"/>
      <c r="AOA622" s="5"/>
      <c r="AOB622" s="5"/>
      <c r="AOC622" s="5"/>
      <c r="AOD622" s="5"/>
      <c r="AOE622" s="5"/>
      <c r="AOF622" s="5"/>
      <c r="AOG622" s="5"/>
      <c r="AOH622" s="5"/>
      <c r="AOI622" s="5"/>
      <c r="AOJ622" s="5"/>
      <c r="AOK622" s="5"/>
      <c r="AOL622" s="5"/>
      <c r="AOM622" s="5"/>
      <c r="AON622" s="5"/>
      <c r="AOO622" s="5"/>
      <c r="AOP622" s="5"/>
      <c r="AOQ622" s="5"/>
      <c r="AOR622" s="5"/>
      <c r="AOS622" s="5"/>
      <c r="AOT622" s="5"/>
      <c r="AOU622" s="5"/>
      <c r="AOV622" s="5"/>
      <c r="AOW622" s="5"/>
      <c r="AOX622" s="5"/>
      <c r="AOY622" s="5"/>
      <c r="AOZ622" s="5"/>
      <c r="APA622" s="5"/>
      <c r="APB622" s="5"/>
      <c r="APC622" s="5"/>
      <c r="APD622" s="5"/>
      <c r="APE622" s="5"/>
      <c r="APF622" s="5"/>
      <c r="APG622" s="5"/>
      <c r="APH622" s="5"/>
      <c r="API622" s="5"/>
      <c r="APJ622" s="5"/>
      <c r="APK622" s="5"/>
      <c r="APL622" s="5"/>
      <c r="APM622" s="5"/>
      <c r="APN622" s="5"/>
      <c r="APO622" s="5"/>
      <c r="APP622" s="5"/>
      <c r="APQ622" s="5"/>
      <c r="APR622" s="5"/>
      <c r="APS622" s="5"/>
      <c r="APT622" s="5"/>
      <c r="APU622" s="5"/>
      <c r="APV622" s="5"/>
      <c r="APW622" s="5"/>
      <c r="APX622" s="5"/>
      <c r="APY622" s="5"/>
      <c r="APZ622" s="5"/>
      <c r="AQA622" s="5"/>
      <c r="AQB622" s="5"/>
      <c r="AQC622" s="5"/>
      <c r="AQD622" s="5"/>
      <c r="AQE622" s="5"/>
      <c r="AQF622" s="5"/>
      <c r="AQG622" s="5"/>
      <c r="AQH622" s="5"/>
      <c r="AQI622" s="5"/>
      <c r="AQJ622" s="5"/>
      <c r="AQK622" s="5"/>
      <c r="AQL622" s="5"/>
      <c r="AQM622" s="5"/>
      <c r="AQN622" s="5"/>
      <c r="AQO622" s="5"/>
      <c r="AQP622" s="5"/>
      <c r="AQQ622" s="5"/>
      <c r="AQR622" s="5"/>
      <c r="AQS622" s="5"/>
      <c r="AQT622" s="5"/>
      <c r="AQU622" s="5"/>
      <c r="AQV622" s="5"/>
      <c r="AQW622" s="5"/>
      <c r="AQX622" s="5"/>
      <c r="AQY622" s="5"/>
      <c r="AQZ622" s="5"/>
      <c r="ARA622" s="5"/>
      <c r="ARB622" s="5"/>
      <c r="ARC622" s="5"/>
      <c r="ARD622" s="5"/>
      <c r="ARE622" s="5"/>
      <c r="ARF622" s="5"/>
      <c r="ARG622" s="5"/>
      <c r="ARH622" s="5"/>
      <c r="ARI622" s="5"/>
      <c r="ARJ622" s="5"/>
      <c r="ARK622" s="5"/>
      <c r="ARL622" s="5"/>
      <c r="ARM622" s="5"/>
      <c r="ARN622" s="5"/>
      <c r="ARO622" s="5"/>
      <c r="ARP622" s="5"/>
      <c r="ARQ622" s="5"/>
      <c r="ARR622" s="5"/>
      <c r="ARS622" s="5"/>
      <c r="ART622" s="5"/>
      <c r="ARU622" s="5"/>
      <c r="ARV622" s="5"/>
      <c r="ARW622" s="5"/>
      <c r="ARX622" s="5"/>
      <c r="ARY622" s="5"/>
      <c r="ARZ622" s="5"/>
      <c r="ASA622" s="5"/>
      <c r="ASB622" s="5"/>
      <c r="ASC622" s="5"/>
      <c r="ASD622" s="5"/>
      <c r="ASE622" s="5"/>
      <c r="ASF622" s="5"/>
      <c r="ASG622" s="5"/>
      <c r="ASH622" s="5"/>
      <c r="ASI622" s="5"/>
      <c r="ASJ622" s="5"/>
      <c r="ASK622" s="5"/>
      <c r="ASL622" s="5"/>
      <c r="ASM622" s="5"/>
      <c r="ASN622" s="5"/>
      <c r="ASO622" s="5"/>
      <c r="ASP622" s="5"/>
      <c r="ASQ622" s="5"/>
      <c r="ASR622" s="5"/>
      <c r="ASS622" s="5"/>
      <c r="AST622" s="5"/>
      <c r="ASU622" s="5"/>
      <c r="ASV622" s="5"/>
      <c r="ASW622" s="5"/>
      <c r="ASX622" s="5"/>
      <c r="ASY622" s="5"/>
      <c r="ASZ622" s="5"/>
      <c r="ATA622" s="5"/>
      <c r="ATB622" s="5"/>
      <c r="ATC622" s="5"/>
      <c r="ATD622" s="5"/>
      <c r="ATE622" s="5"/>
      <c r="ATF622" s="5"/>
      <c r="ATG622" s="5"/>
      <c r="ATH622" s="5"/>
      <c r="ATI622" s="5"/>
      <c r="ATJ622" s="5"/>
      <c r="ATK622" s="5"/>
      <c r="ATL622" s="5"/>
      <c r="ATM622" s="5"/>
      <c r="ATN622" s="5"/>
      <c r="ATO622" s="5"/>
      <c r="ATP622" s="5"/>
      <c r="ATQ622" s="5"/>
      <c r="ATR622" s="5"/>
      <c r="ATS622" s="5"/>
      <c r="ATT622" s="5"/>
      <c r="ATU622" s="5"/>
      <c r="ATV622" s="5"/>
      <c r="ATW622" s="5"/>
      <c r="ATX622" s="5"/>
      <c r="ATY622" s="5"/>
      <c r="ATZ622" s="5"/>
      <c r="AUA622" s="5"/>
      <c r="AUB622" s="5"/>
      <c r="AUC622" s="5"/>
      <c r="AUD622" s="5"/>
      <c r="AUE622" s="5"/>
      <c r="AUF622" s="5"/>
      <c r="AUG622" s="5"/>
      <c r="AUH622" s="5"/>
      <c r="AUI622" s="5"/>
      <c r="AUJ622" s="5"/>
      <c r="AUK622" s="5"/>
      <c r="AUL622" s="5"/>
      <c r="AUM622" s="5"/>
      <c r="AUN622" s="5"/>
      <c r="AUO622" s="5"/>
      <c r="AUP622" s="5"/>
      <c r="AUQ622" s="5"/>
      <c r="AUR622" s="5"/>
      <c r="AUS622" s="5"/>
      <c r="AUT622" s="5"/>
      <c r="AUU622" s="5"/>
      <c r="AUV622" s="5"/>
      <c r="AUW622" s="5"/>
      <c r="AUX622" s="5"/>
      <c r="AUY622" s="5"/>
      <c r="AUZ622" s="5"/>
      <c r="AVA622" s="5"/>
      <c r="AVB622" s="5"/>
      <c r="AVC622" s="5"/>
      <c r="AVD622" s="5"/>
      <c r="AVE622" s="5"/>
      <c r="AVF622" s="5"/>
      <c r="AVG622" s="5"/>
      <c r="AVH622" s="5"/>
      <c r="AVI622" s="5"/>
      <c r="AVJ622" s="5"/>
      <c r="AVK622" s="5"/>
      <c r="AVL622" s="5"/>
      <c r="AVM622" s="5"/>
      <c r="AVN622" s="5"/>
      <c r="AVO622" s="5"/>
      <c r="AVP622" s="5"/>
      <c r="AVQ622" s="5"/>
      <c r="AVR622" s="5"/>
      <c r="AVS622" s="5"/>
      <c r="AVT622" s="5"/>
      <c r="AVU622" s="5"/>
      <c r="AVV622" s="5"/>
      <c r="AVW622" s="5"/>
      <c r="AVX622" s="5"/>
      <c r="AVY622" s="5"/>
      <c r="AVZ622" s="5"/>
      <c r="AWA622" s="5"/>
      <c r="AWB622" s="5"/>
      <c r="AWC622" s="5"/>
      <c r="AWD622" s="5"/>
      <c r="AWE622" s="5"/>
      <c r="AWF622" s="5"/>
      <c r="AWG622" s="5"/>
      <c r="AWH622" s="5"/>
      <c r="AWI622" s="5"/>
      <c r="AWJ622" s="5"/>
      <c r="AWK622" s="5"/>
      <c r="AWL622" s="5"/>
      <c r="AWM622" s="5"/>
      <c r="AWN622" s="5"/>
      <c r="AWO622" s="5"/>
      <c r="AWP622" s="5"/>
      <c r="AWQ622" s="5"/>
      <c r="AWR622" s="5"/>
      <c r="AWS622" s="5"/>
      <c r="AWT622" s="5"/>
      <c r="AWU622" s="5"/>
      <c r="AWV622" s="5"/>
      <c r="AWW622" s="5"/>
      <c r="AWX622" s="5"/>
      <c r="AWY622" s="5"/>
      <c r="AWZ622" s="5"/>
      <c r="AXA622" s="5"/>
      <c r="AXB622" s="5"/>
      <c r="AXC622" s="5"/>
      <c r="AXD622" s="5"/>
      <c r="AXE622" s="5"/>
      <c r="AXF622" s="5"/>
      <c r="AXG622" s="5"/>
      <c r="AXH622" s="5"/>
      <c r="AXI622" s="5"/>
      <c r="AXJ622" s="5"/>
      <c r="AXK622" s="5"/>
      <c r="AXL622" s="5"/>
      <c r="AXM622" s="5"/>
      <c r="AXN622" s="5"/>
      <c r="AXO622" s="5"/>
      <c r="AXP622" s="5"/>
      <c r="AXQ622" s="5"/>
      <c r="AXR622" s="5"/>
      <c r="AXS622" s="5"/>
      <c r="AXT622" s="5"/>
      <c r="AXU622" s="5"/>
      <c r="AXV622" s="5"/>
      <c r="AXW622" s="5"/>
      <c r="AXX622" s="5"/>
      <c r="AXY622" s="5"/>
      <c r="AXZ622" s="5"/>
      <c r="AYA622" s="5"/>
      <c r="AYB622" s="5"/>
      <c r="AYC622" s="5"/>
      <c r="AYD622" s="5"/>
      <c r="AYE622" s="5"/>
      <c r="AYF622" s="5"/>
      <c r="AYG622" s="5"/>
      <c r="AYH622" s="5"/>
      <c r="AYI622" s="5"/>
      <c r="AYJ622" s="5"/>
      <c r="AYK622" s="5"/>
      <c r="AYL622" s="5"/>
      <c r="AYM622" s="5"/>
      <c r="AYN622" s="5"/>
      <c r="AYO622" s="5"/>
      <c r="AYP622" s="5"/>
      <c r="AYQ622" s="5"/>
      <c r="AYR622" s="5"/>
      <c r="AYS622" s="5"/>
      <c r="AYT622" s="5"/>
      <c r="AYU622" s="5"/>
      <c r="AYV622" s="5"/>
      <c r="AYW622" s="5"/>
      <c r="AYX622" s="5"/>
      <c r="AYY622" s="5"/>
      <c r="AYZ622" s="5"/>
      <c r="AZA622" s="5"/>
      <c r="AZB622" s="5"/>
      <c r="AZC622" s="5"/>
      <c r="AZD622" s="5"/>
      <c r="AZE622" s="5"/>
      <c r="AZF622" s="5"/>
      <c r="AZG622" s="5"/>
      <c r="AZH622" s="5"/>
      <c r="AZI622" s="5"/>
      <c r="AZJ622" s="5"/>
      <c r="AZK622" s="5"/>
      <c r="AZL622" s="5"/>
      <c r="AZM622" s="5"/>
      <c r="AZN622" s="5"/>
      <c r="AZO622" s="5"/>
      <c r="AZP622" s="5"/>
      <c r="AZQ622" s="5"/>
      <c r="AZR622" s="5"/>
      <c r="AZS622" s="5"/>
      <c r="AZT622" s="5"/>
      <c r="AZU622" s="5"/>
      <c r="AZV622" s="5"/>
      <c r="AZW622" s="5"/>
      <c r="AZX622" s="5"/>
      <c r="AZY622" s="5"/>
      <c r="AZZ622" s="5"/>
      <c r="BAA622" s="5"/>
      <c r="BAB622" s="5"/>
      <c r="BAC622" s="5"/>
      <c r="BAD622" s="5"/>
      <c r="BAE622" s="5"/>
      <c r="BAF622" s="5"/>
      <c r="BAG622" s="5"/>
      <c r="BAH622" s="5"/>
      <c r="BAI622" s="5"/>
      <c r="BAJ622" s="5"/>
      <c r="BAK622" s="5"/>
      <c r="BAL622" s="5"/>
      <c r="BAM622" s="5"/>
      <c r="BAN622" s="5"/>
      <c r="BAO622" s="5"/>
      <c r="BAP622" s="5"/>
      <c r="BAQ622" s="5"/>
      <c r="BAR622" s="5"/>
      <c r="BAS622" s="5"/>
      <c r="BAT622" s="5"/>
      <c r="BAU622" s="5"/>
      <c r="BAV622" s="5"/>
      <c r="BAW622" s="5"/>
      <c r="BAX622" s="5"/>
      <c r="BAY622" s="5"/>
      <c r="BAZ622" s="5"/>
      <c r="BBA622" s="5"/>
      <c r="BBB622" s="5"/>
      <c r="BBC622" s="5"/>
      <c r="BBD622" s="5"/>
      <c r="BBE622" s="5"/>
      <c r="BBF622" s="5"/>
      <c r="BBG622" s="5"/>
      <c r="BBH622" s="5"/>
      <c r="BBI622" s="5"/>
      <c r="BBJ622" s="5"/>
      <c r="BBK622" s="5"/>
      <c r="BBL622" s="5"/>
      <c r="BBM622" s="5"/>
      <c r="BBN622" s="5"/>
      <c r="BBO622" s="5"/>
      <c r="BBP622" s="5"/>
      <c r="BBQ622" s="5"/>
      <c r="BBR622" s="5"/>
      <c r="BBS622" s="5"/>
      <c r="BBT622" s="5"/>
      <c r="BBU622" s="5"/>
      <c r="BBV622" s="5"/>
      <c r="BBW622" s="5"/>
      <c r="BBX622" s="5"/>
      <c r="BBY622" s="5"/>
      <c r="BBZ622" s="5"/>
      <c r="BCA622" s="5"/>
      <c r="BCB622" s="5"/>
      <c r="BCC622" s="5"/>
      <c r="BCD622" s="5"/>
      <c r="BCE622" s="5"/>
      <c r="BCF622" s="5"/>
      <c r="BCG622" s="5"/>
      <c r="BCH622" s="5"/>
      <c r="BCI622" s="5"/>
      <c r="BCJ622" s="5"/>
      <c r="BCK622" s="5"/>
      <c r="BCL622" s="5"/>
      <c r="BCM622" s="5"/>
      <c r="BCN622" s="5"/>
      <c r="BCO622" s="5"/>
      <c r="BCP622" s="5"/>
      <c r="BCQ622" s="5"/>
      <c r="BCR622" s="5"/>
      <c r="BCS622" s="5"/>
      <c r="BCT622" s="5"/>
      <c r="BCU622" s="5"/>
      <c r="BCV622" s="5"/>
      <c r="BCW622" s="5"/>
      <c r="BCX622" s="5"/>
      <c r="BCY622" s="5"/>
      <c r="BCZ622" s="5"/>
      <c r="BDA622" s="5"/>
      <c r="BDB622" s="5"/>
      <c r="BDC622" s="5"/>
      <c r="BDD622" s="5"/>
      <c r="BDE622" s="5"/>
      <c r="BDF622" s="5"/>
      <c r="BDG622" s="5"/>
      <c r="BDH622" s="5"/>
      <c r="BDI622" s="5"/>
      <c r="BDJ622" s="5"/>
      <c r="BDK622" s="5"/>
      <c r="BDL622" s="5"/>
      <c r="BDM622" s="5"/>
      <c r="BDN622" s="5"/>
      <c r="BDO622" s="5"/>
      <c r="BDP622" s="5"/>
      <c r="BDQ622" s="5"/>
      <c r="BDR622" s="5"/>
      <c r="BDS622" s="5"/>
      <c r="BDT622" s="5"/>
      <c r="BDU622" s="5"/>
      <c r="BDV622" s="5"/>
      <c r="BDW622" s="5"/>
      <c r="BDX622" s="5"/>
      <c r="BDY622" s="5"/>
      <c r="BDZ622" s="5"/>
      <c r="BEA622" s="5"/>
      <c r="BEB622" s="5"/>
      <c r="BEC622" s="5"/>
      <c r="BED622" s="5"/>
      <c r="BEE622" s="5"/>
      <c r="BEF622" s="5"/>
      <c r="BEG622" s="5"/>
      <c r="BEH622" s="5"/>
      <c r="BEI622" s="5"/>
      <c r="BEJ622" s="5"/>
      <c r="BEK622" s="5"/>
      <c r="BEL622" s="5"/>
      <c r="BEM622" s="5"/>
      <c r="BEN622" s="5"/>
      <c r="BEO622" s="5"/>
      <c r="BEP622" s="5"/>
      <c r="BEQ622" s="5"/>
      <c r="BER622" s="5"/>
      <c r="BES622" s="5"/>
      <c r="BET622" s="5"/>
      <c r="BEU622" s="5"/>
      <c r="BEV622" s="5"/>
      <c r="BEW622" s="5"/>
      <c r="BEX622" s="5"/>
      <c r="BEY622" s="5"/>
      <c r="BEZ622" s="5"/>
      <c r="BFA622" s="5"/>
      <c r="BFB622" s="5"/>
      <c r="BFC622" s="5"/>
      <c r="BFD622" s="5"/>
      <c r="BFE622" s="5"/>
      <c r="BFF622" s="5"/>
      <c r="BFG622" s="5"/>
      <c r="BFH622" s="5"/>
      <c r="BFI622" s="5"/>
      <c r="BFJ622" s="5"/>
      <c r="BFK622" s="5"/>
      <c r="BFL622" s="5"/>
      <c r="BFM622" s="5"/>
      <c r="BFN622" s="5"/>
      <c r="BFO622" s="5"/>
      <c r="BFP622" s="5"/>
      <c r="BFQ622" s="5"/>
      <c r="BFR622" s="5"/>
      <c r="BFS622" s="5"/>
      <c r="BFT622" s="5"/>
      <c r="BFU622" s="5"/>
      <c r="BFV622" s="5"/>
      <c r="BFW622" s="5"/>
      <c r="BFX622" s="5"/>
      <c r="BFY622" s="5"/>
      <c r="BFZ622" s="5"/>
      <c r="BGA622" s="5"/>
      <c r="BGB622" s="5"/>
      <c r="BGC622" s="5"/>
      <c r="BGD622" s="5"/>
      <c r="BGE622" s="5"/>
      <c r="BGF622" s="5"/>
      <c r="BGG622" s="5"/>
      <c r="BGH622" s="5"/>
      <c r="BGI622" s="5"/>
      <c r="BGJ622" s="5"/>
      <c r="BGK622" s="5"/>
      <c r="BGL622" s="5"/>
      <c r="BGM622" s="5"/>
      <c r="BGN622" s="5"/>
      <c r="BGO622" s="5"/>
      <c r="BGP622" s="5"/>
      <c r="BGQ622" s="5"/>
      <c r="BGR622" s="5"/>
      <c r="BGS622" s="5"/>
      <c r="BGT622" s="5"/>
      <c r="BGU622" s="5"/>
      <c r="BGV622" s="5"/>
      <c r="BGW622" s="5"/>
      <c r="BGX622" s="5"/>
      <c r="BGY622" s="5"/>
      <c r="BGZ622" s="5"/>
      <c r="BHA622" s="5"/>
      <c r="BHB622" s="5"/>
      <c r="BHC622" s="5"/>
      <c r="BHD622" s="5"/>
      <c r="BHE622" s="5"/>
      <c r="BHF622" s="5"/>
      <c r="BHG622" s="5"/>
      <c r="BHH622" s="5"/>
      <c r="BHI622" s="5"/>
      <c r="BHJ622" s="5"/>
      <c r="BHK622" s="5"/>
      <c r="BHL622" s="5"/>
      <c r="BHM622" s="5"/>
      <c r="BHN622" s="5"/>
      <c r="BHO622" s="5"/>
      <c r="BHP622" s="5"/>
      <c r="BHQ622" s="5"/>
      <c r="BHR622" s="5"/>
      <c r="BHS622" s="5"/>
      <c r="BHT622" s="5"/>
      <c r="BHU622" s="5"/>
      <c r="BHV622" s="5"/>
      <c r="BHW622" s="5"/>
      <c r="BHX622" s="5"/>
      <c r="BHY622" s="5"/>
      <c r="BHZ622" s="5"/>
      <c r="BIA622" s="5"/>
      <c r="BIB622" s="5"/>
      <c r="BIC622" s="5"/>
      <c r="BID622" s="5"/>
      <c r="BIE622" s="5"/>
      <c r="BIF622" s="5"/>
      <c r="BIG622" s="5"/>
      <c r="BIH622" s="5"/>
      <c r="BII622" s="5"/>
      <c r="BIJ622" s="5"/>
      <c r="BIK622" s="5"/>
      <c r="BIL622" s="5"/>
      <c r="BIM622" s="5"/>
      <c r="BIN622" s="5"/>
      <c r="BIO622" s="5"/>
      <c r="BIP622" s="5"/>
      <c r="BIQ622" s="5"/>
      <c r="BIR622" s="5"/>
      <c r="BIS622" s="5"/>
      <c r="BIT622" s="5"/>
      <c r="BIU622" s="5"/>
      <c r="BIV622" s="5"/>
      <c r="BIW622" s="5"/>
      <c r="BIX622" s="5"/>
      <c r="BIY622" s="5"/>
      <c r="BIZ622" s="5"/>
      <c r="BJA622" s="5"/>
      <c r="BJB622" s="5"/>
      <c r="BJC622" s="5"/>
      <c r="BJD622" s="5"/>
      <c r="BJE622" s="5"/>
      <c r="BJF622" s="5"/>
      <c r="BJG622" s="5"/>
      <c r="BJH622" s="5"/>
      <c r="BJI622" s="5"/>
      <c r="BJJ622" s="5"/>
      <c r="BJK622" s="5"/>
      <c r="BJL622" s="5"/>
      <c r="BJM622" s="5"/>
      <c r="BJN622" s="5"/>
      <c r="BJO622" s="5"/>
      <c r="BJP622" s="5"/>
      <c r="BJQ622" s="5"/>
      <c r="BJR622" s="5"/>
      <c r="BJS622" s="5"/>
      <c r="BJT622" s="5"/>
      <c r="BJU622" s="5"/>
      <c r="BJV622" s="5"/>
      <c r="BJW622" s="5"/>
      <c r="BJX622" s="5"/>
      <c r="BJY622" s="5"/>
      <c r="BJZ622" s="5"/>
      <c r="BKA622" s="5"/>
      <c r="BKB622" s="5"/>
      <c r="BKC622" s="5"/>
      <c r="BKD622" s="5"/>
      <c r="BKE622" s="5"/>
      <c r="BKF622" s="5"/>
      <c r="BKG622" s="5"/>
      <c r="BKH622" s="5"/>
      <c r="BKI622" s="5"/>
      <c r="BKJ622" s="5"/>
      <c r="BKK622" s="5"/>
      <c r="BKL622" s="5"/>
      <c r="BKM622" s="5"/>
      <c r="BKN622" s="5"/>
      <c r="BKO622" s="5"/>
      <c r="BKP622" s="5"/>
      <c r="BKQ622" s="5"/>
      <c r="BKR622" s="5"/>
      <c r="BKS622" s="5"/>
      <c r="BKT622" s="5"/>
      <c r="BKU622" s="5"/>
      <c r="BKV622" s="5"/>
      <c r="BKW622" s="5"/>
      <c r="BKX622" s="5"/>
      <c r="BKY622" s="5"/>
      <c r="BKZ622" s="5"/>
      <c r="BLA622" s="5"/>
      <c r="BLB622" s="5"/>
      <c r="BLC622" s="5"/>
      <c r="BLD622" s="5"/>
      <c r="BLE622" s="5"/>
      <c r="BLF622" s="5"/>
      <c r="BLG622" s="5"/>
      <c r="BLH622" s="5"/>
      <c r="BLI622" s="5"/>
      <c r="BLJ622" s="5"/>
      <c r="BLK622" s="5"/>
      <c r="BLL622" s="5"/>
      <c r="BLM622" s="5"/>
      <c r="BLN622" s="5"/>
      <c r="BLO622" s="5"/>
      <c r="BLP622" s="5"/>
      <c r="BLQ622" s="5"/>
      <c r="BLR622" s="5"/>
      <c r="BLS622" s="5"/>
      <c r="BLT622" s="5"/>
      <c r="BLU622" s="5"/>
      <c r="BLV622" s="5"/>
      <c r="BLW622" s="5"/>
      <c r="BLX622" s="5"/>
      <c r="BLY622" s="5"/>
      <c r="BLZ622" s="5"/>
      <c r="BMA622" s="5"/>
      <c r="BMB622" s="5"/>
      <c r="BMC622" s="5"/>
      <c r="BMD622" s="5"/>
      <c r="BME622" s="5"/>
      <c r="BMF622" s="5"/>
      <c r="BMG622" s="5"/>
      <c r="BMH622" s="5"/>
      <c r="BMI622" s="5"/>
      <c r="BMJ622" s="5"/>
      <c r="BMK622" s="5"/>
      <c r="BML622" s="5"/>
      <c r="BMM622" s="5"/>
      <c r="BMN622" s="5"/>
      <c r="BMO622" s="5"/>
      <c r="BMP622" s="5"/>
      <c r="BMQ622" s="5"/>
      <c r="BMR622" s="5"/>
      <c r="BMS622" s="5"/>
      <c r="BMT622" s="5"/>
      <c r="BMU622" s="5"/>
      <c r="BMV622" s="5"/>
      <c r="BMW622" s="5"/>
      <c r="BMX622" s="5"/>
      <c r="BMY622" s="5"/>
      <c r="BMZ622" s="5"/>
      <c r="BNA622" s="5"/>
      <c r="BNB622" s="5"/>
      <c r="BNC622" s="5"/>
      <c r="BND622" s="5"/>
      <c r="BNE622" s="5"/>
      <c r="BNF622" s="5"/>
      <c r="BNG622" s="5"/>
      <c r="BNH622" s="5"/>
      <c r="BNI622" s="5"/>
      <c r="BNJ622" s="5"/>
      <c r="BNK622" s="5"/>
      <c r="BNL622" s="5"/>
      <c r="BNM622" s="5"/>
      <c r="BNN622" s="5"/>
      <c r="BNO622" s="5"/>
      <c r="BNP622" s="5"/>
      <c r="BNQ622" s="5"/>
      <c r="BNR622" s="5"/>
      <c r="BNS622" s="5"/>
      <c r="BNT622" s="5"/>
      <c r="BNU622" s="5"/>
      <c r="BNV622" s="5"/>
      <c r="BNW622" s="5"/>
      <c r="BNX622" s="5"/>
      <c r="BNY622" s="5"/>
      <c r="BNZ622" s="5"/>
      <c r="BOA622" s="5"/>
      <c r="BOB622" s="5"/>
      <c r="BOC622" s="5"/>
      <c r="BOD622" s="5"/>
      <c r="BOE622" s="5"/>
      <c r="BOF622" s="5"/>
      <c r="BOG622" s="5"/>
      <c r="BOH622" s="5"/>
      <c r="BOI622" s="5"/>
      <c r="BOJ622" s="5"/>
      <c r="BOK622" s="5"/>
      <c r="BOL622" s="5"/>
      <c r="BOM622" s="5"/>
      <c r="BON622" s="5"/>
      <c r="BOO622" s="5"/>
      <c r="BOP622" s="5"/>
      <c r="BOQ622" s="5"/>
      <c r="BOR622" s="5"/>
      <c r="BOS622" s="5"/>
      <c r="BOT622" s="5"/>
      <c r="BOU622" s="5"/>
      <c r="BOV622" s="5"/>
      <c r="BOW622" s="5"/>
      <c r="BOX622" s="5"/>
      <c r="BOY622" s="5"/>
      <c r="BOZ622" s="5"/>
      <c r="BPA622" s="5"/>
      <c r="BPB622" s="5"/>
      <c r="BPC622" s="5"/>
      <c r="BPD622" s="5"/>
      <c r="BPE622" s="5"/>
      <c r="BPF622" s="5"/>
      <c r="BPG622" s="5"/>
      <c r="BPH622" s="5"/>
      <c r="BPI622" s="5"/>
      <c r="BPJ622" s="5"/>
      <c r="BPK622" s="5"/>
      <c r="BPL622" s="5"/>
      <c r="BPM622" s="5"/>
      <c r="BPN622" s="5"/>
      <c r="BPO622" s="5"/>
      <c r="BPP622" s="5"/>
      <c r="BPQ622" s="5"/>
      <c r="BPR622" s="5"/>
      <c r="BPS622" s="5"/>
      <c r="BPT622" s="5"/>
      <c r="BPU622" s="5"/>
      <c r="BPV622" s="5"/>
      <c r="BPW622" s="5"/>
      <c r="BPX622" s="5"/>
      <c r="BPY622" s="5"/>
      <c r="BPZ622" s="5"/>
      <c r="BQA622" s="5"/>
      <c r="BQB622" s="5"/>
      <c r="BQC622" s="5"/>
      <c r="BQD622" s="5"/>
      <c r="BQE622" s="5"/>
      <c r="BQF622" s="5"/>
      <c r="BQG622" s="5"/>
      <c r="BQH622" s="5"/>
      <c r="BQI622" s="5"/>
      <c r="BQJ622" s="5"/>
      <c r="BQK622" s="5"/>
      <c r="BQL622" s="5"/>
      <c r="BQM622" s="5"/>
      <c r="BQN622" s="5"/>
      <c r="BQO622" s="5"/>
      <c r="BQP622" s="5"/>
      <c r="BQQ622" s="5"/>
      <c r="BQR622" s="5"/>
      <c r="BQS622" s="5"/>
      <c r="BQT622" s="5"/>
      <c r="BQU622" s="5"/>
      <c r="BQV622" s="5"/>
      <c r="BQW622" s="5"/>
      <c r="BQX622" s="5"/>
      <c r="BQY622" s="5"/>
      <c r="BQZ622" s="5"/>
      <c r="BRA622" s="5"/>
      <c r="BRB622" s="5"/>
      <c r="BRC622" s="5"/>
      <c r="BRD622" s="5"/>
      <c r="BRE622" s="5"/>
      <c r="BRF622" s="5"/>
      <c r="BRG622" s="5"/>
      <c r="BRH622" s="5"/>
      <c r="BRI622" s="5"/>
      <c r="BRJ622" s="5"/>
      <c r="BRK622" s="5"/>
      <c r="BRL622" s="5"/>
      <c r="BRM622" s="5"/>
      <c r="BRN622" s="5"/>
      <c r="BRO622" s="5"/>
      <c r="BRP622" s="5"/>
      <c r="BRQ622" s="5"/>
      <c r="BRR622" s="5"/>
      <c r="BRS622" s="5"/>
      <c r="BRT622" s="5"/>
      <c r="BRU622" s="5"/>
      <c r="BRV622" s="5"/>
      <c r="BRW622" s="5"/>
      <c r="BRX622" s="5"/>
      <c r="BRY622" s="5"/>
      <c r="BRZ622" s="5"/>
      <c r="BSA622" s="5"/>
      <c r="BSB622" s="5"/>
      <c r="BSC622" s="5"/>
      <c r="BSD622" s="5"/>
      <c r="BSE622" s="5"/>
      <c r="BSF622" s="5"/>
      <c r="BSG622" s="5"/>
      <c r="BSH622" s="5"/>
      <c r="BSI622" s="5"/>
      <c r="BSJ622" s="5"/>
      <c r="BSK622" s="5"/>
      <c r="BSL622" s="5"/>
      <c r="BSM622" s="5"/>
      <c r="BSN622" s="5"/>
      <c r="BSO622" s="5"/>
      <c r="BSP622" s="5"/>
      <c r="BSQ622" s="5"/>
      <c r="BSR622" s="5"/>
      <c r="BSS622" s="5"/>
      <c r="BST622" s="5"/>
      <c r="BSU622" s="5"/>
      <c r="BSV622" s="5"/>
      <c r="BSW622" s="5"/>
      <c r="BSX622" s="5"/>
      <c r="BSY622" s="5"/>
      <c r="BSZ622" s="5"/>
      <c r="BTA622" s="5"/>
      <c r="BTB622" s="5"/>
      <c r="BTC622" s="5"/>
      <c r="BTD622" s="5"/>
      <c r="BTE622" s="5"/>
      <c r="BTF622" s="5"/>
      <c r="BTG622" s="5"/>
      <c r="BTH622" s="5"/>
      <c r="BTI622" s="5"/>
      <c r="BTJ622" s="5"/>
      <c r="BTK622" s="5"/>
      <c r="BTL622" s="5"/>
      <c r="BTM622" s="5"/>
      <c r="BTN622" s="5"/>
      <c r="BTO622" s="5"/>
      <c r="BTP622" s="5"/>
      <c r="BTQ622" s="5"/>
      <c r="BTR622" s="5"/>
      <c r="BTS622" s="5"/>
      <c r="BTT622" s="5"/>
      <c r="BTU622" s="5"/>
      <c r="BTV622" s="5"/>
      <c r="BTW622" s="5"/>
      <c r="BTX622" s="5"/>
      <c r="BTY622" s="5"/>
      <c r="BTZ622" s="5"/>
      <c r="BUA622" s="5"/>
      <c r="BUB622" s="5"/>
      <c r="BUC622" s="5"/>
      <c r="BUD622" s="5"/>
      <c r="BUE622" s="5"/>
      <c r="BUF622" s="5"/>
      <c r="BUG622" s="5"/>
      <c r="BUH622" s="5"/>
      <c r="BUI622" s="5"/>
      <c r="BUJ622" s="5"/>
      <c r="BUK622" s="5"/>
      <c r="BUL622" s="5"/>
      <c r="BUM622" s="5"/>
      <c r="BUN622" s="5"/>
      <c r="BUO622" s="5"/>
      <c r="BUP622" s="5"/>
      <c r="BUQ622" s="5"/>
      <c r="BUR622" s="5"/>
      <c r="BUS622" s="5"/>
      <c r="BUT622" s="5"/>
      <c r="BUU622" s="5"/>
      <c r="BUV622" s="5"/>
      <c r="BUW622" s="5"/>
      <c r="BUX622" s="5"/>
      <c r="BUY622" s="5"/>
      <c r="BUZ622" s="5"/>
      <c r="BVA622" s="5"/>
      <c r="BVB622" s="5"/>
      <c r="BVC622" s="5"/>
      <c r="BVD622" s="5"/>
      <c r="BVE622" s="5"/>
      <c r="BVF622" s="5"/>
      <c r="BVG622" s="5"/>
      <c r="BVH622" s="5"/>
      <c r="BVI622" s="5"/>
      <c r="BVJ622" s="5"/>
      <c r="BVK622" s="5"/>
      <c r="BVL622" s="5"/>
      <c r="BVM622" s="5"/>
      <c r="BVN622" s="5"/>
      <c r="BVO622" s="5"/>
      <c r="BVP622" s="5"/>
      <c r="BVQ622" s="5"/>
      <c r="BVR622" s="5"/>
      <c r="BVS622" s="5"/>
      <c r="BVT622" s="5"/>
      <c r="BVU622" s="5"/>
      <c r="BVV622" s="5"/>
      <c r="BVW622" s="5"/>
      <c r="BVX622" s="5"/>
      <c r="BVY622" s="5"/>
      <c r="BVZ622" s="5"/>
      <c r="BWA622" s="5"/>
      <c r="BWB622" s="5"/>
      <c r="BWC622" s="5"/>
      <c r="BWD622" s="5"/>
      <c r="BWE622" s="5"/>
      <c r="BWF622" s="5"/>
      <c r="BWG622" s="5"/>
      <c r="BWH622" s="5"/>
      <c r="BWI622" s="5"/>
      <c r="BWJ622" s="5"/>
      <c r="BWK622" s="5"/>
      <c r="BWL622" s="5"/>
      <c r="BWM622" s="5"/>
      <c r="BWN622" s="5"/>
      <c r="BWO622" s="5"/>
      <c r="BWP622" s="5"/>
      <c r="BWQ622" s="5"/>
      <c r="BWR622" s="5"/>
      <c r="BWS622" s="5"/>
      <c r="BWT622" s="5"/>
      <c r="BWU622" s="5"/>
      <c r="BWV622" s="5"/>
      <c r="BWW622" s="5"/>
      <c r="BWX622" s="5"/>
      <c r="BWY622" s="5"/>
      <c r="BWZ622" s="5"/>
      <c r="BXA622" s="5"/>
      <c r="BXB622" s="5"/>
      <c r="BXC622" s="5"/>
      <c r="BXD622" s="5"/>
      <c r="BXE622" s="5"/>
      <c r="BXF622" s="5"/>
      <c r="BXG622" s="5"/>
      <c r="BXH622" s="5"/>
      <c r="BXI622" s="5"/>
      <c r="BXJ622" s="5"/>
      <c r="BXK622" s="5"/>
      <c r="BXL622" s="5"/>
      <c r="BXM622" s="5"/>
      <c r="BXN622" s="5"/>
      <c r="BXO622" s="5"/>
      <c r="BXP622" s="5"/>
      <c r="BXQ622" s="5"/>
      <c r="BXR622" s="5"/>
      <c r="BXS622" s="5"/>
      <c r="BXT622" s="5"/>
      <c r="BXU622" s="5"/>
      <c r="BXV622" s="5"/>
      <c r="BXW622" s="5"/>
      <c r="BXX622" s="5"/>
      <c r="BXY622" s="5"/>
      <c r="BXZ622" s="5"/>
      <c r="BYA622" s="5"/>
      <c r="BYB622" s="5"/>
      <c r="BYC622" s="5"/>
      <c r="BYD622" s="5"/>
      <c r="BYE622" s="5"/>
      <c r="BYF622" s="5"/>
      <c r="BYG622" s="5"/>
      <c r="BYH622" s="5"/>
      <c r="BYI622" s="5"/>
      <c r="BYJ622" s="5"/>
      <c r="BYK622" s="5"/>
      <c r="BYL622" s="5"/>
      <c r="BYM622" s="5"/>
      <c r="BYN622" s="5"/>
      <c r="BYO622" s="5"/>
      <c r="BYP622" s="5"/>
      <c r="BYQ622" s="5"/>
      <c r="BYR622" s="5"/>
      <c r="BYS622" s="5"/>
      <c r="BYT622" s="5"/>
      <c r="BYU622" s="5"/>
      <c r="BYV622" s="5"/>
      <c r="BYW622" s="5"/>
      <c r="BYX622" s="5"/>
      <c r="BYY622" s="5"/>
      <c r="BYZ622" s="5"/>
      <c r="BZA622" s="5"/>
      <c r="BZB622" s="5"/>
      <c r="BZC622" s="5"/>
      <c r="BZD622" s="5"/>
      <c r="BZE622" s="5"/>
      <c r="BZF622" s="5"/>
      <c r="BZG622" s="5"/>
      <c r="BZH622" s="5"/>
      <c r="BZI622" s="5"/>
      <c r="BZJ622" s="5"/>
      <c r="BZK622" s="5"/>
      <c r="BZL622" s="5"/>
      <c r="BZM622" s="5"/>
      <c r="BZN622" s="5"/>
      <c r="BZO622" s="5"/>
      <c r="BZP622" s="5"/>
      <c r="BZQ622" s="5"/>
      <c r="BZR622" s="5"/>
      <c r="BZS622" s="5"/>
      <c r="BZT622" s="5"/>
      <c r="BZU622" s="5"/>
      <c r="BZV622" s="5"/>
      <c r="BZW622" s="5"/>
      <c r="BZX622" s="5"/>
      <c r="BZY622" s="5"/>
      <c r="BZZ622" s="5"/>
      <c r="CAA622" s="5"/>
      <c r="CAB622" s="5"/>
      <c r="CAC622" s="5"/>
      <c r="CAD622" s="5"/>
      <c r="CAE622" s="5"/>
      <c r="CAF622" s="5"/>
      <c r="CAG622" s="5"/>
      <c r="CAH622" s="5"/>
      <c r="CAI622" s="5"/>
      <c r="CAJ622" s="5"/>
      <c r="CAK622" s="5"/>
      <c r="CAL622" s="5"/>
      <c r="CAM622" s="5"/>
      <c r="CAN622" s="5"/>
      <c r="CAO622" s="5"/>
      <c r="CAP622" s="5"/>
      <c r="CAQ622" s="5"/>
      <c r="CAR622" s="5"/>
      <c r="CAS622" s="5"/>
      <c r="CAT622" s="5"/>
      <c r="CAU622" s="5"/>
      <c r="CAV622" s="5"/>
      <c r="CAW622" s="5"/>
      <c r="CAX622" s="5"/>
      <c r="CAY622" s="5"/>
      <c r="CAZ622" s="5"/>
      <c r="CBA622" s="5"/>
      <c r="CBB622" s="5"/>
      <c r="CBC622" s="5"/>
      <c r="CBD622" s="5"/>
      <c r="CBE622" s="5"/>
      <c r="CBF622" s="5"/>
      <c r="CBG622" s="5"/>
      <c r="CBH622" s="5"/>
      <c r="CBI622" s="5"/>
      <c r="CBJ622" s="5"/>
      <c r="CBK622" s="5"/>
      <c r="CBL622" s="5"/>
      <c r="CBM622" s="5"/>
      <c r="CBN622" s="5"/>
      <c r="CBO622" s="5"/>
      <c r="CBP622" s="5"/>
      <c r="CBQ622" s="5"/>
      <c r="CBR622" s="5"/>
      <c r="CBS622" s="5"/>
      <c r="CBT622" s="5"/>
      <c r="CBU622" s="5"/>
      <c r="CBV622" s="5"/>
      <c r="CBW622" s="5"/>
      <c r="CBX622" s="5"/>
      <c r="CBY622" s="5"/>
      <c r="CBZ622" s="5"/>
      <c r="CCA622" s="5"/>
      <c r="CCB622" s="5"/>
      <c r="CCC622" s="5"/>
      <c r="CCD622" s="5"/>
      <c r="CCE622" s="5"/>
      <c r="CCF622" s="5"/>
      <c r="CCG622" s="5"/>
      <c r="CCH622" s="5"/>
      <c r="CCI622" s="5"/>
      <c r="CCJ622" s="5"/>
      <c r="CCK622" s="5"/>
      <c r="CCL622" s="5"/>
      <c r="CCM622" s="5"/>
      <c r="CCN622" s="5"/>
      <c r="CCO622" s="5"/>
      <c r="CCP622" s="5"/>
      <c r="CCQ622" s="5"/>
      <c r="CCR622" s="5"/>
      <c r="CCS622" s="5"/>
      <c r="CCT622" s="5"/>
      <c r="CCU622" s="5"/>
      <c r="CCV622" s="5"/>
      <c r="CCW622" s="5"/>
      <c r="CCX622" s="5"/>
      <c r="CCY622" s="5"/>
      <c r="CCZ622" s="5"/>
      <c r="CDA622" s="5"/>
      <c r="CDB622" s="5"/>
      <c r="CDC622" s="5"/>
      <c r="CDD622" s="5"/>
      <c r="CDE622" s="5"/>
      <c r="CDF622" s="5"/>
      <c r="CDG622" s="5"/>
      <c r="CDH622" s="5"/>
      <c r="CDI622" s="5"/>
      <c r="CDJ622" s="5"/>
      <c r="CDK622" s="5"/>
      <c r="CDL622" s="5"/>
      <c r="CDM622" s="5"/>
      <c r="CDN622" s="5"/>
      <c r="CDO622" s="5"/>
      <c r="CDP622" s="5"/>
      <c r="CDQ622" s="5"/>
      <c r="CDR622" s="5"/>
      <c r="CDS622" s="5"/>
      <c r="CDT622" s="5"/>
      <c r="CDU622" s="5"/>
      <c r="CDV622" s="5"/>
      <c r="CDW622" s="5"/>
      <c r="CDX622" s="5"/>
      <c r="CDY622" s="5"/>
      <c r="CDZ622" s="5"/>
      <c r="CEA622" s="5"/>
      <c r="CEB622" s="5"/>
      <c r="CEC622" s="5"/>
      <c r="CED622" s="5"/>
      <c r="CEE622" s="5"/>
      <c r="CEF622" s="5"/>
      <c r="CEG622" s="5"/>
      <c r="CEH622" s="5"/>
      <c r="CEI622" s="5"/>
      <c r="CEJ622" s="5"/>
      <c r="CEK622" s="5"/>
      <c r="CEL622" s="5"/>
      <c r="CEM622" s="5"/>
      <c r="CEN622" s="5"/>
      <c r="CEO622" s="5"/>
      <c r="CEP622" s="5"/>
      <c r="CEQ622" s="5"/>
      <c r="CER622" s="5"/>
      <c r="CES622" s="5"/>
      <c r="CET622" s="5"/>
      <c r="CEU622" s="5"/>
      <c r="CEV622" s="5"/>
      <c r="CEW622" s="5"/>
      <c r="CEX622" s="5"/>
      <c r="CEY622" s="5"/>
      <c r="CEZ622" s="5"/>
      <c r="CFA622" s="5"/>
      <c r="CFB622" s="5"/>
      <c r="CFC622" s="5"/>
      <c r="CFD622" s="5"/>
      <c r="CFE622" s="5"/>
      <c r="CFF622" s="5"/>
      <c r="CFG622" s="5"/>
      <c r="CFH622" s="5"/>
      <c r="CFI622" s="5"/>
      <c r="CFJ622" s="5"/>
      <c r="CFK622" s="5"/>
      <c r="CFL622" s="5"/>
      <c r="CFM622" s="5"/>
      <c r="CFN622" s="5"/>
      <c r="CFO622" s="5"/>
      <c r="CFP622" s="5"/>
      <c r="CFQ622" s="5"/>
      <c r="CFR622" s="5"/>
      <c r="CFS622" s="5"/>
      <c r="CFT622" s="5"/>
      <c r="CFU622" s="5"/>
      <c r="CFV622" s="5"/>
      <c r="CFW622" s="5"/>
      <c r="CFX622" s="5"/>
      <c r="CFY622" s="5"/>
      <c r="CFZ622" s="5"/>
      <c r="CGA622" s="5"/>
      <c r="CGB622" s="5"/>
      <c r="CGC622" s="5"/>
      <c r="CGD622" s="5"/>
      <c r="CGE622" s="5"/>
      <c r="CGF622" s="5"/>
      <c r="CGG622" s="5"/>
      <c r="CGH622" s="5"/>
      <c r="CGI622" s="5"/>
      <c r="CGJ622" s="5"/>
      <c r="CGK622" s="5"/>
      <c r="CGL622" s="5"/>
      <c r="CGM622" s="5"/>
      <c r="CGN622" s="5"/>
      <c r="CGO622" s="5"/>
      <c r="CGP622" s="5"/>
      <c r="CGQ622" s="5"/>
      <c r="CGR622" s="5"/>
      <c r="CGS622" s="5"/>
      <c r="CGT622" s="5"/>
      <c r="CGU622" s="5"/>
      <c r="CGV622" s="5"/>
      <c r="CGW622" s="5"/>
      <c r="CGX622" s="5"/>
      <c r="CGY622" s="5"/>
      <c r="CGZ622" s="5"/>
      <c r="CHA622" s="5"/>
      <c r="CHB622" s="5"/>
      <c r="CHC622" s="5"/>
      <c r="CHD622" s="5"/>
      <c r="CHE622" s="5"/>
      <c r="CHF622" s="5"/>
      <c r="CHG622" s="5"/>
      <c r="CHH622" s="5"/>
      <c r="CHI622" s="5"/>
      <c r="CHJ622" s="5"/>
      <c r="CHK622" s="5"/>
      <c r="CHL622" s="5"/>
      <c r="CHM622" s="5"/>
      <c r="CHN622" s="5"/>
      <c r="CHO622" s="5"/>
      <c r="CHP622" s="5"/>
      <c r="CHQ622" s="5"/>
      <c r="CHR622" s="5"/>
      <c r="CHS622" s="5"/>
      <c r="CHT622" s="5"/>
      <c r="CHU622" s="5"/>
      <c r="CHV622" s="5"/>
      <c r="CHW622" s="5"/>
      <c r="CHX622" s="5"/>
      <c r="CHY622" s="5"/>
      <c r="CHZ622" s="5"/>
      <c r="CIA622" s="5"/>
      <c r="CIB622" s="5"/>
      <c r="CIC622" s="5"/>
      <c r="CID622" s="5"/>
      <c r="CIE622" s="5"/>
      <c r="CIF622" s="5"/>
      <c r="CIG622" s="5"/>
      <c r="CIH622" s="5"/>
      <c r="CII622" s="5"/>
      <c r="CIJ622" s="5"/>
      <c r="CIK622" s="5"/>
      <c r="CIL622" s="5"/>
      <c r="CIM622" s="5"/>
      <c r="CIN622" s="5"/>
      <c r="CIO622" s="5"/>
      <c r="CIP622" s="5"/>
      <c r="CIQ622" s="5"/>
      <c r="CIR622" s="5"/>
      <c r="CIS622" s="5"/>
      <c r="CIT622" s="5"/>
      <c r="CIU622" s="5"/>
      <c r="CIV622" s="5"/>
      <c r="CIW622" s="5"/>
      <c r="CIX622" s="5"/>
      <c r="CIY622" s="5"/>
      <c r="CIZ622" s="5"/>
      <c r="CJA622" s="5"/>
      <c r="CJB622" s="5"/>
      <c r="CJC622" s="5"/>
      <c r="CJD622" s="5"/>
      <c r="CJE622" s="5"/>
      <c r="CJF622" s="5"/>
      <c r="CJG622" s="5"/>
      <c r="CJH622" s="5"/>
      <c r="CJI622" s="5"/>
      <c r="CJJ622" s="5"/>
      <c r="CJK622" s="5"/>
      <c r="CJL622" s="5"/>
      <c r="CJM622" s="5"/>
      <c r="CJN622" s="5"/>
      <c r="CJO622" s="5"/>
      <c r="CJP622" s="5"/>
      <c r="CJQ622" s="5"/>
      <c r="CJR622" s="5"/>
      <c r="CJS622" s="5"/>
      <c r="CJT622" s="5"/>
      <c r="CJU622" s="5"/>
      <c r="CJV622" s="5"/>
      <c r="CJW622" s="5"/>
      <c r="CJX622" s="5"/>
      <c r="CJY622" s="5"/>
      <c r="CJZ622" s="5"/>
      <c r="CKA622" s="5"/>
      <c r="CKB622" s="5"/>
      <c r="CKC622" s="5"/>
      <c r="CKD622" s="5"/>
      <c r="CKE622" s="5"/>
      <c r="CKF622" s="5"/>
      <c r="CKG622" s="5"/>
      <c r="CKH622" s="5"/>
      <c r="CKI622" s="5"/>
      <c r="CKJ622" s="5"/>
      <c r="CKK622" s="5"/>
      <c r="CKL622" s="5"/>
      <c r="CKM622" s="5"/>
      <c r="CKN622" s="5"/>
      <c r="CKO622" s="5"/>
      <c r="CKP622" s="5"/>
      <c r="CKQ622" s="5"/>
      <c r="CKR622" s="5"/>
      <c r="CKS622" s="5"/>
      <c r="CKT622" s="5"/>
      <c r="CKU622" s="5"/>
      <c r="CKV622" s="5"/>
      <c r="CKW622" s="5"/>
      <c r="CKX622" s="5"/>
      <c r="CKY622" s="5"/>
      <c r="CKZ622" s="5"/>
      <c r="CLA622" s="5"/>
      <c r="CLB622" s="5"/>
      <c r="CLC622" s="5"/>
      <c r="CLD622" s="5"/>
      <c r="CLE622" s="5"/>
      <c r="CLF622" s="5"/>
      <c r="CLG622" s="5"/>
      <c r="CLH622" s="5"/>
      <c r="CLI622" s="5"/>
      <c r="CLJ622" s="5"/>
      <c r="CLK622" s="5"/>
      <c r="CLL622" s="5"/>
      <c r="CLM622" s="5"/>
      <c r="CLN622" s="5"/>
      <c r="CLO622" s="5"/>
      <c r="CLP622" s="5"/>
      <c r="CLQ622" s="5"/>
      <c r="CLR622" s="5"/>
      <c r="CLS622" s="5"/>
      <c r="CLT622" s="5"/>
      <c r="CLU622" s="5"/>
      <c r="CLV622" s="5"/>
      <c r="CLW622" s="5"/>
      <c r="CLX622" s="5"/>
      <c r="CLY622" s="5"/>
      <c r="CLZ622" s="5"/>
      <c r="CMA622" s="5"/>
      <c r="CMB622" s="5"/>
      <c r="CMC622" s="5"/>
      <c r="CMD622" s="5"/>
      <c r="CME622" s="5"/>
      <c r="CMF622" s="5"/>
      <c r="CMG622" s="5"/>
      <c r="CMH622" s="5"/>
      <c r="CMI622" s="5"/>
      <c r="CMJ622" s="5"/>
      <c r="CMK622" s="5"/>
      <c r="CML622" s="5"/>
      <c r="CMM622" s="5"/>
      <c r="CMN622" s="5"/>
      <c r="CMO622" s="5"/>
      <c r="CMP622" s="5"/>
      <c r="CMQ622" s="5"/>
      <c r="CMR622" s="5"/>
      <c r="CMS622" s="5"/>
      <c r="CMT622" s="5"/>
      <c r="CMU622" s="5"/>
      <c r="CMV622" s="5"/>
      <c r="CMW622" s="5"/>
      <c r="CMX622" s="5"/>
      <c r="CMY622" s="5"/>
      <c r="CMZ622" s="5"/>
      <c r="CNA622" s="5"/>
      <c r="CNB622" s="5"/>
      <c r="CNC622" s="5"/>
      <c r="CND622" s="5"/>
      <c r="CNE622" s="5"/>
      <c r="CNF622" s="5"/>
      <c r="CNG622" s="5"/>
      <c r="CNH622" s="5"/>
      <c r="CNI622" s="5"/>
      <c r="CNJ622" s="5"/>
      <c r="CNK622" s="5"/>
      <c r="CNL622" s="5"/>
      <c r="CNM622" s="5"/>
      <c r="CNN622" s="5"/>
      <c r="CNO622" s="5"/>
      <c r="CNP622" s="5"/>
      <c r="CNQ622" s="5"/>
      <c r="CNR622" s="5"/>
      <c r="CNS622" s="5"/>
      <c r="CNT622" s="5"/>
      <c r="CNU622" s="5"/>
      <c r="CNV622" s="5"/>
      <c r="CNW622" s="5"/>
      <c r="CNX622" s="5"/>
      <c r="CNY622" s="5"/>
      <c r="CNZ622" s="5"/>
      <c r="COA622" s="5"/>
      <c r="COB622" s="5"/>
      <c r="COC622" s="5"/>
      <c r="COD622" s="5"/>
      <c r="COE622" s="5"/>
      <c r="COF622" s="5"/>
      <c r="COG622" s="5"/>
      <c r="COH622" s="5"/>
      <c r="COI622" s="5"/>
      <c r="COJ622" s="5"/>
      <c r="COK622" s="5"/>
      <c r="COL622" s="5"/>
      <c r="COM622" s="5"/>
      <c r="CON622" s="5"/>
      <c r="COO622" s="5"/>
      <c r="COP622" s="5"/>
      <c r="COQ622" s="5"/>
      <c r="COR622" s="5"/>
      <c r="COS622" s="5"/>
      <c r="COT622" s="5"/>
      <c r="COU622" s="5"/>
      <c r="COV622" s="5"/>
      <c r="COW622" s="5"/>
      <c r="COX622" s="5"/>
      <c r="COY622" s="5"/>
      <c r="COZ622" s="5"/>
      <c r="CPA622" s="5"/>
      <c r="CPB622" s="5"/>
      <c r="CPC622" s="5"/>
      <c r="CPD622" s="5"/>
      <c r="CPE622" s="5"/>
      <c r="CPF622" s="5"/>
      <c r="CPG622" s="5"/>
      <c r="CPH622" s="5"/>
      <c r="CPI622" s="5"/>
      <c r="CPJ622" s="5"/>
      <c r="CPK622" s="5"/>
      <c r="CPL622" s="5"/>
      <c r="CPM622" s="5"/>
      <c r="CPN622" s="5"/>
      <c r="CPO622" s="5"/>
      <c r="CPP622" s="5"/>
      <c r="CPQ622" s="5"/>
      <c r="CPR622" s="5"/>
      <c r="CPS622" s="5"/>
      <c r="CPT622" s="5"/>
      <c r="CPU622" s="5"/>
      <c r="CPV622" s="5"/>
      <c r="CPW622" s="5"/>
      <c r="CPX622" s="5"/>
      <c r="CPY622" s="5"/>
      <c r="CPZ622" s="5"/>
      <c r="CQA622" s="5"/>
      <c r="CQB622" s="5"/>
      <c r="CQC622" s="5"/>
      <c r="CQD622" s="5"/>
      <c r="CQE622" s="5"/>
      <c r="CQF622" s="5"/>
      <c r="CQG622" s="5"/>
      <c r="CQH622" s="5"/>
      <c r="CQI622" s="5"/>
      <c r="CQJ622" s="5"/>
      <c r="CQK622" s="5"/>
      <c r="CQL622" s="5"/>
      <c r="CQM622" s="5"/>
      <c r="CQN622" s="5"/>
      <c r="CQO622" s="5"/>
      <c r="CQP622" s="5"/>
      <c r="CQQ622" s="5"/>
      <c r="CQR622" s="5"/>
      <c r="CQS622" s="5"/>
      <c r="CQT622" s="5"/>
      <c r="CQU622" s="5"/>
      <c r="CQV622" s="5"/>
      <c r="CQW622" s="5"/>
      <c r="CQX622" s="5"/>
      <c r="CQY622" s="5"/>
      <c r="CQZ622" s="5"/>
      <c r="CRA622" s="5"/>
      <c r="CRB622" s="5"/>
      <c r="CRC622" s="5"/>
      <c r="CRD622" s="5"/>
      <c r="CRE622" s="5"/>
      <c r="CRF622" s="5"/>
      <c r="CRG622" s="5"/>
      <c r="CRH622" s="5"/>
      <c r="CRI622" s="5"/>
      <c r="CRJ622" s="5"/>
      <c r="CRK622" s="5"/>
      <c r="CRL622" s="5"/>
      <c r="CRM622" s="5"/>
      <c r="CRN622" s="5"/>
      <c r="CRO622" s="5"/>
      <c r="CRP622" s="5"/>
      <c r="CRQ622" s="5"/>
      <c r="CRR622" s="5"/>
      <c r="CRS622" s="5"/>
      <c r="CRT622" s="5"/>
      <c r="CRU622" s="5"/>
      <c r="CRV622" s="5"/>
      <c r="CRW622" s="5"/>
      <c r="CRX622" s="5"/>
      <c r="CRY622" s="5"/>
      <c r="CRZ622" s="5"/>
      <c r="CSA622" s="5"/>
      <c r="CSB622" s="5"/>
      <c r="CSC622" s="5"/>
      <c r="CSD622" s="5"/>
      <c r="CSE622" s="5"/>
      <c r="CSF622" s="5"/>
      <c r="CSG622" s="5"/>
      <c r="CSH622" s="5"/>
      <c r="CSI622" s="5"/>
      <c r="CSJ622" s="5"/>
      <c r="CSK622" s="5"/>
      <c r="CSL622" s="5"/>
      <c r="CSM622" s="5"/>
      <c r="CSN622" s="5"/>
      <c r="CSO622" s="5"/>
      <c r="CSP622" s="5"/>
      <c r="CSQ622" s="5"/>
      <c r="CSR622" s="5"/>
      <c r="CSS622" s="5"/>
      <c r="CST622" s="5"/>
      <c r="CSU622" s="5"/>
      <c r="CSV622" s="5"/>
      <c r="CSW622" s="5"/>
      <c r="CSX622" s="5"/>
      <c r="CSY622" s="5"/>
      <c r="CSZ622" s="5"/>
      <c r="CTA622" s="5"/>
      <c r="CTB622" s="5"/>
      <c r="CTC622" s="5"/>
      <c r="CTD622" s="5"/>
      <c r="CTE622" s="5"/>
      <c r="CTF622" s="5"/>
      <c r="CTG622" s="5"/>
      <c r="CTH622" s="5"/>
      <c r="CTI622" s="5"/>
      <c r="CTJ622" s="5"/>
      <c r="CTK622" s="5"/>
      <c r="CTL622" s="5"/>
      <c r="CTM622" s="5"/>
      <c r="CTN622" s="5"/>
      <c r="CTO622" s="5"/>
      <c r="CTP622" s="5"/>
      <c r="CTQ622" s="5"/>
      <c r="CTR622" s="5"/>
      <c r="CTS622" s="5"/>
      <c r="CTT622" s="5"/>
      <c r="CTU622" s="5"/>
      <c r="CTV622" s="5"/>
      <c r="CTW622" s="5"/>
      <c r="CTX622" s="5"/>
      <c r="CTY622" s="5"/>
      <c r="CTZ622" s="5"/>
      <c r="CUA622" s="5"/>
      <c r="CUB622" s="5"/>
      <c r="CUC622" s="5"/>
      <c r="CUD622" s="5"/>
      <c r="CUE622" s="5"/>
      <c r="CUF622" s="5"/>
      <c r="CUG622" s="5"/>
      <c r="CUH622" s="5"/>
      <c r="CUI622" s="5"/>
      <c r="CUJ622" s="5"/>
      <c r="CUK622" s="5"/>
      <c r="CUL622" s="5"/>
      <c r="CUM622" s="5"/>
      <c r="CUN622" s="5"/>
      <c r="CUO622" s="5"/>
      <c r="CUP622" s="5"/>
      <c r="CUQ622" s="5"/>
      <c r="CUR622" s="5"/>
      <c r="CUS622" s="5"/>
      <c r="CUT622" s="5"/>
      <c r="CUU622" s="5"/>
      <c r="CUV622" s="5"/>
      <c r="CUW622" s="5"/>
      <c r="CUX622" s="5"/>
      <c r="CUY622" s="5"/>
      <c r="CUZ622" s="5"/>
      <c r="CVA622" s="5"/>
      <c r="CVB622" s="5"/>
      <c r="CVC622" s="5"/>
      <c r="CVD622" s="5"/>
      <c r="CVE622" s="5"/>
      <c r="CVF622" s="5"/>
      <c r="CVG622" s="5"/>
      <c r="CVH622" s="5"/>
      <c r="CVI622" s="5"/>
      <c r="CVJ622" s="5"/>
      <c r="CVK622" s="5"/>
      <c r="CVL622" s="5"/>
      <c r="CVM622" s="5"/>
      <c r="CVN622" s="5"/>
      <c r="CVO622" s="5"/>
      <c r="CVP622" s="5"/>
      <c r="CVQ622" s="5"/>
      <c r="CVR622" s="5"/>
      <c r="CVS622" s="5"/>
      <c r="CVT622" s="5"/>
      <c r="CVU622" s="5"/>
      <c r="CVV622" s="5"/>
      <c r="CVW622" s="5"/>
      <c r="CVX622" s="5"/>
      <c r="CVY622" s="5"/>
      <c r="CVZ622" s="5"/>
      <c r="CWA622" s="5"/>
      <c r="CWB622" s="5"/>
      <c r="CWC622" s="5"/>
      <c r="CWD622" s="5"/>
      <c r="CWE622" s="5"/>
      <c r="CWF622" s="5"/>
      <c r="CWG622" s="5"/>
      <c r="CWH622" s="5"/>
      <c r="CWI622" s="5"/>
      <c r="CWJ622" s="5"/>
      <c r="CWK622" s="5"/>
      <c r="CWL622" s="5"/>
      <c r="CWM622" s="5"/>
      <c r="CWN622" s="5"/>
      <c r="CWO622" s="5"/>
      <c r="CWP622" s="5"/>
      <c r="CWQ622" s="5"/>
      <c r="CWR622" s="5"/>
      <c r="CWS622" s="5"/>
      <c r="CWT622" s="5"/>
      <c r="CWU622" s="5"/>
      <c r="CWV622" s="5"/>
      <c r="CWW622" s="5"/>
      <c r="CWX622" s="5"/>
      <c r="CWY622" s="5"/>
      <c r="CWZ622" s="5"/>
      <c r="CXA622" s="5"/>
      <c r="CXB622" s="5"/>
      <c r="CXC622" s="5"/>
      <c r="CXD622" s="5"/>
      <c r="CXE622" s="5"/>
      <c r="CXF622" s="5"/>
      <c r="CXG622" s="5"/>
      <c r="CXH622" s="5"/>
      <c r="CXI622" s="5"/>
      <c r="CXJ622" s="5"/>
      <c r="CXK622" s="5"/>
      <c r="CXL622" s="5"/>
      <c r="CXM622" s="5"/>
      <c r="CXN622" s="5"/>
      <c r="CXO622" s="5"/>
      <c r="CXP622" s="5"/>
      <c r="CXQ622" s="5"/>
      <c r="CXR622" s="5"/>
      <c r="CXS622" s="5"/>
      <c r="CXT622" s="5"/>
      <c r="CXU622" s="5"/>
      <c r="CXV622" s="5"/>
      <c r="CXW622" s="5"/>
      <c r="CXX622" s="5"/>
      <c r="CXY622" s="5"/>
      <c r="CXZ622" s="5"/>
      <c r="CYA622" s="5"/>
      <c r="CYB622" s="5"/>
      <c r="CYC622" s="5"/>
      <c r="CYD622" s="5"/>
      <c r="CYE622" s="5"/>
      <c r="CYF622" s="5"/>
      <c r="CYG622" s="5"/>
      <c r="CYH622" s="5"/>
      <c r="CYI622" s="5"/>
      <c r="CYJ622" s="5"/>
      <c r="CYK622" s="5"/>
      <c r="CYL622" s="5"/>
      <c r="CYM622" s="5"/>
      <c r="CYN622" s="5"/>
      <c r="CYO622" s="5"/>
      <c r="CYP622" s="5"/>
      <c r="CYQ622" s="5"/>
      <c r="CYR622" s="5"/>
      <c r="CYS622" s="5"/>
      <c r="CYT622" s="5"/>
      <c r="CYU622" s="5"/>
      <c r="CYV622" s="5"/>
      <c r="CYW622" s="5"/>
      <c r="CYX622" s="5"/>
      <c r="CYY622" s="5"/>
      <c r="CYZ622" s="5"/>
      <c r="CZA622" s="5"/>
      <c r="CZB622" s="5"/>
      <c r="CZC622" s="5"/>
      <c r="CZD622" s="5"/>
      <c r="CZE622" s="5"/>
      <c r="CZF622" s="5"/>
      <c r="CZG622" s="5"/>
      <c r="CZH622" s="5"/>
      <c r="CZI622" s="5"/>
      <c r="CZJ622" s="5"/>
      <c r="CZK622" s="5"/>
      <c r="CZL622" s="5"/>
      <c r="CZM622" s="5"/>
      <c r="CZN622" s="5"/>
      <c r="CZO622" s="5"/>
      <c r="CZP622" s="5"/>
      <c r="CZQ622" s="5"/>
      <c r="CZR622" s="5"/>
      <c r="CZS622" s="5"/>
      <c r="CZT622" s="5"/>
      <c r="CZU622" s="5"/>
      <c r="CZV622" s="5"/>
      <c r="CZW622" s="5"/>
      <c r="CZX622" s="5"/>
      <c r="CZY622" s="5"/>
      <c r="CZZ622" s="5"/>
      <c r="DAA622" s="5"/>
      <c r="DAB622" s="5"/>
      <c r="DAC622" s="5"/>
      <c r="DAD622" s="5"/>
      <c r="DAE622" s="5"/>
      <c r="DAF622" s="5"/>
      <c r="DAG622" s="5"/>
      <c r="DAH622" s="5"/>
      <c r="DAI622" s="5"/>
      <c r="DAJ622" s="5"/>
      <c r="DAK622" s="5"/>
      <c r="DAL622" s="5"/>
      <c r="DAM622" s="5"/>
      <c r="DAN622" s="5"/>
      <c r="DAO622" s="5"/>
      <c r="DAP622" s="5"/>
      <c r="DAQ622" s="5"/>
      <c r="DAR622" s="5"/>
      <c r="DAS622" s="5"/>
      <c r="DAT622" s="5"/>
      <c r="DAU622" s="5"/>
      <c r="DAV622" s="5"/>
      <c r="DAW622" s="5"/>
      <c r="DAX622" s="5"/>
      <c r="DAY622" s="5"/>
      <c r="DAZ622" s="5"/>
      <c r="DBA622" s="5"/>
      <c r="DBB622" s="5"/>
      <c r="DBC622" s="5"/>
      <c r="DBD622" s="5"/>
      <c r="DBE622" s="5"/>
      <c r="DBF622" s="5"/>
      <c r="DBG622" s="5"/>
      <c r="DBH622" s="5"/>
      <c r="DBI622" s="5"/>
      <c r="DBJ622" s="5"/>
      <c r="DBK622" s="5"/>
      <c r="DBL622" s="5"/>
      <c r="DBM622" s="5"/>
      <c r="DBN622" s="5"/>
      <c r="DBO622" s="5"/>
      <c r="DBP622" s="5"/>
      <c r="DBQ622" s="5"/>
      <c r="DBR622" s="5"/>
      <c r="DBS622" s="5"/>
      <c r="DBT622" s="5"/>
      <c r="DBU622" s="5"/>
      <c r="DBV622" s="5"/>
      <c r="DBW622" s="5"/>
      <c r="DBX622" s="5"/>
      <c r="DBY622" s="5"/>
      <c r="DBZ622" s="5"/>
      <c r="DCA622" s="5"/>
      <c r="DCB622" s="5"/>
      <c r="DCC622" s="5"/>
      <c r="DCD622" s="5"/>
      <c r="DCE622" s="5"/>
      <c r="DCF622" s="5"/>
      <c r="DCG622" s="5"/>
      <c r="DCH622" s="5"/>
      <c r="DCI622" s="5"/>
      <c r="DCJ622" s="5"/>
      <c r="DCK622" s="5"/>
      <c r="DCL622" s="5"/>
      <c r="DCM622" s="5"/>
      <c r="DCN622" s="5"/>
      <c r="DCO622" s="5"/>
      <c r="DCP622" s="5"/>
      <c r="DCQ622" s="5"/>
      <c r="DCR622" s="5"/>
      <c r="DCS622" s="5"/>
      <c r="DCT622" s="5"/>
      <c r="DCU622" s="5"/>
      <c r="DCV622" s="5"/>
      <c r="DCW622" s="5"/>
      <c r="DCX622" s="5"/>
      <c r="DCY622" s="5"/>
      <c r="DCZ622" s="5"/>
      <c r="DDA622" s="5"/>
      <c r="DDB622" s="5"/>
      <c r="DDC622" s="5"/>
      <c r="DDD622" s="5"/>
      <c r="DDE622" s="5"/>
      <c r="DDF622" s="5"/>
      <c r="DDG622" s="5"/>
      <c r="DDH622" s="5"/>
      <c r="DDI622" s="5"/>
      <c r="DDJ622" s="5"/>
      <c r="DDK622" s="5"/>
      <c r="DDL622" s="5"/>
      <c r="DDM622" s="5"/>
      <c r="DDN622" s="5"/>
      <c r="DDO622" s="5"/>
      <c r="DDP622" s="5"/>
      <c r="DDQ622" s="5"/>
      <c r="DDR622" s="5"/>
      <c r="DDS622" s="5"/>
      <c r="DDT622" s="5"/>
      <c r="DDU622" s="5"/>
      <c r="DDV622" s="5"/>
      <c r="DDW622" s="5"/>
      <c r="DDX622" s="5"/>
      <c r="DDY622" s="5"/>
      <c r="DDZ622" s="5"/>
      <c r="DEA622" s="5"/>
      <c r="DEB622" s="5"/>
      <c r="DEC622" s="5"/>
      <c r="DED622" s="5"/>
      <c r="DEE622" s="5"/>
      <c r="DEF622" s="5"/>
      <c r="DEG622" s="5"/>
      <c r="DEH622" s="5"/>
      <c r="DEI622" s="5"/>
      <c r="DEJ622" s="5"/>
      <c r="DEK622" s="5"/>
      <c r="DEL622" s="5"/>
      <c r="DEM622" s="5"/>
      <c r="DEN622" s="5"/>
      <c r="DEO622" s="5"/>
      <c r="DEP622" s="5"/>
      <c r="DEQ622" s="5"/>
      <c r="DER622" s="5"/>
      <c r="DES622" s="5"/>
      <c r="DET622" s="5"/>
      <c r="DEU622" s="5"/>
      <c r="DEV622" s="5"/>
      <c r="DEW622" s="5"/>
      <c r="DEX622" s="5"/>
      <c r="DEY622" s="5"/>
      <c r="DEZ622" s="5"/>
      <c r="DFA622" s="5"/>
      <c r="DFB622" s="5"/>
      <c r="DFC622" s="5"/>
      <c r="DFD622" s="5"/>
      <c r="DFE622" s="5"/>
      <c r="DFF622" s="5"/>
      <c r="DFG622" s="5"/>
      <c r="DFH622" s="5"/>
      <c r="DFI622" s="5"/>
      <c r="DFJ622" s="5"/>
      <c r="DFK622" s="5"/>
      <c r="DFL622" s="5"/>
      <c r="DFM622" s="5"/>
      <c r="DFN622" s="5"/>
      <c r="DFO622" s="5"/>
      <c r="DFP622" s="5"/>
      <c r="DFQ622" s="5"/>
      <c r="DFR622" s="5"/>
      <c r="DFS622" s="5"/>
      <c r="DFT622" s="5"/>
      <c r="DFU622" s="5"/>
      <c r="DFV622" s="5"/>
      <c r="DFW622" s="5"/>
      <c r="DFX622" s="5"/>
      <c r="DFY622" s="5"/>
      <c r="DFZ622" s="5"/>
      <c r="DGA622" s="5"/>
      <c r="DGB622" s="5"/>
      <c r="DGC622" s="5"/>
      <c r="DGD622" s="5"/>
      <c r="DGE622" s="5"/>
      <c r="DGF622" s="5"/>
      <c r="DGG622" s="5"/>
      <c r="DGH622" s="5"/>
      <c r="DGI622" s="5"/>
      <c r="DGJ622" s="5"/>
      <c r="DGK622" s="5"/>
      <c r="DGL622" s="5"/>
      <c r="DGM622" s="5"/>
      <c r="DGN622" s="5"/>
      <c r="DGO622" s="5"/>
      <c r="DGP622" s="5"/>
      <c r="DGQ622" s="5"/>
      <c r="DGR622" s="5"/>
      <c r="DGS622" s="5"/>
      <c r="DGT622" s="5"/>
      <c r="DGU622" s="5"/>
      <c r="DGV622" s="5"/>
      <c r="DGW622" s="5"/>
      <c r="DGX622" s="5"/>
      <c r="DGY622" s="5"/>
      <c r="DGZ622" s="5"/>
      <c r="DHA622" s="5"/>
      <c r="DHB622" s="5"/>
      <c r="DHC622" s="5"/>
      <c r="DHD622" s="5"/>
      <c r="DHE622" s="5"/>
      <c r="DHF622" s="5"/>
      <c r="DHG622" s="5"/>
      <c r="DHH622" s="5"/>
      <c r="DHI622" s="5"/>
      <c r="DHJ622" s="5"/>
      <c r="DHK622" s="5"/>
      <c r="DHL622" s="5"/>
      <c r="DHM622" s="5"/>
      <c r="DHN622" s="5"/>
      <c r="DHO622" s="5"/>
      <c r="DHP622" s="5"/>
      <c r="DHQ622" s="5"/>
      <c r="DHR622" s="5"/>
      <c r="DHS622" s="5"/>
      <c r="DHT622" s="5"/>
      <c r="DHU622" s="5"/>
      <c r="DHV622" s="5"/>
      <c r="DHW622" s="5"/>
      <c r="DHX622" s="5"/>
      <c r="DHY622" s="5"/>
      <c r="DHZ622" s="5"/>
      <c r="DIA622" s="5"/>
      <c r="DIB622" s="5"/>
      <c r="DIC622" s="5"/>
      <c r="DID622" s="5"/>
      <c r="DIE622" s="5"/>
      <c r="DIF622" s="5"/>
      <c r="DIG622" s="5"/>
      <c r="DIH622" s="5"/>
      <c r="DII622" s="5"/>
      <c r="DIJ622" s="5"/>
      <c r="DIK622" s="5"/>
      <c r="DIL622" s="5"/>
      <c r="DIM622" s="5"/>
      <c r="DIN622" s="5"/>
      <c r="DIO622" s="5"/>
      <c r="DIP622" s="5"/>
      <c r="DIQ622" s="5"/>
      <c r="DIR622" s="5"/>
      <c r="DIS622" s="5"/>
      <c r="DIT622" s="5"/>
      <c r="DIU622" s="5"/>
      <c r="DIV622" s="5"/>
      <c r="DIW622" s="5"/>
      <c r="DIX622" s="5"/>
      <c r="DIY622" s="5"/>
      <c r="DIZ622" s="5"/>
      <c r="DJA622" s="5"/>
      <c r="DJB622" s="5"/>
      <c r="DJC622" s="5"/>
      <c r="DJD622" s="5"/>
      <c r="DJE622" s="5"/>
      <c r="DJF622" s="5"/>
      <c r="DJG622" s="5"/>
      <c r="DJH622" s="5"/>
      <c r="DJI622" s="5"/>
      <c r="DJJ622" s="5"/>
      <c r="DJK622" s="5"/>
      <c r="DJL622" s="5"/>
      <c r="DJM622" s="5"/>
      <c r="DJN622" s="5"/>
      <c r="DJO622" s="5"/>
      <c r="DJP622" s="5"/>
      <c r="DJQ622" s="5"/>
      <c r="DJR622" s="5"/>
      <c r="DJS622" s="5"/>
      <c r="DJT622" s="5"/>
      <c r="DJU622" s="5"/>
      <c r="DJV622" s="5"/>
      <c r="DJW622" s="5"/>
      <c r="DJX622" s="5"/>
      <c r="DJY622" s="5"/>
      <c r="DJZ622" s="5"/>
      <c r="DKA622" s="5"/>
      <c r="DKB622" s="5"/>
      <c r="DKC622" s="5"/>
      <c r="DKD622" s="5"/>
      <c r="DKE622" s="5"/>
      <c r="DKF622" s="5"/>
      <c r="DKG622" s="5"/>
      <c r="DKH622" s="5"/>
      <c r="DKI622" s="5"/>
      <c r="DKJ622" s="5"/>
      <c r="DKK622" s="5"/>
      <c r="DKL622" s="5"/>
      <c r="DKM622" s="5"/>
      <c r="DKN622" s="5"/>
      <c r="DKO622" s="5"/>
      <c r="DKP622" s="5"/>
      <c r="DKQ622" s="5"/>
      <c r="DKR622" s="5"/>
      <c r="DKS622" s="5"/>
      <c r="DKT622" s="5"/>
      <c r="DKU622" s="5"/>
      <c r="DKV622" s="5"/>
      <c r="DKW622" s="5"/>
      <c r="DKX622" s="5"/>
      <c r="DKY622" s="5"/>
      <c r="DKZ622" s="5"/>
      <c r="DLA622" s="5"/>
      <c r="DLB622" s="5"/>
      <c r="DLC622" s="5"/>
      <c r="DLD622" s="5"/>
      <c r="DLE622" s="5"/>
      <c r="DLF622" s="5"/>
      <c r="DLG622" s="5"/>
      <c r="DLH622" s="5"/>
      <c r="DLI622" s="5"/>
      <c r="DLJ622" s="5"/>
      <c r="DLK622" s="5"/>
      <c r="DLL622" s="5"/>
      <c r="DLM622" s="5"/>
      <c r="DLN622" s="5"/>
      <c r="DLO622" s="5"/>
      <c r="DLP622" s="5"/>
      <c r="DLQ622" s="5"/>
      <c r="DLR622" s="5"/>
      <c r="DLS622" s="5"/>
      <c r="DLT622" s="5"/>
      <c r="DLU622" s="5"/>
      <c r="DLV622" s="5"/>
      <c r="DLW622" s="5"/>
      <c r="DLX622" s="5"/>
      <c r="DLY622" s="5"/>
      <c r="DLZ622" s="5"/>
      <c r="DMA622" s="5"/>
      <c r="DMB622" s="5"/>
      <c r="DMC622" s="5"/>
      <c r="DMD622" s="5"/>
      <c r="DME622" s="5"/>
      <c r="DMF622" s="5"/>
      <c r="DMG622" s="5"/>
      <c r="DMH622" s="5"/>
      <c r="DMI622" s="5"/>
      <c r="DMJ622" s="5"/>
      <c r="DMK622" s="5"/>
      <c r="DML622" s="5"/>
      <c r="DMM622" s="5"/>
      <c r="DMN622" s="5"/>
      <c r="DMO622" s="5"/>
      <c r="DMP622" s="5"/>
      <c r="DMQ622" s="5"/>
      <c r="DMR622" s="5"/>
      <c r="DMS622" s="5"/>
      <c r="DMT622" s="5"/>
      <c r="DMU622" s="5"/>
      <c r="DMV622" s="5"/>
      <c r="DMW622" s="5"/>
      <c r="DMX622" s="5"/>
      <c r="DMY622" s="5"/>
      <c r="DMZ622" s="5"/>
      <c r="DNA622" s="5"/>
      <c r="DNB622" s="5"/>
      <c r="DNC622" s="5"/>
      <c r="DND622" s="5"/>
      <c r="DNE622" s="5"/>
      <c r="DNF622" s="5"/>
      <c r="DNG622" s="5"/>
      <c r="DNH622" s="5"/>
      <c r="DNI622" s="5"/>
      <c r="DNJ622" s="5"/>
      <c r="DNK622" s="5"/>
      <c r="DNL622" s="5"/>
      <c r="DNM622" s="5"/>
      <c r="DNN622" s="5"/>
      <c r="DNO622" s="5"/>
      <c r="DNP622" s="5"/>
      <c r="DNQ622" s="5"/>
      <c r="DNR622" s="5"/>
      <c r="DNS622" s="5"/>
      <c r="DNT622" s="5"/>
      <c r="DNU622" s="5"/>
      <c r="DNV622" s="5"/>
      <c r="DNW622" s="5"/>
      <c r="DNX622" s="5"/>
      <c r="DNY622" s="5"/>
      <c r="DNZ622" s="5"/>
      <c r="DOA622" s="5"/>
      <c r="DOB622" s="5"/>
      <c r="DOC622" s="5"/>
      <c r="DOD622" s="5"/>
      <c r="DOE622" s="5"/>
      <c r="DOF622" s="5"/>
      <c r="DOG622" s="5"/>
      <c r="DOH622" s="5"/>
      <c r="DOI622" s="5"/>
      <c r="DOJ622" s="5"/>
      <c r="DOK622" s="5"/>
      <c r="DOL622" s="5"/>
      <c r="DOM622" s="5"/>
      <c r="DON622" s="5"/>
      <c r="DOO622" s="5"/>
      <c r="DOP622" s="5"/>
      <c r="DOQ622" s="5"/>
      <c r="DOR622" s="5"/>
      <c r="DOS622" s="5"/>
      <c r="DOT622" s="5"/>
      <c r="DOU622" s="5"/>
      <c r="DOV622" s="5"/>
      <c r="DOW622" s="5"/>
      <c r="DOX622" s="5"/>
      <c r="DOY622" s="5"/>
      <c r="DOZ622" s="5"/>
      <c r="DPA622" s="5"/>
      <c r="DPB622" s="5"/>
      <c r="DPC622" s="5"/>
      <c r="DPD622" s="5"/>
      <c r="DPE622" s="5"/>
      <c r="DPF622" s="5"/>
      <c r="DPG622" s="5"/>
      <c r="DPH622" s="5"/>
      <c r="DPI622" s="5"/>
      <c r="DPJ622" s="5"/>
      <c r="DPK622" s="5"/>
      <c r="DPL622" s="5"/>
      <c r="DPM622" s="5"/>
      <c r="DPN622" s="5"/>
      <c r="DPO622" s="5"/>
      <c r="DPP622" s="5"/>
      <c r="DPQ622" s="5"/>
      <c r="DPR622" s="5"/>
      <c r="DPS622" s="5"/>
      <c r="DPT622" s="5"/>
      <c r="DPU622" s="5"/>
      <c r="DPV622" s="5"/>
      <c r="DPW622" s="5"/>
      <c r="DPX622" s="5"/>
      <c r="DPY622" s="5"/>
      <c r="DPZ622" s="5"/>
      <c r="DQA622" s="5"/>
      <c r="DQB622" s="5"/>
      <c r="DQC622" s="5"/>
      <c r="DQD622" s="5"/>
      <c r="DQE622" s="5"/>
      <c r="DQF622" s="5"/>
      <c r="DQG622" s="5"/>
      <c r="DQH622" s="5"/>
      <c r="DQI622" s="5"/>
      <c r="DQJ622" s="5"/>
      <c r="DQK622" s="5"/>
      <c r="DQL622" s="5"/>
      <c r="DQM622" s="5"/>
      <c r="DQN622" s="5"/>
      <c r="DQO622" s="5"/>
      <c r="DQP622" s="5"/>
      <c r="DQQ622" s="5"/>
      <c r="DQR622" s="5"/>
      <c r="DQS622" s="5"/>
      <c r="DQT622" s="5"/>
      <c r="DQU622" s="5"/>
      <c r="DQV622" s="5"/>
      <c r="DQW622" s="5"/>
      <c r="DQX622" s="5"/>
      <c r="DQY622" s="5"/>
      <c r="DQZ622" s="5"/>
      <c r="DRA622" s="5"/>
      <c r="DRB622" s="5"/>
      <c r="DRC622" s="5"/>
      <c r="DRD622" s="5"/>
      <c r="DRE622" s="5"/>
      <c r="DRF622" s="5"/>
      <c r="DRG622" s="5"/>
      <c r="DRH622" s="5"/>
      <c r="DRI622" s="5"/>
      <c r="DRJ622" s="5"/>
      <c r="DRK622" s="5"/>
      <c r="DRL622" s="5"/>
      <c r="DRM622" s="5"/>
      <c r="DRN622" s="5"/>
      <c r="DRO622" s="5"/>
      <c r="DRP622" s="5"/>
      <c r="DRQ622" s="5"/>
      <c r="DRR622" s="5"/>
      <c r="DRS622" s="5"/>
      <c r="DRT622" s="5"/>
      <c r="DRU622" s="5"/>
      <c r="DRV622" s="5"/>
      <c r="DRW622" s="5"/>
      <c r="DRX622" s="5"/>
      <c r="DRY622" s="5"/>
      <c r="DRZ622" s="5"/>
      <c r="DSA622" s="5"/>
      <c r="DSB622" s="5"/>
      <c r="DSC622" s="5"/>
      <c r="DSD622" s="5"/>
      <c r="DSE622" s="5"/>
      <c r="DSF622" s="5"/>
      <c r="DSG622" s="5"/>
      <c r="DSH622" s="5"/>
      <c r="DSI622" s="5"/>
      <c r="DSJ622" s="5"/>
      <c r="DSK622" s="5"/>
      <c r="DSL622" s="5"/>
      <c r="DSM622" s="5"/>
      <c r="DSN622" s="5"/>
      <c r="DSO622" s="5"/>
      <c r="DSP622" s="5"/>
      <c r="DSQ622" s="5"/>
      <c r="DSR622" s="5"/>
      <c r="DSS622" s="5"/>
      <c r="DST622" s="5"/>
      <c r="DSU622" s="5"/>
      <c r="DSV622" s="5"/>
      <c r="DSW622" s="5"/>
      <c r="DSX622" s="5"/>
      <c r="DSY622" s="5"/>
      <c r="DSZ622" s="5"/>
      <c r="DTA622" s="5"/>
      <c r="DTB622" s="5"/>
      <c r="DTC622" s="5"/>
      <c r="DTD622" s="5"/>
      <c r="DTE622" s="5"/>
      <c r="DTF622" s="5"/>
      <c r="DTG622" s="5"/>
      <c r="DTH622" s="5"/>
      <c r="DTI622" s="5"/>
      <c r="DTJ622" s="5"/>
      <c r="DTK622" s="5"/>
      <c r="DTL622" s="5"/>
      <c r="DTM622" s="5"/>
      <c r="DTN622" s="5"/>
      <c r="DTO622" s="5"/>
      <c r="DTP622" s="5"/>
      <c r="DTQ622" s="5"/>
      <c r="DTR622" s="5"/>
      <c r="DTS622" s="5"/>
      <c r="DTT622" s="5"/>
      <c r="DTU622" s="5"/>
      <c r="DTV622" s="5"/>
      <c r="DTW622" s="5"/>
      <c r="DTX622" s="5"/>
      <c r="DTY622" s="5"/>
      <c r="DTZ622" s="5"/>
      <c r="DUA622" s="5"/>
      <c r="DUB622" s="5"/>
      <c r="DUC622" s="5"/>
      <c r="DUD622" s="5"/>
      <c r="DUE622" s="5"/>
      <c r="DUF622" s="5"/>
      <c r="DUG622" s="5"/>
      <c r="DUH622" s="5"/>
      <c r="DUI622" s="5"/>
      <c r="DUJ622" s="5"/>
      <c r="DUK622" s="5"/>
      <c r="DUL622" s="5"/>
      <c r="DUM622" s="5"/>
      <c r="DUN622" s="5"/>
      <c r="DUO622" s="5"/>
      <c r="DUP622" s="5"/>
      <c r="DUQ622" s="5"/>
      <c r="DUR622" s="5"/>
      <c r="DUS622" s="5"/>
      <c r="DUT622" s="5"/>
      <c r="DUU622" s="5"/>
      <c r="DUV622" s="5"/>
      <c r="DUW622" s="5"/>
      <c r="DUX622" s="5"/>
      <c r="DUY622" s="5"/>
      <c r="DUZ622" s="5"/>
      <c r="DVA622" s="5"/>
      <c r="DVB622" s="5"/>
      <c r="DVC622" s="5"/>
      <c r="DVD622" s="5"/>
      <c r="DVE622" s="5"/>
      <c r="DVF622" s="5"/>
      <c r="DVG622" s="5"/>
      <c r="DVH622" s="5"/>
      <c r="DVI622" s="5"/>
      <c r="DVJ622" s="5"/>
      <c r="DVK622" s="5"/>
      <c r="DVL622" s="5"/>
      <c r="DVM622" s="5"/>
      <c r="DVN622" s="5"/>
      <c r="DVO622" s="5"/>
      <c r="DVP622" s="5"/>
      <c r="DVQ622" s="5"/>
      <c r="DVR622" s="5"/>
      <c r="DVS622" s="5"/>
      <c r="DVT622" s="5"/>
      <c r="DVU622" s="5"/>
      <c r="DVV622" s="5"/>
      <c r="DVW622" s="5"/>
      <c r="DVX622" s="5"/>
      <c r="DVY622" s="5"/>
      <c r="DVZ622" s="5"/>
      <c r="DWA622" s="5"/>
      <c r="DWB622" s="5"/>
      <c r="DWC622" s="5"/>
      <c r="DWD622" s="5"/>
      <c r="DWE622" s="5"/>
      <c r="DWF622" s="5"/>
      <c r="DWG622" s="5"/>
      <c r="DWH622" s="5"/>
      <c r="DWI622" s="5"/>
      <c r="DWJ622" s="5"/>
      <c r="DWK622" s="5"/>
      <c r="DWL622" s="5"/>
      <c r="DWM622" s="5"/>
      <c r="DWN622" s="5"/>
      <c r="DWO622" s="5"/>
      <c r="DWP622" s="5"/>
      <c r="DWQ622" s="5"/>
      <c r="DWR622" s="5"/>
      <c r="DWS622" s="5"/>
      <c r="DWT622" s="5"/>
      <c r="DWU622" s="5"/>
      <c r="DWV622" s="5"/>
      <c r="DWW622" s="5"/>
      <c r="DWX622" s="5"/>
      <c r="DWY622" s="5"/>
      <c r="DWZ622" s="5"/>
      <c r="DXA622" s="5"/>
      <c r="DXB622" s="5"/>
      <c r="DXC622" s="5"/>
      <c r="DXD622" s="5"/>
      <c r="DXE622" s="5"/>
      <c r="DXF622" s="5"/>
      <c r="DXG622" s="5"/>
      <c r="DXH622" s="5"/>
      <c r="DXI622" s="5"/>
      <c r="DXJ622" s="5"/>
      <c r="DXK622" s="5"/>
      <c r="DXL622" s="5"/>
      <c r="DXM622" s="5"/>
      <c r="DXN622" s="5"/>
      <c r="DXO622" s="5"/>
      <c r="DXP622" s="5"/>
      <c r="DXQ622" s="5"/>
      <c r="DXR622" s="5"/>
      <c r="DXS622" s="5"/>
      <c r="DXT622" s="5"/>
      <c r="DXU622" s="5"/>
      <c r="DXV622" s="5"/>
      <c r="DXW622" s="5"/>
      <c r="DXX622" s="5"/>
      <c r="DXY622" s="5"/>
      <c r="DXZ622" s="5"/>
      <c r="DYA622" s="5"/>
      <c r="DYB622" s="5"/>
      <c r="DYC622" s="5"/>
      <c r="DYD622" s="5"/>
      <c r="DYE622" s="5"/>
      <c r="DYF622" s="5"/>
      <c r="DYG622" s="5"/>
      <c r="DYH622" s="5"/>
      <c r="DYI622" s="5"/>
      <c r="DYJ622" s="5"/>
      <c r="DYK622" s="5"/>
      <c r="DYL622" s="5"/>
      <c r="DYM622" s="5"/>
      <c r="DYN622" s="5"/>
      <c r="DYO622" s="5"/>
      <c r="DYP622" s="5"/>
      <c r="DYQ622" s="5"/>
      <c r="DYR622" s="5"/>
      <c r="DYS622" s="5"/>
      <c r="DYT622" s="5"/>
      <c r="DYU622" s="5"/>
      <c r="DYV622" s="5"/>
      <c r="DYW622" s="5"/>
      <c r="DYX622" s="5"/>
      <c r="DYY622" s="5"/>
      <c r="DYZ622" s="5"/>
      <c r="DZA622" s="5"/>
      <c r="DZB622" s="5"/>
      <c r="DZC622" s="5"/>
      <c r="DZD622" s="5"/>
      <c r="DZE622" s="5"/>
      <c r="DZF622" s="5"/>
      <c r="DZG622" s="5"/>
      <c r="DZH622" s="5"/>
      <c r="DZI622" s="5"/>
      <c r="DZJ622" s="5"/>
      <c r="DZK622" s="5"/>
      <c r="DZL622" s="5"/>
      <c r="DZM622" s="5"/>
      <c r="DZN622" s="5"/>
      <c r="DZO622" s="5"/>
      <c r="DZP622" s="5"/>
      <c r="DZQ622" s="5"/>
      <c r="DZR622" s="5"/>
      <c r="DZS622" s="5"/>
      <c r="DZT622" s="5"/>
      <c r="DZU622" s="5"/>
      <c r="DZV622" s="5"/>
      <c r="DZW622" s="5"/>
      <c r="DZX622" s="5"/>
      <c r="DZY622" s="5"/>
      <c r="DZZ622" s="5"/>
      <c r="EAA622" s="5"/>
      <c r="EAB622" s="5"/>
      <c r="EAC622" s="5"/>
      <c r="EAD622" s="5"/>
      <c r="EAE622" s="5"/>
      <c r="EAF622" s="5"/>
      <c r="EAG622" s="5"/>
      <c r="EAH622" s="5"/>
      <c r="EAI622" s="5"/>
      <c r="EAJ622" s="5"/>
      <c r="EAK622" s="5"/>
      <c r="EAL622" s="5"/>
      <c r="EAM622" s="5"/>
      <c r="EAN622" s="5"/>
      <c r="EAO622" s="5"/>
      <c r="EAP622" s="5"/>
      <c r="EAQ622" s="5"/>
      <c r="EAR622" s="5"/>
      <c r="EAS622" s="5"/>
      <c r="EAT622" s="5"/>
      <c r="EAU622" s="5"/>
      <c r="EAV622" s="5"/>
      <c r="EAW622" s="5"/>
      <c r="EAX622" s="5"/>
      <c r="EAY622" s="5"/>
      <c r="EAZ622" s="5"/>
      <c r="EBA622" s="5"/>
      <c r="EBB622" s="5"/>
      <c r="EBC622" s="5"/>
      <c r="EBD622" s="5"/>
      <c r="EBE622" s="5"/>
      <c r="EBF622" s="5"/>
      <c r="EBG622" s="5"/>
      <c r="EBH622" s="5"/>
      <c r="EBI622" s="5"/>
      <c r="EBJ622" s="5"/>
      <c r="EBK622" s="5"/>
      <c r="EBL622" s="5"/>
      <c r="EBM622" s="5"/>
      <c r="EBN622" s="5"/>
      <c r="EBO622" s="5"/>
      <c r="EBP622" s="5"/>
      <c r="EBQ622" s="5"/>
      <c r="EBR622" s="5"/>
      <c r="EBS622" s="5"/>
      <c r="EBT622" s="5"/>
      <c r="EBU622" s="5"/>
      <c r="EBV622" s="5"/>
      <c r="EBW622" s="5"/>
      <c r="EBX622" s="5"/>
      <c r="EBY622" s="5"/>
      <c r="EBZ622" s="5"/>
      <c r="ECA622" s="5"/>
      <c r="ECB622" s="5"/>
      <c r="ECC622" s="5"/>
      <c r="ECD622" s="5"/>
      <c r="ECE622" s="5"/>
      <c r="ECF622" s="5"/>
      <c r="ECG622" s="5"/>
      <c r="ECH622" s="5"/>
      <c r="ECI622" s="5"/>
      <c r="ECJ622" s="5"/>
      <c r="ECK622" s="5"/>
      <c r="ECL622" s="5"/>
      <c r="ECM622" s="5"/>
      <c r="ECN622" s="5"/>
      <c r="ECO622" s="5"/>
      <c r="ECP622" s="5"/>
      <c r="ECQ622" s="5"/>
      <c r="ECR622" s="5"/>
      <c r="ECS622" s="5"/>
      <c r="ECT622" s="5"/>
      <c r="ECU622" s="5"/>
      <c r="ECV622" s="5"/>
      <c r="ECW622" s="5"/>
      <c r="ECX622" s="5"/>
      <c r="ECY622" s="5"/>
      <c r="ECZ622" s="5"/>
      <c r="EDA622" s="5"/>
      <c r="EDB622" s="5"/>
      <c r="EDC622" s="5"/>
      <c r="EDD622" s="5"/>
      <c r="EDE622" s="5"/>
      <c r="EDF622" s="5"/>
      <c r="EDG622" s="5"/>
      <c r="EDH622" s="5"/>
      <c r="EDI622" s="5"/>
      <c r="EDJ622" s="5"/>
      <c r="EDK622" s="5"/>
      <c r="EDL622" s="5"/>
      <c r="EDM622" s="5"/>
      <c r="EDN622" s="5"/>
      <c r="EDO622" s="5"/>
      <c r="EDP622" s="5"/>
      <c r="EDQ622" s="5"/>
      <c r="EDR622" s="5"/>
      <c r="EDS622" s="5"/>
      <c r="EDT622" s="5"/>
      <c r="EDU622" s="5"/>
      <c r="EDV622" s="5"/>
      <c r="EDW622" s="5"/>
      <c r="EDX622" s="5"/>
      <c r="EDY622" s="5"/>
      <c r="EDZ622" s="5"/>
      <c r="EEA622" s="5"/>
      <c r="EEB622" s="5"/>
      <c r="EEC622" s="5"/>
      <c r="EED622" s="5"/>
      <c r="EEE622" s="5"/>
      <c r="EEF622" s="5"/>
      <c r="EEG622" s="5"/>
      <c r="EEH622" s="5"/>
      <c r="EEI622" s="5"/>
      <c r="EEJ622" s="5"/>
      <c r="EEK622" s="5"/>
      <c r="EEL622" s="5"/>
      <c r="EEM622" s="5"/>
      <c r="EEN622" s="5"/>
      <c r="EEO622" s="5"/>
      <c r="EEP622" s="5"/>
      <c r="EEQ622" s="5"/>
      <c r="EER622" s="5"/>
      <c r="EES622" s="5"/>
      <c r="EET622" s="5"/>
      <c r="EEU622" s="5"/>
      <c r="EEV622" s="5"/>
      <c r="EEW622" s="5"/>
      <c r="EEX622" s="5"/>
      <c r="EEY622" s="5"/>
      <c r="EEZ622" s="5"/>
      <c r="EFA622" s="5"/>
      <c r="EFB622" s="5"/>
      <c r="EFC622" s="5"/>
      <c r="EFD622" s="5"/>
      <c r="EFE622" s="5"/>
      <c r="EFF622" s="5"/>
      <c r="EFG622" s="5"/>
      <c r="EFH622" s="5"/>
      <c r="EFI622" s="5"/>
      <c r="EFJ622" s="5"/>
      <c r="EFK622" s="5"/>
      <c r="EFL622" s="5"/>
      <c r="EFM622" s="5"/>
      <c r="EFN622" s="5"/>
      <c r="EFO622" s="5"/>
      <c r="EFP622" s="5"/>
      <c r="EFQ622" s="5"/>
      <c r="EFR622" s="5"/>
      <c r="EFS622" s="5"/>
      <c r="EFT622" s="5"/>
      <c r="EFU622" s="5"/>
      <c r="EFV622" s="5"/>
      <c r="EFW622" s="5"/>
      <c r="EFX622" s="5"/>
      <c r="EFY622" s="5"/>
      <c r="EFZ622" s="5"/>
      <c r="EGA622" s="5"/>
      <c r="EGB622" s="5"/>
      <c r="EGC622" s="5"/>
      <c r="EGD622" s="5"/>
      <c r="EGE622" s="5"/>
      <c r="EGF622" s="5"/>
      <c r="EGG622" s="5"/>
      <c r="EGH622" s="5"/>
      <c r="EGI622" s="5"/>
      <c r="EGJ622" s="5"/>
      <c r="EGK622" s="5"/>
      <c r="EGL622" s="5"/>
      <c r="EGM622" s="5"/>
      <c r="EGN622" s="5"/>
      <c r="EGO622" s="5"/>
      <c r="EGP622" s="5"/>
      <c r="EGQ622" s="5"/>
      <c r="EGR622" s="5"/>
      <c r="EGS622" s="5"/>
      <c r="EGT622" s="5"/>
      <c r="EGU622" s="5"/>
      <c r="EGV622" s="5"/>
      <c r="EGW622" s="5"/>
      <c r="EGX622" s="5"/>
      <c r="EGY622" s="5"/>
      <c r="EGZ622" s="5"/>
      <c r="EHA622" s="5"/>
      <c r="EHB622" s="5"/>
      <c r="EHC622" s="5"/>
      <c r="EHD622" s="5"/>
      <c r="EHE622" s="5"/>
      <c r="EHF622" s="5"/>
      <c r="EHG622" s="5"/>
      <c r="EHH622" s="5"/>
      <c r="EHI622" s="5"/>
      <c r="EHJ622" s="5"/>
      <c r="EHK622" s="5"/>
      <c r="EHL622" s="5"/>
      <c r="EHM622" s="5"/>
      <c r="EHN622" s="5"/>
      <c r="EHO622" s="5"/>
      <c r="EHP622" s="5"/>
      <c r="EHQ622" s="5"/>
      <c r="EHR622" s="5"/>
      <c r="EHS622" s="5"/>
      <c r="EHT622" s="5"/>
      <c r="EHU622" s="5"/>
      <c r="EHV622" s="5"/>
      <c r="EHW622" s="5"/>
      <c r="EHX622" s="5"/>
      <c r="EHY622" s="5"/>
      <c r="EHZ622" s="5"/>
      <c r="EIA622" s="5"/>
      <c r="EIB622" s="5"/>
      <c r="EIC622" s="5"/>
      <c r="EID622" s="5"/>
      <c r="EIE622" s="5"/>
      <c r="EIF622" s="5"/>
      <c r="EIG622" s="5"/>
      <c r="EIH622" s="5"/>
      <c r="EII622" s="5"/>
      <c r="EIJ622" s="5"/>
      <c r="EIK622" s="5"/>
      <c r="EIL622" s="5"/>
      <c r="EIM622" s="5"/>
      <c r="EIN622" s="5"/>
      <c r="EIO622" s="5"/>
      <c r="EIP622" s="5"/>
      <c r="EIQ622" s="5"/>
      <c r="EIR622" s="5"/>
      <c r="EIS622" s="5"/>
      <c r="EIT622" s="5"/>
      <c r="EIU622" s="5"/>
      <c r="EIV622" s="5"/>
      <c r="EIW622" s="5"/>
      <c r="EIX622" s="5"/>
      <c r="EIY622" s="5"/>
      <c r="EIZ622" s="5"/>
      <c r="EJA622" s="5"/>
      <c r="EJB622" s="5"/>
      <c r="EJC622" s="5"/>
      <c r="EJD622" s="5"/>
      <c r="EJE622" s="5"/>
      <c r="EJF622" s="5"/>
      <c r="EJG622" s="5"/>
      <c r="EJH622" s="5"/>
      <c r="EJI622" s="5"/>
      <c r="EJJ622" s="5"/>
      <c r="EJK622" s="5"/>
      <c r="EJL622" s="5"/>
      <c r="EJM622" s="5"/>
      <c r="EJN622" s="5"/>
      <c r="EJO622" s="5"/>
      <c r="EJP622" s="5"/>
      <c r="EJQ622" s="5"/>
      <c r="EJR622" s="5"/>
      <c r="EJS622" s="5"/>
      <c r="EJT622" s="5"/>
      <c r="EJU622" s="5"/>
      <c r="EJV622" s="5"/>
      <c r="EJW622" s="5"/>
      <c r="EJX622" s="5"/>
      <c r="EJY622" s="5"/>
      <c r="EJZ622" s="5"/>
      <c r="EKA622" s="5"/>
      <c r="EKB622" s="5"/>
      <c r="EKC622" s="5"/>
      <c r="EKD622" s="5"/>
      <c r="EKE622" s="5"/>
      <c r="EKF622" s="5"/>
      <c r="EKG622" s="5"/>
      <c r="EKH622" s="5"/>
      <c r="EKI622" s="5"/>
      <c r="EKJ622" s="5"/>
      <c r="EKK622" s="5"/>
      <c r="EKL622" s="5"/>
      <c r="EKM622" s="5"/>
      <c r="EKN622" s="5"/>
      <c r="EKO622" s="5"/>
      <c r="EKP622" s="5"/>
      <c r="EKQ622" s="5"/>
      <c r="EKR622" s="5"/>
      <c r="EKS622" s="5"/>
      <c r="EKT622" s="5"/>
      <c r="EKU622" s="5"/>
      <c r="EKV622" s="5"/>
      <c r="EKW622" s="5"/>
      <c r="EKX622" s="5"/>
      <c r="EKY622" s="5"/>
      <c r="EKZ622" s="5"/>
      <c r="ELA622" s="5"/>
      <c r="ELB622" s="5"/>
      <c r="ELC622" s="5"/>
      <c r="ELD622" s="5"/>
      <c r="ELE622" s="5"/>
      <c r="ELF622" s="5"/>
      <c r="ELG622" s="5"/>
      <c r="ELH622" s="5"/>
      <c r="ELI622" s="5"/>
      <c r="ELJ622" s="5"/>
      <c r="ELK622" s="5"/>
      <c r="ELL622" s="5"/>
      <c r="ELM622" s="5"/>
      <c r="ELN622" s="5"/>
      <c r="ELO622" s="5"/>
      <c r="ELP622" s="5"/>
      <c r="ELQ622" s="5"/>
      <c r="ELR622" s="5"/>
      <c r="ELS622" s="5"/>
      <c r="ELT622" s="5"/>
      <c r="ELU622" s="5"/>
      <c r="ELV622" s="5"/>
      <c r="ELW622" s="5"/>
      <c r="ELX622" s="5"/>
      <c r="ELY622" s="5"/>
      <c r="ELZ622" s="5"/>
      <c r="EMA622" s="5"/>
      <c r="EMB622" s="5"/>
      <c r="EMC622" s="5"/>
      <c r="EMD622" s="5"/>
      <c r="EME622" s="5"/>
      <c r="EMF622" s="5"/>
      <c r="EMG622" s="5"/>
      <c r="EMH622" s="5"/>
      <c r="EMI622" s="5"/>
      <c r="EMJ622" s="5"/>
      <c r="EMK622" s="5"/>
      <c r="EML622" s="5"/>
      <c r="EMM622" s="5"/>
      <c r="EMN622" s="5"/>
      <c r="EMO622" s="5"/>
      <c r="EMP622" s="5"/>
      <c r="EMQ622" s="5"/>
      <c r="EMR622" s="5"/>
      <c r="EMS622" s="5"/>
      <c r="EMT622" s="5"/>
      <c r="EMU622" s="5"/>
      <c r="EMV622" s="5"/>
      <c r="EMW622" s="5"/>
      <c r="EMX622" s="5"/>
      <c r="EMY622" s="5"/>
      <c r="EMZ622" s="5"/>
      <c r="ENA622" s="5"/>
      <c r="ENB622" s="5"/>
      <c r="ENC622" s="5"/>
      <c r="END622" s="5"/>
      <c r="ENE622" s="5"/>
      <c r="ENF622" s="5"/>
      <c r="ENG622" s="5"/>
      <c r="ENH622" s="5"/>
      <c r="ENI622" s="5"/>
      <c r="ENJ622" s="5"/>
      <c r="ENK622" s="5"/>
      <c r="ENL622" s="5"/>
      <c r="ENM622" s="5"/>
      <c r="ENN622" s="5"/>
      <c r="ENO622" s="5"/>
      <c r="ENP622" s="5"/>
      <c r="ENQ622" s="5"/>
      <c r="ENR622" s="5"/>
      <c r="ENS622" s="5"/>
      <c r="ENT622" s="5"/>
      <c r="ENU622" s="5"/>
      <c r="ENV622" s="5"/>
      <c r="ENW622" s="5"/>
      <c r="ENX622" s="5"/>
      <c r="ENY622" s="5"/>
      <c r="ENZ622" s="5"/>
      <c r="EOA622" s="5"/>
      <c r="EOB622" s="5"/>
      <c r="EOC622" s="5"/>
      <c r="EOD622" s="5"/>
      <c r="EOE622" s="5"/>
      <c r="EOF622" s="5"/>
      <c r="EOG622" s="5"/>
      <c r="EOH622" s="5"/>
      <c r="EOI622" s="5"/>
      <c r="EOJ622" s="5"/>
      <c r="EOK622" s="5"/>
      <c r="EOL622" s="5"/>
      <c r="EOM622" s="5"/>
      <c r="EON622" s="5"/>
      <c r="EOO622" s="5"/>
      <c r="EOP622" s="5"/>
      <c r="EOQ622" s="5"/>
      <c r="EOR622" s="5"/>
      <c r="EOS622" s="5"/>
      <c r="EOT622" s="5"/>
      <c r="EOU622" s="5"/>
      <c r="EOV622" s="5"/>
      <c r="EOW622" s="5"/>
      <c r="EOX622" s="5"/>
      <c r="EOY622" s="5"/>
      <c r="EOZ622" s="5"/>
      <c r="EPA622" s="5"/>
      <c r="EPB622" s="5"/>
      <c r="EPC622" s="5"/>
      <c r="EPD622" s="5"/>
      <c r="EPE622" s="5"/>
      <c r="EPF622" s="5"/>
      <c r="EPG622" s="5"/>
      <c r="EPH622" s="5"/>
      <c r="EPI622" s="5"/>
      <c r="EPJ622" s="5"/>
      <c r="EPK622" s="5"/>
      <c r="EPL622" s="5"/>
      <c r="EPM622" s="5"/>
      <c r="EPN622" s="5"/>
      <c r="EPO622" s="5"/>
      <c r="EPP622" s="5"/>
      <c r="EPQ622" s="5"/>
      <c r="EPR622" s="5"/>
      <c r="EPS622" s="5"/>
      <c r="EPT622" s="5"/>
      <c r="EPU622" s="5"/>
      <c r="EPV622" s="5"/>
      <c r="EPW622" s="5"/>
      <c r="EPX622" s="5"/>
      <c r="EPY622" s="5"/>
      <c r="EPZ622" s="5"/>
      <c r="EQA622" s="5"/>
      <c r="EQB622" s="5"/>
      <c r="EQC622" s="5"/>
      <c r="EQD622" s="5"/>
      <c r="EQE622" s="5"/>
      <c r="EQF622" s="5"/>
      <c r="EQG622" s="5"/>
      <c r="EQH622" s="5"/>
      <c r="EQI622" s="5"/>
      <c r="EQJ622" s="5"/>
      <c r="EQK622" s="5"/>
      <c r="EQL622" s="5"/>
      <c r="EQM622" s="5"/>
      <c r="EQN622" s="5"/>
      <c r="EQO622" s="5"/>
      <c r="EQP622" s="5"/>
      <c r="EQQ622" s="5"/>
      <c r="EQR622" s="5"/>
      <c r="EQS622" s="5"/>
      <c r="EQT622" s="5"/>
      <c r="EQU622" s="5"/>
      <c r="EQV622" s="5"/>
      <c r="EQW622" s="5"/>
      <c r="EQX622" s="5"/>
      <c r="EQY622" s="5"/>
      <c r="EQZ622" s="5"/>
      <c r="ERA622" s="5"/>
      <c r="ERB622" s="5"/>
      <c r="ERC622" s="5"/>
      <c r="ERD622" s="5"/>
      <c r="ERE622" s="5"/>
      <c r="ERF622" s="5"/>
      <c r="ERG622" s="5"/>
      <c r="ERH622" s="5"/>
      <c r="ERI622" s="5"/>
      <c r="ERJ622" s="5"/>
      <c r="ERK622" s="5"/>
      <c r="ERL622" s="5"/>
      <c r="ERM622" s="5"/>
      <c r="ERN622" s="5"/>
      <c r="ERO622" s="5"/>
      <c r="ERP622" s="5"/>
      <c r="ERQ622" s="5"/>
      <c r="ERR622" s="5"/>
      <c r="ERS622" s="5"/>
      <c r="ERT622" s="5"/>
      <c r="ERU622" s="5"/>
      <c r="ERV622" s="5"/>
      <c r="ERW622" s="5"/>
      <c r="ERX622" s="5"/>
      <c r="ERY622" s="5"/>
      <c r="ERZ622" s="5"/>
      <c r="ESA622" s="5"/>
      <c r="ESB622" s="5"/>
      <c r="ESC622" s="5"/>
      <c r="ESD622" s="5"/>
      <c r="ESE622" s="5"/>
      <c r="ESF622" s="5"/>
      <c r="ESG622" s="5"/>
      <c r="ESH622" s="5"/>
      <c r="ESI622" s="5"/>
      <c r="ESJ622" s="5"/>
      <c r="ESK622" s="5"/>
      <c r="ESL622" s="5"/>
      <c r="ESM622" s="5"/>
      <c r="ESN622" s="5"/>
      <c r="ESO622" s="5"/>
      <c r="ESP622" s="5"/>
      <c r="ESQ622" s="5"/>
      <c r="ESR622" s="5"/>
      <c r="ESS622" s="5"/>
      <c r="EST622" s="5"/>
      <c r="ESU622" s="5"/>
      <c r="ESV622" s="5"/>
      <c r="ESW622" s="5"/>
      <c r="ESX622" s="5"/>
      <c r="ESY622" s="5"/>
      <c r="ESZ622" s="5"/>
      <c r="ETA622" s="5"/>
      <c r="ETB622" s="5"/>
      <c r="ETC622" s="5"/>
      <c r="ETD622" s="5"/>
      <c r="ETE622" s="5"/>
      <c r="ETF622" s="5"/>
      <c r="ETG622" s="5"/>
      <c r="ETH622" s="5"/>
      <c r="ETI622" s="5"/>
      <c r="ETJ622" s="5"/>
      <c r="ETK622" s="5"/>
      <c r="ETL622" s="5"/>
      <c r="ETM622" s="5"/>
      <c r="ETN622" s="5"/>
      <c r="ETO622" s="5"/>
      <c r="ETP622" s="5"/>
      <c r="ETQ622" s="5"/>
      <c r="ETR622" s="5"/>
      <c r="ETS622" s="5"/>
      <c r="ETT622" s="5"/>
      <c r="ETU622" s="5"/>
      <c r="ETV622" s="5"/>
      <c r="ETW622" s="5"/>
      <c r="ETX622" s="5"/>
      <c r="ETY622" s="5"/>
      <c r="ETZ622" s="5"/>
      <c r="EUA622" s="5"/>
      <c r="EUB622" s="5"/>
      <c r="EUC622" s="5"/>
      <c r="EUD622" s="5"/>
      <c r="EUE622" s="5"/>
      <c r="EUF622" s="5"/>
      <c r="EUG622" s="5"/>
      <c r="EUH622" s="5"/>
      <c r="EUI622" s="5"/>
      <c r="EUJ622" s="5"/>
      <c r="EUK622" s="5"/>
      <c r="EUL622" s="5"/>
      <c r="EUM622" s="5"/>
      <c r="EUN622" s="5"/>
      <c r="EUO622" s="5"/>
      <c r="EUP622" s="5"/>
      <c r="EUQ622" s="5"/>
      <c r="EUR622" s="5"/>
      <c r="EUS622" s="5"/>
      <c r="EUT622" s="5"/>
      <c r="EUU622" s="5"/>
      <c r="EUV622" s="5"/>
      <c r="EUW622" s="5"/>
      <c r="EUX622" s="5"/>
      <c r="EUY622" s="5"/>
      <c r="EUZ622" s="5"/>
      <c r="EVA622" s="5"/>
      <c r="EVB622" s="5"/>
      <c r="EVC622" s="5"/>
      <c r="EVD622" s="5"/>
      <c r="EVE622" s="5"/>
      <c r="EVF622" s="5"/>
      <c r="EVG622" s="5"/>
      <c r="EVH622" s="5"/>
      <c r="EVI622" s="5"/>
      <c r="EVJ622" s="5"/>
      <c r="EVK622" s="5"/>
      <c r="EVL622" s="5"/>
      <c r="EVM622" s="5"/>
      <c r="EVN622" s="5"/>
      <c r="EVO622" s="5"/>
      <c r="EVP622" s="5"/>
      <c r="EVQ622" s="5"/>
      <c r="EVR622" s="5"/>
      <c r="EVS622" s="5"/>
      <c r="EVT622" s="5"/>
      <c r="EVU622" s="5"/>
      <c r="EVV622" s="5"/>
      <c r="EVW622" s="5"/>
      <c r="EVX622" s="5"/>
      <c r="EVY622" s="5"/>
      <c r="EVZ622" s="5"/>
      <c r="EWA622" s="5"/>
      <c r="EWB622" s="5"/>
      <c r="EWC622" s="5"/>
      <c r="EWD622" s="5"/>
      <c r="EWE622" s="5"/>
      <c r="EWF622" s="5"/>
      <c r="EWG622" s="5"/>
      <c r="EWH622" s="5"/>
      <c r="EWI622" s="5"/>
      <c r="EWJ622" s="5"/>
      <c r="EWK622" s="5"/>
      <c r="EWL622" s="5"/>
      <c r="EWM622" s="5"/>
      <c r="EWN622" s="5"/>
      <c r="EWO622" s="5"/>
      <c r="EWP622" s="5"/>
      <c r="EWQ622" s="5"/>
      <c r="EWR622" s="5"/>
      <c r="EWS622" s="5"/>
      <c r="EWT622" s="5"/>
      <c r="EWU622" s="5"/>
      <c r="EWV622" s="5"/>
      <c r="EWW622" s="5"/>
      <c r="EWX622" s="5"/>
      <c r="EWY622" s="5"/>
      <c r="EWZ622" s="5"/>
      <c r="EXA622" s="5"/>
      <c r="EXB622" s="5"/>
      <c r="EXC622" s="5"/>
      <c r="EXD622" s="5"/>
      <c r="EXE622" s="5"/>
      <c r="EXF622" s="5"/>
      <c r="EXG622" s="5"/>
      <c r="EXH622" s="5"/>
      <c r="EXI622" s="5"/>
      <c r="EXJ622" s="5"/>
      <c r="EXK622" s="5"/>
      <c r="EXL622" s="5"/>
      <c r="EXM622" s="5"/>
      <c r="EXN622" s="5"/>
      <c r="EXO622" s="5"/>
      <c r="EXP622" s="5"/>
      <c r="EXQ622" s="5"/>
      <c r="EXR622" s="5"/>
      <c r="EXS622" s="5"/>
      <c r="EXT622" s="5"/>
      <c r="EXU622" s="5"/>
      <c r="EXV622" s="5"/>
      <c r="EXW622" s="5"/>
      <c r="EXX622" s="5"/>
      <c r="EXY622" s="5"/>
      <c r="EXZ622" s="5"/>
      <c r="EYA622" s="5"/>
      <c r="EYB622" s="5"/>
      <c r="EYC622" s="5"/>
      <c r="EYD622" s="5"/>
      <c r="EYE622" s="5"/>
      <c r="EYF622" s="5"/>
      <c r="EYG622" s="5"/>
      <c r="EYH622" s="5"/>
      <c r="EYI622" s="5"/>
      <c r="EYJ622" s="5"/>
      <c r="EYK622" s="5"/>
      <c r="EYL622" s="5"/>
      <c r="EYM622" s="5"/>
      <c r="EYN622" s="5"/>
      <c r="EYO622" s="5"/>
      <c r="EYP622" s="5"/>
      <c r="EYQ622" s="5"/>
      <c r="EYR622" s="5"/>
      <c r="EYS622" s="5"/>
      <c r="EYT622" s="5"/>
      <c r="EYU622" s="5"/>
      <c r="EYV622" s="5"/>
      <c r="EYW622" s="5"/>
      <c r="EYX622" s="5"/>
      <c r="EYY622" s="5"/>
      <c r="EYZ622" s="5"/>
      <c r="EZA622" s="5"/>
      <c r="EZB622" s="5"/>
      <c r="EZC622" s="5"/>
      <c r="EZD622" s="5"/>
      <c r="EZE622" s="5"/>
      <c r="EZF622" s="5"/>
      <c r="EZG622" s="5"/>
      <c r="EZH622" s="5"/>
      <c r="EZI622" s="5"/>
      <c r="EZJ622" s="5"/>
      <c r="EZK622" s="5"/>
      <c r="EZL622" s="5"/>
      <c r="EZM622" s="5"/>
      <c r="EZN622" s="5"/>
      <c r="EZO622" s="5"/>
      <c r="EZP622" s="5"/>
      <c r="EZQ622" s="5"/>
      <c r="EZR622" s="5"/>
      <c r="EZS622" s="5"/>
      <c r="EZT622" s="5"/>
      <c r="EZU622" s="5"/>
      <c r="EZV622" s="5"/>
      <c r="EZW622" s="5"/>
      <c r="EZX622" s="5"/>
      <c r="EZY622" s="5"/>
      <c r="EZZ622" s="5"/>
      <c r="FAA622" s="5"/>
      <c r="FAB622" s="5"/>
      <c r="FAC622" s="5"/>
      <c r="FAD622" s="5"/>
      <c r="FAE622" s="5"/>
      <c r="FAF622" s="5"/>
      <c r="FAG622" s="5"/>
      <c r="FAH622" s="5"/>
      <c r="FAI622" s="5"/>
      <c r="FAJ622" s="5"/>
      <c r="FAK622" s="5"/>
      <c r="FAL622" s="5"/>
      <c r="FAM622" s="5"/>
      <c r="FAN622" s="5"/>
      <c r="FAO622" s="5"/>
      <c r="FAP622" s="5"/>
      <c r="FAQ622" s="5"/>
      <c r="FAR622" s="5"/>
      <c r="FAS622" s="5"/>
      <c r="FAT622" s="5"/>
      <c r="FAU622" s="5"/>
      <c r="FAV622" s="5"/>
      <c r="FAW622" s="5"/>
      <c r="FAX622" s="5"/>
      <c r="FAY622" s="5"/>
      <c r="FAZ622" s="5"/>
      <c r="FBA622" s="5"/>
      <c r="FBB622" s="5"/>
      <c r="FBC622" s="5"/>
      <c r="FBD622" s="5"/>
      <c r="FBE622" s="5"/>
      <c r="FBF622" s="5"/>
      <c r="FBG622" s="5"/>
      <c r="FBH622" s="5"/>
      <c r="FBI622" s="5"/>
      <c r="FBJ622" s="5"/>
      <c r="FBK622" s="5"/>
      <c r="FBL622" s="5"/>
      <c r="FBM622" s="5"/>
      <c r="FBN622" s="5"/>
      <c r="FBO622" s="5"/>
      <c r="FBP622" s="5"/>
      <c r="FBQ622" s="5"/>
      <c r="FBR622" s="5"/>
      <c r="FBS622" s="5"/>
      <c r="FBT622" s="5"/>
      <c r="FBU622" s="5"/>
      <c r="FBV622" s="5"/>
      <c r="FBW622" s="5"/>
      <c r="FBX622" s="5"/>
      <c r="FBY622" s="5"/>
      <c r="FBZ622" s="5"/>
      <c r="FCA622" s="5"/>
      <c r="FCB622" s="5"/>
      <c r="FCC622" s="5"/>
      <c r="FCD622" s="5"/>
      <c r="FCE622" s="5"/>
      <c r="FCF622" s="5"/>
      <c r="FCG622" s="5"/>
      <c r="FCH622" s="5"/>
      <c r="FCI622" s="5"/>
      <c r="FCJ622" s="5"/>
      <c r="FCK622" s="5"/>
      <c r="FCL622" s="5"/>
      <c r="FCM622" s="5"/>
      <c r="FCN622" s="5"/>
      <c r="FCO622" s="5"/>
      <c r="FCP622" s="5"/>
      <c r="FCQ622" s="5"/>
      <c r="FCR622" s="5"/>
      <c r="FCS622" s="5"/>
      <c r="FCT622" s="5"/>
      <c r="FCU622" s="5"/>
      <c r="FCV622" s="5"/>
      <c r="FCW622" s="5"/>
      <c r="FCX622" s="5"/>
      <c r="FCY622" s="5"/>
      <c r="FCZ622" s="5"/>
      <c r="FDA622" s="5"/>
      <c r="FDB622" s="5"/>
      <c r="FDC622" s="5"/>
      <c r="FDD622" s="5"/>
      <c r="FDE622" s="5"/>
      <c r="FDF622" s="5"/>
      <c r="FDG622" s="5"/>
      <c r="FDH622" s="5"/>
      <c r="FDI622" s="5"/>
      <c r="FDJ622" s="5"/>
      <c r="FDK622" s="5"/>
      <c r="FDL622" s="5"/>
      <c r="FDM622" s="5"/>
      <c r="FDN622" s="5"/>
      <c r="FDO622" s="5"/>
      <c r="FDP622" s="5"/>
      <c r="FDQ622" s="5"/>
      <c r="FDR622" s="5"/>
      <c r="FDS622" s="5"/>
      <c r="FDT622" s="5"/>
      <c r="FDU622" s="5"/>
      <c r="FDV622" s="5"/>
      <c r="FDW622" s="5"/>
      <c r="FDX622" s="5"/>
      <c r="FDY622" s="5"/>
      <c r="FDZ622" s="5"/>
      <c r="FEA622" s="5"/>
      <c r="FEB622" s="5"/>
      <c r="FEC622" s="5"/>
      <c r="FED622" s="5"/>
      <c r="FEE622" s="5"/>
      <c r="FEF622" s="5"/>
      <c r="FEG622" s="5"/>
      <c r="FEH622" s="5"/>
      <c r="FEI622" s="5"/>
      <c r="FEJ622" s="5"/>
      <c r="FEK622" s="5"/>
      <c r="FEL622" s="5"/>
      <c r="FEM622" s="5"/>
      <c r="FEN622" s="5"/>
      <c r="FEO622" s="5"/>
      <c r="FEP622" s="5"/>
      <c r="FEQ622" s="5"/>
      <c r="FER622" s="5"/>
      <c r="FES622" s="5"/>
      <c r="FET622" s="5"/>
      <c r="FEU622" s="5"/>
      <c r="FEV622" s="5"/>
      <c r="FEW622" s="5"/>
      <c r="FEX622" s="5"/>
      <c r="FEY622" s="5"/>
      <c r="FEZ622" s="5"/>
      <c r="FFA622" s="5"/>
      <c r="FFB622" s="5"/>
      <c r="FFC622" s="5"/>
      <c r="FFD622" s="5"/>
      <c r="FFE622" s="5"/>
      <c r="FFF622" s="5"/>
      <c r="FFG622" s="5"/>
      <c r="FFH622" s="5"/>
      <c r="FFI622" s="5"/>
      <c r="FFJ622" s="5"/>
      <c r="FFK622" s="5"/>
      <c r="FFL622" s="5"/>
      <c r="FFM622" s="5"/>
      <c r="FFN622" s="5"/>
      <c r="FFO622" s="5"/>
      <c r="FFP622" s="5"/>
      <c r="FFQ622" s="5"/>
      <c r="FFR622" s="5"/>
      <c r="FFS622" s="5"/>
      <c r="FFT622" s="5"/>
      <c r="FFU622" s="5"/>
      <c r="FFV622" s="5"/>
      <c r="FFW622" s="5"/>
      <c r="FFX622" s="5"/>
      <c r="FFY622" s="5"/>
      <c r="FFZ622" s="5"/>
      <c r="FGA622" s="5"/>
      <c r="FGB622" s="5"/>
      <c r="FGC622" s="5"/>
      <c r="FGD622" s="5"/>
      <c r="FGE622" s="5"/>
      <c r="FGF622" s="5"/>
      <c r="FGG622" s="5"/>
      <c r="FGH622" s="5"/>
      <c r="FGI622" s="5"/>
      <c r="FGJ622" s="5"/>
      <c r="FGK622" s="5"/>
      <c r="FGL622" s="5"/>
      <c r="FGM622" s="5"/>
      <c r="FGN622" s="5"/>
      <c r="FGO622" s="5"/>
      <c r="FGP622" s="5"/>
      <c r="FGQ622" s="5"/>
      <c r="FGR622" s="5"/>
      <c r="FGS622" s="5"/>
      <c r="FGT622" s="5"/>
      <c r="FGU622" s="5"/>
      <c r="FGV622" s="5"/>
      <c r="FGW622" s="5"/>
      <c r="FGX622" s="5"/>
      <c r="FGY622" s="5"/>
      <c r="FGZ622" s="5"/>
      <c r="FHA622" s="5"/>
      <c r="FHB622" s="5"/>
      <c r="FHC622" s="5"/>
      <c r="FHD622" s="5"/>
      <c r="FHE622" s="5"/>
      <c r="FHF622" s="5"/>
      <c r="FHG622" s="5"/>
      <c r="FHH622" s="5"/>
      <c r="FHI622" s="5"/>
      <c r="FHJ622" s="5"/>
      <c r="FHK622" s="5"/>
      <c r="FHL622" s="5"/>
      <c r="FHM622" s="5"/>
      <c r="FHN622" s="5"/>
      <c r="FHO622" s="5"/>
      <c r="FHP622" s="5"/>
      <c r="FHQ622" s="5"/>
      <c r="FHR622" s="5"/>
      <c r="FHS622" s="5"/>
      <c r="FHT622" s="5"/>
      <c r="FHU622" s="5"/>
      <c r="FHV622" s="5"/>
      <c r="FHW622" s="5"/>
      <c r="FHX622" s="5"/>
      <c r="FHY622" s="5"/>
      <c r="FHZ622" s="5"/>
      <c r="FIA622" s="5"/>
      <c r="FIB622" s="5"/>
      <c r="FIC622" s="5"/>
      <c r="FID622" s="5"/>
      <c r="FIE622" s="5"/>
      <c r="FIF622" s="5"/>
      <c r="FIG622" s="5"/>
      <c r="FIH622" s="5"/>
      <c r="FII622" s="5"/>
      <c r="FIJ622" s="5"/>
      <c r="FIK622" s="5"/>
      <c r="FIL622" s="5"/>
      <c r="FIM622" s="5"/>
      <c r="FIN622" s="5"/>
      <c r="FIO622" s="5"/>
      <c r="FIP622" s="5"/>
      <c r="FIQ622" s="5"/>
      <c r="FIR622" s="5"/>
      <c r="FIS622" s="5"/>
      <c r="FIT622" s="5"/>
      <c r="FIU622" s="5"/>
      <c r="FIV622" s="5"/>
      <c r="FIW622" s="5"/>
      <c r="FIX622" s="5"/>
      <c r="FIY622" s="5"/>
      <c r="FIZ622" s="5"/>
      <c r="FJA622" s="5"/>
      <c r="FJB622" s="5"/>
      <c r="FJC622" s="5"/>
      <c r="FJD622" s="5"/>
      <c r="FJE622" s="5"/>
      <c r="FJF622" s="5"/>
      <c r="FJG622" s="5"/>
      <c r="FJH622" s="5"/>
      <c r="FJI622" s="5"/>
      <c r="FJJ622" s="5"/>
      <c r="FJK622" s="5"/>
      <c r="FJL622" s="5"/>
      <c r="FJM622" s="5"/>
      <c r="FJN622" s="5"/>
      <c r="FJO622" s="5"/>
      <c r="FJP622" s="5"/>
      <c r="FJQ622" s="5"/>
      <c r="FJR622" s="5"/>
      <c r="FJS622" s="5"/>
      <c r="FJT622" s="5"/>
      <c r="FJU622" s="5"/>
      <c r="FJV622" s="5"/>
      <c r="FJW622" s="5"/>
      <c r="FJX622" s="5"/>
      <c r="FJY622" s="5"/>
      <c r="FJZ622" s="5"/>
      <c r="FKA622" s="5"/>
      <c r="FKB622" s="5"/>
      <c r="FKC622" s="5"/>
      <c r="FKD622" s="5"/>
      <c r="FKE622" s="5"/>
      <c r="FKF622" s="5"/>
      <c r="FKG622" s="5"/>
      <c r="FKH622" s="5"/>
      <c r="FKI622" s="5"/>
      <c r="FKJ622" s="5"/>
      <c r="FKK622" s="5"/>
      <c r="FKL622" s="5"/>
      <c r="FKM622" s="5"/>
      <c r="FKN622" s="5"/>
      <c r="FKO622" s="5"/>
      <c r="FKP622" s="5"/>
      <c r="FKQ622" s="5"/>
      <c r="FKR622" s="5"/>
      <c r="FKS622" s="5"/>
      <c r="FKT622" s="5"/>
      <c r="FKU622" s="5"/>
      <c r="FKV622" s="5"/>
      <c r="FKW622" s="5"/>
      <c r="FKX622" s="5"/>
      <c r="FKY622" s="5"/>
      <c r="FKZ622" s="5"/>
      <c r="FLA622" s="5"/>
      <c r="FLB622" s="5"/>
      <c r="FLC622" s="5"/>
      <c r="FLD622" s="5"/>
      <c r="FLE622" s="5"/>
      <c r="FLF622" s="5"/>
      <c r="FLG622" s="5"/>
      <c r="FLH622" s="5"/>
      <c r="FLI622" s="5"/>
      <c r="FLJ622" s="5"/>
      <c r="FLK622" s="5"/>
      <c r="FLL622" s="5"/>
      <c r="FLM622" s="5"/>
      <c r="FLN622" s="5"/>
      <c r="FLO622" s="5"/>
      <c r="FLP622" s="5"/>
      <c r="FLQ622" s="5"/>
      <c r="FLR622" s="5"/>
      <c r="FLS622" s="5"/>
      <c r="FLT622" s="5"/>
      <c r="FLU622" s="5"/>
      <c r="FLV622" s="5"/>
      <c r="FLW622" s="5"/>
      <c r="FLX622" s="5"/>
      <c r="FLY622" s="5"/>
      <c r="FLZ622" s="5"/>
      <c r="FMA622" s="5"/>
      <c r="FMB622" s="5"/>
      <c r="FMC622" s="5"/>
      <c r="FMD622" s="5"/>
      <c r="FME622" s="5"/>
      <c r="FMF622" s="5"/>
      <c r="FMG622" s="5"/>
      <c r="FMH622" s="5"/>
      <c r="FMI622" s="5"/>
      <c r="FMJ622" s="5"/>
      <c r="FMK622" s="5"/>
      <c r="FML622" s="5"/>
      <c r="FMM622" s="5"/>
      <c r="FMN622" s="5"/>
      <c r="FMO622" s="5"/>
      <c r="FMP622" s="5"/>
      <c r="FMQ622" s="5"/>
      <c r="FMR622" s="5"/>
      <c r="FMS622" s="5"/>
      <c r="FMT622" s="5"/>
      <c r="FMU622" s="5"/>
      <c r="FMV622" s="5"/>
      <c r="FMW622" s="5"/>
      <c r="FMX622" s="5"/>
      <c r="FMY622" s="5"/>
      <c r="FMZ622" s="5"/>
      <c r="FNA622" s="5"/>
      <c r="FNB622" s="5"/>
      <c r="FNC622" s="5"/>
      <c r="FND622" s="5"/>
      <c r="FNE622" s="5"/>
      <c r="FNF622" s="5"/>
      <c r="FNG622" s="5"/>
      <c r="FNH622" s="5"/>
      <c r="FNI622" s="5"/>
      <c r="FNJ622" s="5"/>
      <c r="FNK622" s="5"/>
      <c r="FNL622" s="5"/>
      <c r="FNM622" s="5"/>
      <c r="FNN622" s="5"/>
      <c r="FNO622" s="5"/>
      <c r="FNP622" s="5"/>
      <c r="FNQ622" s="5"/>
      <c r="FNR622" s="5"/>
      <c r="FNS622" s="5"/>
      <c r="FNT622" s="5"/>
      <c r="FNU622" s="5"/>
      <c r="FNV622" s="5"/>
      <c r="FNW622" s="5"/>
      <c r="FNX622" s="5"/>
      <c r="FNY622" s="5"/>
      <c r="FNZ622" s="5"/>
      <c r="FOA622" s="5"/>
      <c r="FOB622" s="5"/>
      <c r="FOC622" s="5"/>
      <c r="FOD622" s="5"/>
      <c r="FOE622" s="5"/>
      <c r="FOF622" s="5"/>
      <c r="FOG622" s="5"/>
      <c r="FOH622" s="5"/>
      <c r="FOI622" s="5"/>
      <c r="FOJ622" s="5"/>
      <c r="FOK622" s="5"/>
      <c r="FOL622" s="5"/>
      <c r="FOM622" s="5"/>
      <c r="FON622" s="5"/>
      <c r="FOO622" s="5"/>
      <c r="FOP622" s="5"/>
      <c r="FOQ622" s="5"/>
      <c r="FOR622" s="5"/>
      <c r="FOS622" s="5"/>
      <c r="FOT622" s="5"/>
      <c r="FOU622" s="5"/>
      <c r="FOV622" s="5"/>
      <c r="FOW622" s="5"/>
      <c r="FOX622" s="5"/>
      <c r="FOY622" s="5"/>
      <c r="FOZ622" s="5"/>
      <c r="FPA622" s="5"/>
      <c r="FPB622" s="5"/>
      <c r="FPC622" s="5"/>
      <c r="FPD622" s="5"/>
      <c r="FPE622" s="5"/>
      <c r="FPF622" s="5"/>
      <c r="FPG622" s="5"/>
      <c r="FPH622" s="5"/>
      <c r="FPI622" s="5"/>
      <c r="FPJ622" s="5"/>
      <c r="FPK622" s="5"/>
      <c r="FPL622" s="5"/>
      <c r="FPM622" s="5"/>
      <c r="FPN622" s="5"/>
      <c r="FPO622" s="5"/>
      <c r="FPP622" s="5"/>
      <c r="FPQ622" s="5"/>
      <c r="FPR622" s="5"/>
      <c r="FPS622" s="5"/>
      <c r="FPT622" s="5"/>
      <c r="FPU622" s="5"/>
      <c r="FPV622" s="5"/>
      <c r="FPW622" s="5"/>
      <c r="FPX622" s="5"/>
      <c r="FPY622" s="5"/>
      <c r="FPZ622" s="5"/>
      <c r="FQA622" s="5"/>
      <c r="FQB622" s="5"/>
      <c r="FQC622" s="5"/>
      <c r="FQD622" s="5"/>
      <c r="FQE622" s="5"/>
      <c r="FQF622" s="5"/>
      <c r="FQG622" s="5"/>
      <c r="FQH622" s="5"/>
      <c r="FQI622" s="5"/>
      <c r="FQJ622" s="5"/>
      <c r="FQK622" s="5"/>
      <c r="FQL622" s="5"/>
      <c r="FQM622" s="5"/>
      <c r="FQN622" s="5"/>
      <c r="FQO622" s="5"/>
      <c r="FQP622" s="5"/>
      <c r="FQQ622" s="5"/>
      <c r="FQR622" s="5"/>
      <c r="FQS622" s="5"/>
      <c r="FQT622" s="5"/>
      <c r="FQU622" s="5"/>
      <c r="FQV622" s="5"/>
      <c r="FQW622" s="5"/>
      <c r="FQX622" s="5"/>
      <c r="FQY622" s="5"/>
      <c r="FQZ622" s="5"/>
      <c r="FRA622" s="5"/>
      <c r="FRB622" s="5"/>
      <c r="FRC622" s="5"/>
      <c r="FRD622" s="5"/>
      <c r="FRE622" s="5"/>
      <c r="FRF622" s="5"/>
      <c r="FRG622" s="5"/>
      <c r="FRH622" s="5"/>
      <c r="FRI622" s="5"/>
      <c r="FRJ622" s="5"/>
      <c r="FRK622" s="5"/>
      <c r="FRL622" s="5"/>
      <c r="FRM622" s="5"/>
      <c r="FRN622" s="5"/>
      <c r="FRO622" s="5"/>
      <c r="FRP622" s="5"/>
      <c r="FRQ622" s="5"/>
      <c r="FRR622" s="5"/>
      <c r="FRS622" s="5"/>
      <c r="FRT622" s="5"/>
      <c r="FRU622" s="5"/>
      <c r="FRV622" s="5"/>
      <c r="FRW622" s="5"/>
      <c r="FRX622" s="5"/>
      <c r="FRY622" s="5"/>
      <c r="FRZ622" s="5"/>
      <c r="FSA622" s="5"/>
      <c r="FSB622" s="5"/>
      <c r="FSC622" s="5"/>
      <c r="FSD622" s="5"/>
      <c r="FSE622" s="5"/>
      <c r="FSF622" s="5"/>
      <c r="FSG622" s="5"/>
      <c r="FSH622" s="5"/>
      <c r="FSI622" s="5"/>
      <c r="FSJ622" s="5"/>
      <c r="FSK622" s="5"/>
      <c r="FSL622" s="5"/>
      <c r="FSM622" s="5"/>
      <c r="FSN622" s="5"/>
      <c r="FSO622" s="5"/>
      <c r="FSP622" s="5"/>
      <c r="FSQ622" s="5"/>
      <c r="FSR622" s="5"/>
      <c r="FSS622" s="5"/>
      <c r="FST622" s="5"/>
      <c r="FSU622" s="5"/>
      <c r="FSV622" s="5"/>
      <c r="FSW622" s="5"/>
      <c r="FSX622" s="5"/>
      <c r="FSY622" s="5"/>
      <c r="FSZ622" s="5"/>
      <c r="FTA622" s="5"/>
      <c r="FTB622" s="5"/>
      <c r="FTC622" s="5"/>
      <c r="FTD622" s="5"/>
      <c r="FTE622" s="5"/>
      <c r="FTF622" s="5"/>
      <c r="FTG622" s="5"/>
      <c r="FTH622" s="5"/>
      <c r="FTI622" s="5"/>
      <c r="FTJ622" s="5"/>
      <c r="FTK622" s="5"/>
      <c r="FTL622" s="5"/>
      <c r="FTM622" s="5"/>
      <c r="FTN622" s="5"/>
      <c r="FTO622" s="5"/>
      <c r="FTP622" s="5"/>
      <c r="FTQ622" s="5"/>
      <c r="FTR622" s="5"/>
      <c r="FTS622" s="5"/>
      <c r="FTT622" s="5"/>
      <c r="FTU622" s="5"/>
      <c r="FTV622" s="5"/>
      <c r="FTW622" s="5"/>
      <c r="FTX622" s="5"/>
      <c r="FTY622" s="5"/>
      <c r="FTZ622" s="5"/>
      <c r="FUA622" s="5"/>
      <c r="FUB622" s="5"/>
      <c r="FUC622" s="5"/>
      <c r="FUD622" s="5"/>
      <c r="FUE622" s="5"/>
      <c r="FUF622" s="5"/>
      <c r="FUG622" s="5"/>
      <c r="FUH622" s="5"/>
      <c r="FUI622" s="5"/>
      <c r="FUJ622" s="5"/>
      <c r="FUK622" s="5"/>
      <c r="FUL622" s="5"/>
      <c r="FUM622" s="5"/>
      <c r="FUN622" s="5"/>
      <c r="FUO622" s="5"/>
      <c r="FUP622" s="5"/>
      <c r="FUQ622" s="5"/>
      <c r="FUR622" s="5"/>
      <c r="FUS622" s="5"/>
      <c r="FUT622" s="5"/>
      <c r="FUU622" s="5"/>
      <c r="FUV622" s="5"/>
      <c r="FUW622" s="5"/>
      <c r="FUX622" s="5"/>
      <c r="FUY622" s="5"/>
      <c r="FUZ622" s="5"/>
      <c r="FVA622" s="5"/>
      <c r="FVB622" s="5"/>
      <c r="FVC622" s="5"/>
      <c r="FVD622" s="5"/>
      <c r="FVE622" s="5"/>
      <c r="FVF622" s="5"/>
      <c r="FVG622" s="5"/>
      <c r="FVH622" s="5"/>
      <c r="FVI622" s="5"/>
      <c r="FVJ622" s="5"/>
      <c r="FVK622" s="5"/>
      <c r="FVL622" s="5"/>
      <c r="FVM622" s="5"/>
      <c r="FVN622" s="5"/>
      <c r="FVO622" s="5"/>
      <c r="FVP622" s="5"/>
      <c r="FVQ622" s="5"/>
      <c r="FVR622" s="5"/>
      <c r="FVS622" s="5"/>
      <c r="FVT622" s="5"/>
      <c r="FVU622" s="5"/>
      <c r="FVV622" s="5"/>
      <c r="FVW622" s="5"/>
      <c r="FVX622" s="5"/>
      <c r="FVY622" s="5"/>
      <c r="FVZ622" s="5"/>
      <c r="FWA622" s="5"/>
      <c r="FWB622" s="5"/>
      <c r="FWC622" s="5"/>
      <c r="FWD622" s="5"/>
      <c r="FWE622" s="5"/>
      <c r="FWF622" s="5"/>
      <c r="FWG622" s="5"/>
      <c r="FWH622" s="5"/>
      <c r="FWI622" s="5"/>
      <c r="FWJ622" s="5"/>
      <c r="FWK622" s="5"/>
      <c r="FWL622" s="5"/>
      <c r="FWM622" s="5"/>
      <c r="FWN622" s="5"/>
      <c r="FWO622" s="5"/>
      <c r="FWP622" s="5"/>
      <c r="FWQ622" s="5"/>
      <c r="FWR622" s="5"/>
      <c r="FWS622" s="5"/>
      <c r="FWT622" s="5"/>
      <c r="FWU622" s="5"/>
      <c r="FWV622" s="5"/>
      <c r="FWW622" s="5"/>
      <c r="FWX622" s="5"/>
      <c r="FWY622" s="5"/>
      <c r="FWZ622" s="5"/>
      <c r="FXA622" s="5"/>
      <c r="FXB622" s="5"/>
      <c r="FXC622" s="5"/>
      <c r="FXD622" s="5"/>
      <c r="FXE622" s="5"/>
      <c r="FXF622" s="5"/>
      <c r="FXG622" s="5"/>
      <c r="FXH622" s="5"/>
      <c r="FXI622" s="5"/>
      <c r="FXJ622" s="5"/>
      <c r="FXK622" s="5"/>
      <c r="FXL622" s="5"/>
      <c r="FXM622" s="5"/>
      <c r="FXN622" s="5"/>
      <c r="FXO622" s="5"/>
      <c r="FXP622" s="5"/>
      <c r="FXQ622" s="5"/>
      <c r="FXR622" s="5"/>
      <c r="FXS622" s="5"/>
      <c r="FXT622" s="5"/>
      <c r="FXU622" s="5"/>
      <c r="FXV622" s="5"/>
      <c r="FXW622" s="5"/>
      <c r="FXX622" s="5"/>
      <c r="FXY622" s="5"/>
      <c r="FXZ622" s="5"/>
      <c r="FYA622" s="5"/>
      <c r="FYB622" s="5"/>
      <c r="FYC622" s="5"/>
      <c r="FYD622" s="5"/>
      <c r="FYE622" s="5"/>
      <c r="FYF622" s="5"/>
      <c r="FYG622" s="5"/>
      <c r="FYH622" s="5"/>
      <c r="FYI622" s="5"/>
      <c r="FYJ622" s="5"/>
      <c r="FYK622" s="5"/>
      <c r="FYL622" s="5"/>
      <c r="FYM622" s="5"/>
      <c r="FYN622" s="5"/>
      <c r="FYO622" s="5"/>
      <c r="FYP622" s="5"/>
      <c r="FYQ622" s="5"/>
      <c r="FYR622" s="5"/>
      <c r="FYS622" s="5"/>
      <c r="FYT622" s="5"/>
      <c r="FYU622" s="5"/>
      <c r="FYV622" s="5"/>
      <c r="FYW622" s="5"/>
      <c r="FYX622" s="5"/>
      <c r="FYY622" s="5"/>
      <c r="FYZ622" s="5"/>
      <c r="FZA622" s="5"/>
      <c r="FZB622" s="5"/>
      <c r="FZC622" s="5"/>
      <c r="FZD622" s="5"/>
      <c r="FZE622" s="5"/>
      <c r="FZF622" s="5"/>
      <c r="FZG622" s="5"/>
      <c r="FZH622" s="5"/>
      <c r="FZI622" s="5"/>
      <c r="FZJ622" s="5"/>
      <c r="FZK622" s="5"/>
      <c r="FZL622" s="5"/>
      <c r="FZM622" s="5"/>
      <c r="FZN622" s="5"/>
      <c r="FZO622" s="5"/>
      <c r="FZP622" s="5"/>
      <c r="FZQ622" s="5"/>
      <c r="FZR622" s="5"/>
      <c r="FZS622" s="5"/>
      <c r="FZT622" s="5"/>
      <c r="FZU622" s="5"/>
      <c r="FZV622" s="5"/>
      <c r="FZW622" s="5"/>
      <c r="FZX622" s="5"/>
      <c r="FZY622" s="5"/>
      <c r="FZZ622" s="5"/>
      <c r="GAA622" s="5"/>
      <c r="GAB622" s="5"/>
      <c r="GAC622" s="5"/>
      <c r="GAD622" s="5"/>
      <c r="GAE622" s="5"/>
      <c r="GAF622" s="5"/>
      <c r="GAG622" s="5"/>
      <c r="GAH622" s="5"/>
      <c r="GAI622" s="5"/>
      <c r="GAJ622" s="5"/>
      <c r="GAK622" s="5"/>
      <c r="GAL622" s="5"/>
      <c r="GAM622" s="5"/>
      <c r="GAN622" s="5"/>
      <c r="GAO622" s="5"/>
      <c r="GAP622" s="5"/>
      <c r="GAQ622" s="5"/>
      <c r="GAR622" s="5"/>
      <c r="GAS622" s="5"/>
      <c r="GAT622" s="5"/>
      <c r="GAU622" s="5"/>
      <c r="GAV622" s="5"/>
      <c r="GAW622" s="5"/>
      <c r="GAX622" s="5"/>
      <c r="GAY622" s="5"/>
      <c r="GAZ622" s="5"/>
      <c r="GBA622" s="5"/>
      <c r="GBB622" s="5"/>
      <c r="GBC622" s="5"/>
      <c r="GBD622" s="5"/>
      <c r="GBE622" s="5"/>
      <c r="GBF622" s="5"/>
      <c r="GBG622" s="5"/>
      <c r="GBH622" s="5"/>
      <c r="GBI622" s="5"/>
      <c r="GBJ622" s="5"/>
      <c r="GBK622" s="5"/>
      <c r="GBL622" s="5"/>
      <c r="GBM622" s="5"/>
      <c r="GBN622" s="5"/>
      <c r="GBO622" s="5"/>
      <c r="GBP622" s="5"/>
      <c r="GBQ622" s="5"/>
      <c r="GBR622" s="5"/>
      <c r="GBS622" s="5"/>
      <c r="GBT622" s="5"/>
      <c r="GBU622" s="5"/>
      <c r="GBV622" s="5"/>
      <c r="GBW622" s="5"/>
      <c r="GBX622" s="5"/>
      <c r="GBY622" s="5"/>
      <c r="GBZ622" s="5"/>
      <c r="GCA622" s="5"/>
      <c r="GCB622" s="5"/>
      <c r="GCC622" s="5"/>
      <c r="GCD622" s="5"/>
      <c r="GCE622" s="5"/>
      <c r="GCF622" s="5"/>
      <c r="GCG622" s="5"/>
      <c r="GCH622" s="5"/>
      <c r="GCI622" s="5"/>
      <c r="GCJ622" s="5"/>
      <c r="GCK622" s="5"/>
      <c r="GCL622" s="5"/>
      <c r="GCM622" s="5"/>
      <c r="GCN622" s="5"/>
      <c r="GCO622" s="5"/>
      <c r="GCP622" s="5"/>
      <c r="GCQ622" s="5"/>
      <c r="GCR622" s="5"/>
      <c r="GCS622" s="5"/>
      <c r="GCT622" s="5"/>
      <c r="GCU622" s="5"/>
      <c r="GCV622" s="5"/>
      <c r="GCW622" s="5"/>
      <c r="GCX622" s="5"/>
      <c r="GCY622" s="5"/>
      <c r="GCZ622" s="5"/>
      <c r="GDA622" s="5"/>
      <c r="GDB622" s="5"/>
      <c r="GDC622" s="5"/>
      <c r="GDD622" s="5"/>
      <c r="GDE622" s="5"/>
      <c r="GDF622" s="5"/>
      <c r="GDG622" s="5"/>
      <c r="GDH622" s="5"/>
      <c r="GDI622" s="5"/>
      <c r="GDJ622" s="5"/>
      <c r="GDK622" s="5"/>
      <c r="GDL622" s="5"/>
      <c r="GDM622" s="5"/>
      <c r="GDN622" s="5"/>
      <c r="GDO622" s="5"/>
      <c r="GDP622" s="5"/>
      <c r="GDQ622" s="5"/>
      <c r="GDR622" s="5"/>
      <c r="GDS622" s="5"/>
      <c r="GDT622" s="5"/>
      <c r="GDU622" s="5"/>
      <c r="GDV622" s="5"/>
      <c r="GDW622" s="5"/>
      <c r="GDX622" s="5"/>
      <c r="GDY622" s="5"/>
      <c r="GDZ622" s="5"/>
      <c r="GEA622" s="5"/>
      <c r="GEB622" s="5"/>
      <c r="GEC622" s="5"/>
      <c r="GED622" s="5"/>
      <c r="GEE622" s="5"/>
      <c r="GEF622" s="5"/>
      <c r="GEG622" s="5"/>
      <c r="GEH622" s="5"/>
      <c r="GEI622" s="5"/>
      <c r="GEJ622" s="5"/>
      <c r="GEK622" s="5"/>
      <c r="GEL622" s="5"/>
      <c r="GEM622" s="5"/>
      <c r="GEN622" s="5"/>
      <c r="GEO622" s="5"/>
      <c r="GEP622" s="5"/>
      <c r="GEQ622" s="5"/>
      <c r="GER622" s="5"/>
      <c r="GES622" s="5"/>
      <c r="GET622" s="5"/>
      <c r="GEU622" s="5"/>
      <c r="GEV622" s="5"/>
      <c r="GEW622" s="5"/>
      <c r="GEX622" s="5"/>
      <c r="GEY622" s="5"/>
      <c r="GEZ622" s="5"/>
      <c r="GFA622" s="5"/>
      <c r="GFB622" s="5"/>
      <c r="GFC622" s="5"/>
      <c r="GFD622" s="5"/>
      <c r="GFE622" s="5"/>
      <c r="GFF622" s="5"/>
      <c r="GFG622" s="5"/>
      <c r="GFH622" s="5"/>
      <c r="GFI622" s="5"/>
      <c r="GFJ622" s="5"/>
      <c r="GFK622" s="5"/>
      <c r="GFL622" s="5"/>
      <c r="GFM622" s="5"/>
      <c r="GFN622" s="5"/>
      <c r="GFO622" s="5"/>
      <c r="GFP622" s="5"/>
      <c r="GFQ622" s="5"/>
      <c r="GFR622" s="5"/>
      <c r="GFS622" s="5"/>
      <c r="GFT622" s="5"/>
      <c r="GFU622" s="5"/>
      <c r="GFV622" s="5"/>
      <c r="GFW622" s="5"/>
      <c r="GFX622" s="5"/>
      <c r="GFY622" s="5"/>
      <c r="GFZ622" s="5"/>
      <c r="GGA622" s="5"/>
      <c r="GGB622" s="5"/>
      <c r="GGC622" s="5"/>
      <c r="GGD622" s="5"/>
      <c r="GGE622" s="5"/>
      <c r="GGF622" s="5"/>
      <c r="GGG622" s="5"/>
      <c r="GGH622" s="5"/>
      <c r="GGI622" s="5"/>
      <c r="GGJ622" s="5"/>
      <c r="GGK622" s="5"/>
      <c r="GGL622" s="5"/>
      <c r="GGM622" s="5"/>
      <c r="GGN622" s="5"/>
      <c r="GGO622" s="5"/>
      <c r="GGP622" s="5"/>
      <c r="GGQ622" s="5"/>
      <c r="GGR622" s="5"/>
      <c r="GGS622" s="5"/>
      <c r="GGT622" s="5"/>
      <c r="GGU622" s="5"/>
      <c r="GGV622" s="5"/>
      <c r="GGW622" s="5"/>
      <c r="GGX622" s="5"/>
      <c r="GGY622" s="5"/>
      <c r="GGZ622" s="5"/>
      <c r="GHA622" s="5"/>
      <c r="GHB622" s="5"/>
      <c r="GHC622" s="5"/>
      <c r="GHD622" s="5"/>
      <c r="GHE622" s="5"/>
      <c r="GHF622" s="5"/>
      <c r="GHG622" s="5"/>
      <c r="GHH622" s="5"/>
      <c r="GHI622" s="5"/>
      <c r="GHJ622" s="5"/>
      <c r="GHK622" s="5"/>
      <c r="GHL622" s="5"/>
      <c r="GHM622" s="5"/>
      <c r="GHN622" s="5"/>
      <c r="GHO622" s="5"/>
      <c r="GHP622" s="5"/>
      <c r="GHQ622" s="5"/>
      <c r="GHR622" s="5"/>
      <c r="GHS622" s="5"/>
      <c r="GHT622" s="5"/>
      <c r="GHU622" s="5"/>
      <c r="GHV622" s="5"/>
      <c r="GHW622" s="5"/>
      <c r="GHX622" s="5"/>
      <c r="GHY622" s="5"/>
      <c r="GHZ622" s="5"/>
      <c r="GIA622" s="5"/>
      <c r="GIB622" s="5"/>
      <c r="GIC622" s="5"/>
      <c r="GID622" s="5"/>
      <c r="GIE622" s="5"/>
      <c r="GIF622" s="5"/>
      <c r="GIG622" s="5"/>
      <c r="GIH622" s="5"/>
      <c r="GII622" s="5"/>
      <c r="GIJ622" s="5"/>
      <c r="GIK622" s="5"/>
      <c r="GIL622" s="5"/>
      <c r="GIM622" s="5"/>
      <c r="GIN622" s="5"/>
      <c r="GIO622" s="5"/>
      <c r="GIP622" s="5"/>
      <c r="GIQ622" s="5"/>
      <c r="GIR622" s="5"/>
      <c r="GIS622" s="5"/>
      <c r="GIT622" s="5"/>
      <c r="GIU622" s="5"/>
      <c r="GIV622" s="5"/>
      <c r="GIW622" s="5"/>
      <c r="GIX622" s="5"/>
      <c r="GIY622" s="5"/>
      <c r="GIZ622" s="5"/>
      <c r="GJA622" s="5"/>
      <c r="GJB622" s="5"/>
      <c r="GJC622" s="5"/>
      <c r="GJD622" s="5"/>
      <c r="GJE622" s="5"/>
      <c r="GJF622" s="5"/>
      <c r="GJG622" s="5"/>
      <c r="GJH622" s="5"/>
      <c r="GJI622" s="5"/>
      <c r="GJJ622" s="5"/>
      <c r="GJK622" s="5"/>
      <c r="GJL622" s="5"/>
      <c r="GJM622" s="5"/>
      <c r="GJN622" s="5"/>
      <c r="GJO622" s="5"/>
      <c r="GJP622" s="5"/>
      <c r="GJQ622" s="5"/>
      <c r="GJR622" s="5"/>
      <c r="GJS622" s="5"/>
      <c r="GJT622" s="5"/>
      <c r="GJU622" s="5"/>
      <c r="GJV622" s="5"/>
      <c r="GJW622" s="5"/>
      <c r="GJX622" s="5"/>
      <c r="GJY622" s="5"/>
      <c r="GJZ622" s="5"/>
      <c r="GKA622" s="5"/>
      <c r="GKB622" s="5"/>
      <c r="GKC622" s="5"/>
      <c r="GKD622" s="5"/>
      <c r="GKE622" s="5"/>
      <c r="GKF622" s="5"/>
      <c r="GKG622" s="5"/>
      <c r="GKH622" s="5"/>
      <c r="GKI622" s="5"/>
      <c r="GKJ622" s="5"/>
      <c r="GKK622" s="5"/>
      <c r="GKL622" s="5"/>
      <c r="GKM622" s="5"/>
      <c r="GKN622" s="5"/>
      <c r="GKO622" s="5"/>
      <c r="GKP622" s="5"/>
      <c r="GKQ622" s="5"/>
      <c r="GKR622" s="5"/>
      <c r="GKS622" s="5"/>
      <c r="GKT622" s="5"/>
      <c r="GKU622" s="5"/>
      <c r="GKV622" s="5"/>
      <c r="GKW622" s="5"/>
      <c r="GKX622" s="5"/>
      <c r="GKY622" s="5"/>
      <c r="GKZ622" s="5"/>
      <c r="GLA622" s="5"/>
      <c r="GLB622" s="5"/>
      <c r="GLC622" s="5"/>
      <c r="GLD622" s="5"/>
      <c r="GLE622" s="5"/>
      <c r="GLF622" s="5"/>
      <c r="GLG622" s="5"/>
      <c r="GLH622" s="5"/>
      <c r="GLI622" s="5"/>
      <c r="GLJ622" s="5"/>
      <c r="GLK622" s="5"/>
      <c r="GLL622" s="5"/>
      <c r="GLM622" s="5"/>
      <c r="GLN622" s="5"/>
      <c r="GLO622" s="5"/>
      <c r="GLP622" s="5"/>
      <c r="GLQ622" s="5"/>
      <c r="GLR622" s="5"/>
      <c r="GLS622" s="5"/>
      <c r="GLT622" s="5"/>
      <c r="GLU622" s="5"/>
      <c r="GLV622" s="5"/>
      <c r="GLW622" s="5"/>
      <c r="GLX622" s="5"/>
      <c r="GLY622" s="5"/>
      <c r="GLZ622" s="5"/>
      <c r="GMA622" s="5"/>
      <c r="GMB622" s="5"/>
      <c r="GMC622" s="5"/>
      <c r="GMD622" s="5"/>
      <c r="GME622" s="5"/>
      <c r="GMF622" s="5"/>
      <c r="GMG622" s="5"/>
      <c r="GMH622" s="5"/>
      <c r="GMI622" s="5"/>
      <c r="GMJ622" s="5"/>
      <c r="GMK622" s="5"/>
      <c r="GML622" s="5"/>
      <c r="GMM622" s="5"/>
      <c r="GMN622" s="5"/>
      <c r="GMO622" s="5"/>
      <c r="GMP622" s="5"/>
      <c r="GMQ622" s="5"/>
      <c r="GMR622" s="5"/>
      <c r="GMS622" s="5"/>
      <c r="GMT622" s="5"/>
      <c r="GMU622" s="5"/>
      <c r="GMV622" s="5"/>
      <c r="GMW622" s="5"/>
      <c r="GMX622" s="5"/>
      <c r="GMY622" s="5"/>
      <c r="GMZ622" s="5"/>
      <c r="GNA622" s="5"/>
      <c r="GNB622" s="5"/>
      <c r="GNC622" s="5"/>
      <c r="GND622" s="5"/>
      <c r="GNE622" s="5"/>
      <c r="GNF622" s="5"/>
      <c r="GNG622" s="5"/>
      <c r="GNH622" s="5"/>
      <c r="GNI622" s="5"/>
      <c r="GNJ622" s="5"/>
      <c r="GNK622" s="5"/>
      <c r="GNL622" s="5"/>
      <c r="GNM622" s="5"/>
      <c r="GNN622" s="5"/>
      <c r="GNO622" s="5"/>
      <c r="GNP622" s="5"/>
      <c r="GNQ622" s="5"/>
      <c r="GNR622" s="5"/>
      <c r="GNS622" s="5"/>
      <c r="GNT622" s="5"/>
      <c r="GNU622" s="5"/>
      <c r="GNV622" s="5"/>
      <c r="GNW622" s="5"/>
      <c r="GNX622" s="5"/>
      <c r="GNY622" s="5"/>
      <c r="GNZ622" s="5"/>
      <c r="GOA622" s="5"/>
      <c r="GOB622" s="5"/>
      <c r="GOC622" s="5"/>
      <c r="GOD622" s="5"/>
      <c r="GOE622" s="5"/>
      <c r="GOF622" s="5"/>
      <c r="GOG622" s="5"/>
      <c r="GOH622" s="5"/>
      <c r="GOI622" s="5"/>
      <c r="GOJ622" s="5"/>
      <c r="GOK622" s="5"/>
      <c r="GOL622" s="5"/>
      <c r="GOM622" s="5"/>
      <c r="GON622" s="5"/>
      <c r="GOO622" s="5"/>
      <c r="GOP622" s="5"/>
      <c r="GOQ622" s="5"/>
      <c r="GOR622" s="5"/>
      <c r="GOS622" s="5"/>
      <c r="GOT622" s="5"/>
      <c r="GOU622" s="5"/>
      <c r="GOV622" s="5"/>
      <c r="GOW622" s="5"/>
      <c r="GOX622" s="5"/>
      <c r="GOY622" s="5"/>
      <c r="GOZ622" s="5"/>
      <c r="GPA622" s="5"/>
      <c r="GPB622" s="5"/>
      <c r="GPC622" s="5"/>
      <c r="GPD622" s="5"/>
      <c r="GPE622" s="5"/>
      <c r="GPF622" s="5"/>
      <c r="GPG622" s="5"/>
      <c r="GPH622" s="5"/>
      <c r="GPI622" s="5"/>
      <c r="GPJ622" s="5"/>
      <c r="GPK622" s="5"/>
      <c r="GPL622" s="5"/>
      <c r="GPM622" s="5"/>
      <c r="GPN622" s="5"/>
      <c r="GPO622" s="5"/>
      <c r="GPP622" s="5"/>
      <c r="GPQ622" s="5"/>
      <c r="GPR622" s="5"/>
      <c r="GPS622" s="5"/>
      <c r="GPT622" s="5"/>
      <c r="GPU622" s="5"/>
      <c r="GPV622" s="5"/>
      <c r="GPW622" s="5"/>
      <c r="GPX622" s="5"/>
      <c r="GPY622" s="5"/>
      <c r="GPZ622" s="5"/>
      <c r="GQA622" s="5"/>
      <c r="GQB622" s="5"/>
      <c r="GQC622" s="5"/>
      <c r="GQD622" s="5"/>
      <c r="GQE622" s="5"/>
      <c r="GQF622" s="5"/>
      <c r="GQG622" s="5"/>
      <c r="GQH622" s="5"/>
      <c r="GQI622" s="5"/>
      <c r="GQJ622" s="5"/>
      <c r="GQK622" s="5"/>
      <c r="GQL622" s="5"/>
      <c r="GQM622" s="5"/>
      <c r="GQN622" s="5"/>
      <c r="GQO622" s="5"/>
      <c r="GQP622" s="5"/>
      <c r="GQQ622" s="5"/>
      <c r="GQR622" s="5"/>
      <c r="GQS622" s="5"/>
      <c r="GQT622" s="5"/>
      <c r="GQU622" s="5"/>
      <c r="GQV622" s="5"/>
      <c r="GQW622" s="5"/>
      <c r="GQX622" s="5"/>
      <c r="GQY622" s="5"/>
      <c r="GQZ622" s="5"/>
      <c r="GRA622" s="5"/>
      <c r="GRB622" s="5"/>
      <c r="GRC622" s="5"/>
      <c r="GRD622" s="5"/>
      <c r="GRE622" s="5"/>
      <c r="GRF622" s="5"/>
      <c r="GRG622" s="5"/>
      <c r="GRH622" s="5"/>
      <c r="GRI622" s="5"/>
      <c r="GRJ622" s="5"/>
      <c r="GRK622" s="5"/>
      <c r="GRL622" s="5"/>
      <c r="GRM622" s="5"/>
      <c r="GRN622" s="5"/>
      <c r="GRO622" s="5"/>
      <c r="GRP622" s="5"/>
      <c r="GRQ622" s="5"/>
      <c r="GRR622" s="5"/>
      <c r="GRS622" s="5"/>
      <c r="GRT622" s="5"/>
      <c r="GRU622" s="5"/>
      <c r="GRV622" s="5"/>
      <c r="GRW622" s="5"/>
      <c r="GRX622" s="5"/>
      <c r="GRY622" s="5"/>
      <c r="GRZ622" s="5"/>
      <c r="GSA622" s="5"/>
      <c r="GSB622" s="5"/>
      <c r="GSC622" s="5"/>
      <c r="GSD622" s="5"/>
      <c r="GSE622" s="5"/>
      <c r="GSF622" s="5"/>
      <c r="GSG622" s="5"/>
      <c r="GSH622" s="5"/>
      <c r="GSI622" s="5"/>
      <c r="GSJ622" s="5"/>
      <c r="GSK622" s="5"/>
      <c r="GSL622" s="5"/>
      <c r="GSM622" s="5"/>
      <c r="GSN622" s="5"/>
      <c r="GSO622" s="5"/>
      <c r="GSP622" s="5"/>
      <c r="GSQ622" s="5"/>
      <c r="GSR622" s="5"/>
      <c r="GSS622" s="5"/>
      <c r="GST622" s="5"/>
      <c r="GSU622" s="5"/>
      <c r="GSV622" s="5"/>
      <c r="GSW622" s="5"/>
      <c r="GSX622" s="5"/>
      <c r="GSY622" s="5"/>
      <c r="GSZ622" s="5"/>
      <c r="GTA622" s="5"/>
      <c r="GTB622" s="5"/>
      <c r="GTC622" s="5"/>
      <c r="GTD622" s="5"/>
      <c r="GTE622" s="5"/>
      <c r="GTF622" s="5"/>
      <c r="GTG622" s="5"/>
      <c r="GTH622" s="5"/>
      <c r="GTI622" s="5"/>
      <c r="GTJ622" s="5"/>
      <c r="GTK622" s="5"/>
      <c r="GTL622" s="5"/>
      <c r="GTM622" s="5"/>
      <c r="GTN622" s="5"/>
      <c r="GTO622" s="5"/>
      <c r="GTP622" s="5"/>
      <c r="GTQ622" s="5"/>
      <c r="GTR622" s="5"/>
      <c r="GTS622" s="5"/>
      <c r="GTT622" s="5"/>
      <c r="GTU622" s="5"/>
      <c r="GTV622" s="5"/>
      <c r="GTW622" s="5"/>
      <c r="GTX622" s="5"/>
      <c r="GTY622" s="5"/>
      <c r="GTZ622" s="5"/>
      <c r="GUA622" s="5"/>
      <c r="GUB622" s="5"/>
      <c r="GUC622" s="5"/>
      <c r="GUD622" s="5"/>
      <c r="GUE622" s="5"/>
      <c r="GUF622" s="5"/>
      <c r="GUG622" s="5"/>
      <c r="GUH622" s="5"/>
      <c r="GUI622" s="5"/>
      <c r="GUJ622" s="5"/>
      <c r="GUK622" s="5"/>
      <c r="GUL622" s="5"/>
      <c r="GUM622" s="5"/>
      <c r="GUN622" s="5"/>
      <c r="GUO622" s="5"/>
      <c r="GUP622" s="5"/>
      <c r="GUQ622" s="5"/>
      <c r="GUR622" s="5"/>
      <c r="GUS622" s="5"/>
      <c r="GUT622" s="5"/>
      <c r="GUU622" s="5"/>
      <c r="GUV622" s="5"/>
      <c r="GUW622" s="5"/>
      <c r="GUX622" s="5"/>
      <c r="GUY622" s="5"/>
      <c r="GUZ622" s="5"/>
      <c r="GVA622" s="5"/>
      <c r="GVB622" s="5"/>
      <c r="GVC622" s="5"/>
      <c r="GVD622" s="5"/>
      <c r="GVE622" s="5"/>
      <c r="GVF622" s="5"/>
      <c r="GVG622" s="5"/>
      <c r="GVH622" s="5"/>
      <c r="GVI622" s="5"/>
      <c r="GVJ622" s="5"/>
      <c r="GVK622" s="5"/>
      <c r="GVL622" s="5"/>
      <c r="GVM622" s="5"/>
      <c r="GVN622" s="5"/>
      <c r="GVO622" s="5"/>
      <c r="GVP622" s="5"/>
      <c r="GVQ622" s="5"/>
      <c r="GVR622" s="5"/>
      <c r="GVS622" s="5"/>
      <c r="GVT622" s="5"/>
      <c r="GVU622" s="5"/>
      <c r="GVV622" s="5"/>
      <c r="GVW622" s="5"/>
      <c r="GVX622" s="5"/>
      <c r="GVY622" s="5"/>
      <c r="GVZ622" s="5"/>
      <c r="GWA622" s="5"/>
      <c r="GWB622" s="5"/>
      <c r="GWC622" s="5"/>
      <c r="GWD622" s="5"/>
      <c r="GWE622" s="5"/>
      <c r="GWF622" s="5"/>
      <c r="GWG622" s="5"/>
      <c r="GWH622" s="5"/>
      <c r="GWI622" s="5"/>
      <c r="GWJ622" s="5"/>
      <c r="GWK622" s="5"/>
      <c r="GWL622" s="5"/>
      <c r="GWM622" s="5"/>
      <c r="GWN622" s="5"/>
      <c r="GWO622" s="5"/>
      <c r="GWP622" s="5"/>
      <c r="GWQ622" s="5"/>
      <c r="GWR622" s="5"/>
      <c r="GWS622" s="5"/>
      <c r="GWT622" s="5"/>
      <c r="GWU622" s="5"/>
      <c r="GWV622" s="5"/>
      <c r="GWW622" s="5"/>
      <c r="GWX622" s="5"/>
      <c r="GWY622" s="5"/>
      <c r="GWZ622" s="5"/>
      <c r="GXA622" s="5"/>
      <c r="GXB622" s="5"/>
      <c r="GXC622" s="5"/>
      <c r="GXD622" s="5"/>
      <c r="GXE622" s="5"/>
      <c r="GXF622" s="5"/>
      <c r="GXG622" s="5"/>
      <c r="GXH622" s="5"/>
      <c r="GXI622" s="5"/>
      <c r="GXJ622" s="5"/>
      <c r="GXK622" s="5"/>
      <c r="GXL622" s="5"/>
      <c r="GXM622" s="5"/>
      <c r="GXN622" s="5"/>
      <c r="GXO622" s="5"/>
      <c r="GXP622" s="5"/>
      <c r="GXQ622" s="5"/>
      <c r="GXR622" s="5"/>
      <c r="GXS622" s="5"/>
      <c r="GXT622" s="5"/>
      <c r="GXU622" s="5"/>
      <c r="GXV622" s="5"/>
      <c r="GXW622" s="5"/>
      <c r="GXX622" s="5"/>
      <c r="GXY622" s="5"/>
      <c r="GXZ622" s="5"/>
      <c r="GYA622" s="5"/>
      <c r="GYB622" s="5"/>
      <c r="GYC622" s="5"/>
      <c r="GYD622" s="5"/>
      <c r="GYE622" s="5"/>
      <c r="GYF622" s="5"/>
      <c r="GYG622" s="5"/>
      <c r="GYH622" s="5"/>
      <c r="GYI622" s="5"/>
      <c r="GYJ622" s="5"/>
      <c r="GYK622" s="5"/>
      <c r="GYL622" s="5"/>
      <c r="GYM622" s="5"/>
      <c r="GYN622" s="5"/>
      <c r="GYO622" s="5"/>
      <c r="GYP622" s="5"/>
      <c r="GYQ622" s="5"/>
      <c r="GYR622" s="5"/>
      <c r="GYS622" s="5"/>
      <c r="GYT622" s="5"/>
      <c r="GYU622" s="5"/>
      <c r="GYV622" s="5"/>
      <c r="GYW622" s="5"/>
      <c r="GYX622" s="5"/>
      <c r="GYY622" s="5"/>
      <c r="GYZ622" s="5"/>
      <c r="GZA622" s="5"/>
      <c r="GZB622" s="5"/>
      <c r="GZC622" s="5"/>
      <c r="GZD622" s="5"/>
      <c r="GZE622" s="5"/>
      <c r="GZF622" s="5"/>
      <c r="GZG622" s="5"/>
      <c r="GZH622" s="5"/>
      <c r="GZI622" s="5"/>
      <c r="GZJ622" s="5"/>
      <c r="GZK622" s="5"/>
      <c r="GZL622" s="5"/>
      <c r="GZM622" s="5"/>
      <c r="GZN622" s="5"/>
      <c r="GZO622" s="5"/>
      <c r="GZP622" s="5"/>
      <c r="GZQ622" s="5"/>
      <c r="GZR622" s="5"/>
      <c r="GZS622" s="5"/>
      <c r="GZT622" s="5"/>
      <c r="GZU622" s="5"/>
      <c r="GZV622" s="5"/>
      <c r="GZW622" s="5"/>
      <c r="GZX622" s="5"/>
      <c r="GZY622" s="5"/>
      <c r="GZZ622" s="5"/>
      <c r="HAA622" s="5"/>
      <c r="HAB622" s="5"/>
      <c r="HAC622" s="5"/>
      <c r="HAD622" s="5"/>
      <c r="HAE622" s="5"/>
      <c r="HAF622" s="5"/>
      <c r="HAG622" s="5"/>
      <c r="HAH622" s="5"/>
      <c r="HAI622" s="5"/>
      <c r="HAJ622" s="5"/>
      <c r="HAK622" s="5"/>
      <c r="HAL622" s="5"/>
      <c r="HAM622" s="5"/>
      <c r="HAN622" s="5"/>
      <c r="HAO622" s="5"/>
      <c r="HAP622" s="5"/>
      <c r="HAQ622" s="5"/>
      <c r="HAR622" s="5"/>
      <c r="HAS622" s="5"/>
      <c r="HAT622" s="5"/>
      <c r="HAU622" s="5"/>
      <c r="HAV622" s="5"/>
      <c r="HAW622" s="5"/>
      <c r="HAX622" s="5"/>
      <c r="HAY622" s="5"/>
      <c r="HAZ622" s="5"/>
      <c r="HBA622" s="5"/>
      <c r="HBB622" s="5"/>
      <c r="HBC622" s="5"/>
      <c r="HBD622" s="5"/>
      <c r="HBE622" s="5"/>
      <c r="HBF622" s="5"/>
      <c r="HBG622" s="5"/>
      <c r="HBH622" s="5"/>
      <c r="HBI622" s="5"/>
      <c r="HBJ622" s="5"/>
      <c r="HBK622" s="5"/>
      <c r="HBL622" s="5"/>
      <c r="HBM622" s="5"/>
      <c r="HBN622" s="5"/>
      <c r="HBO622" s="5"/>
      <c r="HBP622" s="5"/>
      <c r="HBQ622" s="5"/>
      <c r="HBR622" s="5"/>
      <c r="HBS622" s="5"/>
      <c r="HBT622" s="5"/>
      <c r="HBU622" s="5"/>
      <c r="HBV622" s="5"/>
      <c r="HBW622" s="5"/>
      <c r="HBX622" s="5"/>
      <c r="HBY622" s="5"/>
      <c r="HBZ622" s="5"/>
      <c r="HCA622" s="5"/>
      <c r="HCB622" s="5"/>
      <c r="HCC622" s="5"/>
      <c r="HCD622" s="5"/>
      <c r="HCE622" s="5"/>
      <c r="HCF622" s="5"/>
      <c r="HCG622" s="5"/>
      <c r="HCH622" s="5"/>
      <c r="HCI622" s="5"/>
      <c r="HCJ622" s="5"/>
      <c r="HCK622" s="5"/>
      <c r="HCL622" s="5"/>
      <c r="HCM622" s="5"/>
      <c r="HCN622" s="5"/>
      <c r="HCO622" s="5"/>
      <c r="HCP622" s="5"/>
      <c r="HCQ622" s="5"/>
      <c r="HCR622" s="5"/>
      <c r="HCS622" s="5"/>
      <c r="HCT622" s="5"/>
      <c r="HCU622" s="5"/>
      <c r="HCV622" s="5"/>
      <c r="HCW622" s="5"/>
      <c r="HCX622" s="5"/>
      <c r="HCY622" s="5"/>
      <c r="HCZ622" s="5"/>
      <c r="HDA622" s="5"/>
      <c r="HDB622" s="5"/>
      <c r="HDC622" s="5"/>
      <c r="HDD622" s="5"/>
      <c r="HDE622" s="5"/>
      <c r="HDF622" s="5"/>
      <c r="HDG622" s="5"/>
      <c r="HDH622" s="5"/>
      <c r="HDI622" s="5"/>
      <c r="HDJ622" s="5"/>
      <c r="HDK622" s="5"/>
      <c r="HDL622" s="5"/>
      <c r="HDM622" s="5"/>
      <c r="HDN622" s="5"/>
      <c r="HDO622" s="5"/>
      <c r="HDP622" s="5"/>
      <c r="HDQ622" s="5"/>
      <c r="HDR622" s="5"/>
      <c r="HDS622" s="5"/>
      <c r="HDT622" s="5"/>
      <c r="HDU622" s="5"/>
      <c r="HDV622" s="5"/>
      <c r="HDW622" s="5"/>
      <c r="HDX622" s="5"/>
      <c r="HDY622" s="5"/>
      <c r="HDZ622" s="5"/>
      <c r="HEA622" s="5"/>
      <c r="HEB622" s="5"/>
      <c r="HEC622" s="5"/>
      <c r="HED622" s="5"/>
      <c r="HEE622" s="5"/>
      <c r="HEF622" s="5"/>
      <c r="HEG622" s="5"/>
      <c r="HEH622" s="5"/>
      <c r="HEI622" s="5"/>
      <c r="HEJ622" s="5"/>
      <c r="HEK622" s="5"/>
      <c r="HEL622" s="5"/>
      <c r="HEM622" s="5"/>
      <c r="HEN622" s="5"/>
      <c r="HEO622" s="5"/>
      <c r="HEP622" s="5"/>
      <c r="HEQ622" s="5"/>
      <c r="HER622" s="5"/>
      <c r="HES622" s="5"/>
      <c r="HET622" s="5"/>
      <c r="HEU622" s="5"/>
      <c r="HEV622" s="5"/>
      <c r="HEW622" s="5"/>
      <c r="HEX622" s="5"/>
      <c r="HEY622" s="5"/>
      <c r="HEZ622" s="5"/>
      <c r="HFA622" s="5"/>
      <c r="HFB622" s="5"/>
      <c r="HFC622" s="5"/>
      <c r="HFD622" s="5"/>
      <c r="HFE622" s="5"/>
      <c r="HFF622" s="5"/>
      <c r="HFG622" s="5"/>
      <c r="HFH622" s="5"/>
      <c r="HFI622" s="5"/>
      <c r="HFJ622" s="5"/>
      <c r="HFK622" s="5"/>
      <c r="HFL622" s="5"/>
      <c r="HFM622" s="5"/>
      <c r="HFN622" s="5"/>
      <c r="HFO622" s="5"/>
      <c r="HFP622" s="5"/>
      <c r="HFQ622" s="5"/>
      <c r="HFR622" s="5"/>
      <c r="HFS622" s="5"/>
      <c r="HFT622" s="5"/>
      <c r="HFU622" s="5"/>
      <c r="HFV622" s="5"/>
      <c r="HFW622" s="5"/>
      <c r="HFX622" s="5"/>
      <c r="HFY622" s="5"/>
      <c r="HFZ622" s="5"/>
      <c r="HGA622" s="5"/>
      <c r="HGB622" s="5"/>
      <c r="HGC622" s="5"/>
      <c r="HGD622" s="5"/>
      <c r="HGE622" s="5"/>
      <c r="HGF622" s="5"/>
      <c r="HGG622" s="5"/>
      <c r="HGH622" s="5"/>
      <c r="HGI622" s="5"/>
      <c r="HGJ622" s="5"/>
      <c r="HGK622" s="5"/>
      <c r="HGL622" s="5"/>
      <c r="HGM622" s="5"/>
      <c r="HGN622" s="5"/>
      <c r="HGO622" s="5"/>
      <c r="HGP622" s="5"/>
      <c r="HGQ622" s="5"/>
      <c r="HGR622" s="5"/>
      <c r="HGS622" s="5"/>
      <c r="HGT622" s="5"/>
      <c r="HGU622" s="5"/>
      <c r="HGV622" s="5"/>
      <c r="HGW622" s="5"/>
      <c r="HGX622" s="5"/>
      <c r="HGY622" s="5"/>
      <c r="HGZ622" s="5"/>
      <c r="HHA622" s="5"/>
      <c r="HHB622" s="5"/>
      <c r="HHC622" s="5"/>
      <c r="HHD622" s="5"/>
      <c r="HHE622" s="5"/>
      <c r="HHF622" s="5"/>
      <c r="HHG622" s="5"/>
      <c r="HHH622" s="5"/>
      <c r="HHI622" s="5"/>
      <c r="HHJ622" s="5"/>
      <c r="HHK622" s="5"/>
      <c r="HHL622" s="5"/>
      <c r="HHM622" s="5"/>
      <c r="HHN622" s="5"/>
      <c r="HHO622" s="5"/>
      <c r="HHP622" s="5"/>
      <c r="HHQ622" s="5"/>
      <c r="HHR622" s="5"/>
      <c r="HHS622" s="5"/>
      <c r="HHT622" s="5"/>
      <c r="HHU622" s="5"/>
      <c r="HHV622" s="5"/>
      <c r="HHW622" s="5"/>
      <c r="HHX622" s="5"/>
      <c r="HHY622" s="5"/>
      <c r="HHZ622" s="5"/>
      <c r="HIA622" s="5"/>
      <c r="HIB622" s="5"/>
      <c r="HIC622" s="5"/>
      <c r="HID622" s="5"/>
      <c r="HIE622" s="5"/>
      <c r="HIF622" s="5"/>
      <c r="HIG622" s="5"/>
      <c r="HIH622" s="5"/>
      <c r="HII622" s="5"/>
      <c r="HIJ622" s="5"/>
      <c r="HIK622" s="5"/>
      <c r="HIL622" s="5"/>
      <c r="HIM622" s="5"/>
      <c r="HIN622" s="5"/>
      <c r="HIO622" s="5"/>
      <c r="HIP622" s="5"/>
      <c r="HIQ622" s="5"/>
      <c r="HIR622" s="5"/>
      <c r="HIS622" s="5"/>
      <c r="HIT622" s="5"/>
      <c r="HIU622" s="5"/>
      <c r="HIV622" s="5"/>
      <c r="HIW622" s="5"/>
      <c r="HIX622" s="5"/>
      <c r="HIY622" s="5"/>
      <c r="HIZ622" s="5"/>
      <c r="HJA622" s="5"/>
      <c r="HJB622" s="5"/>
      <c r="HJC622" s="5"/>
      <c r="HJD622" s="5"/>
      <c r="HJE622" s="5"/>
      <c r="HJF622" s="5"/>
      <c r="HJG622" s="5"/>
      <c r="HJH622" s="5"/>
      <c r="HJI622" s="5"/>
      <c r="HJJ622" s="5"/>
      <c r="HJK622" s="5"/>
      <c r="HJL622" s="5"/>
      <c r="HJM622" s="5"/>
      <c r="HJN622" s="5"/>
      <c r="HJO622" s="5"/>
      <c r="HJP622" s="5"/>
      <c r="HJQ622" s="5"/>
      <c r="HJR622" s="5"/>
      <c r="HJS622" s="5"/>
      <c r="HJT622" s="5"/>
      <c r="HJU622" s="5"/>
      <c r="HJV622" s="5"/>
      <c r="HJW622" s="5"/>
      <c r="HJX622" s="5"/>
      <c r="HJY622" s="5"/>
      <c r="HJZ622" s="5"/>
      <c r="HKA622" s="5"/>
      <c r="HKB622" s="5"/>
      <c r="HKC622" s="5"/>
      <c r="HKD622" s="5"/>
      <c r="HKE622" s="5"/>
      <c r="HKF622" s="5"/>
      <c r="HKG622" s="5"/>
      <c r="HKH622" s="5"/>
      <c r="HKI622" s="5"/>
      <c r="HKJ622" s="5"/>
      <c r="HKK622" s="5"/>
      <c r="HKL622" s="5"/>
      <c r="HKM622" s="5"/>
      <c r="HKN622" s="5"/>
      <c r="HKO622" s="5"/>
      <c r="HKP622" s="5"/>
      <c r="HKQ622" s="5"/>
      <c r="HKR622" s="5"/>
      <c r="HKS622" s="5"/>
      <c r="HKT622" s="5"/>
      <c r="HKU622" s="5"/>
      <c r="HKV622" s="5"/>
      <c r="HKW622" s="5"/>
      <c r="HKX622" s="5"/>
      <c r="HKY622" s="5"/>
      <c r="HKZ622" s="5"/>
      <c r="HLA622" s="5"/>
      <c r="HLB622" s="5"/>
      <c r="HLC622" s="5"/>
      <c r="HLD622" s="5"/>
      <c r="HLE622" s="5"/>
      <c r="HLF622" s="5"/>
      <c r="HLG622" s="5"/>
      <c r="HLH622" s="5"/>
      <c r="HLI622" s="5"/>
      <c r="HLJ622" s="5"/>
      <c r="HLK622" s="5"/>
      <c r="HLL622" s="5"/>
      <c r="HLM622" s="5"/>
      <c r="HLN622" s="5"/>
      <c r="HLO622" s="5"/>
      <c r="HLP622" s="5"/>
      <c r="HLQ622" s="5"/>
      <c r="HLR622" s="5"/>
      <c r="HLS622" s="5"/>
      <c r="HLT622" s="5"/>
      <c r="HLU622" s="5"/>
      <c r="HLV622" s="5"/>
      <c r="HLW622" s="5"/>
      <c r="HLX622" s="5"/>
      <c r="HLY622" s="5"/>
      <c r="HLZ622" s="5"/>
      <c r="HMA622" s="5"/>
      <c r="HMB622" s="5"/>
      <c r="HMC622" s="5"/>
      <c r="HMD622" s="5"/>
      <c r="HME622" s="5"/>
      <c r="HMF622" s="5"/>
      <c r="HMG622" s="5"/>
      <c r="HMH622" s="5"/>
      <c r="HMI622" s="5"/>
      <c r="HMJ622" s="5"/>
      <c r="HMK622" s="5"/>
      <c r="HML622" s="5"/>
      <c r="HMM622" s="5"/>
      <c r="HMN622" s="5"/>
      <c r="HMO622" s="5"/>
      <c r="HMP622" s="5"/>
      <c r="HMQ622" s="5"/>
      <c r="HMR622" s="5"/>
      <c r="HMS622" s="5"/>
      <c r="HMT622" s="5"/>
      <c r="HMU622" s="5"/>
      <c r="HMV622" s="5"/>
      <c r="HMW622" s="5"/>
      <c r="HMX622" s="5"/>
      <c r="HMY622" s="5"/>
      <c r="HMZ622" s="5"/>
      <c r="HNA622" s="5"/>
      <c r="HNB622" s="5"/>
      <c r="HNC622" s="5"/>
      <c r="HND622" s="5"/>
      <c r="HNE622" s="5"/>
      <c r="HNF622" s="5"/>
      <c r="HNG622" s="5"/>
      <c r="HNH622" s="5"/>
      <c r="HNI622" s="5"/>
      <c r="HNJ622" s="5"/>
      <c r="HNK622" s="5"/>
      <c r="HNL622" s="5"/>
      <c r="HNM622" s="5"/>
      <c r="HNN622" s="5"/>
      <c r="HNO622" s="5"/>
      <c r="HNP622" s="5"/>
      <c r="HNQ622" s="5"/>
      <c r="HNR622" s="5"/>
      <c r="HNS622" s="5"/>
      <c r="HNT622" s="5"/>
      <c r="HNU622" s="5"/>
      <c r="HNV622" s="5"/>
      <c r="HNW622" s="5"/>
      <c r="HNX622" s="5"/>
      <c r="HNY622" s="5"/>
      <c r="HNZ622" s="5"/>
      <c r="HOA622" s="5"/>
      <c r="HOB622" s="5"/>
      <c r="HOC622" s="5"/>
      <c r="HOD622" s="5"/>
      <c r="HOE622" s="5"/>
      <c r="HOF622" s="5"/>
      <c r="HOG622" s="5"/>
      <c r="HOH622" s="5"/>
      <c r="HOI622" s="5"/>
      <c r="HOJ622" s="5"/>
      <c r="HOK622" s="5"/>
      <c r="HOL622" s="5"/>
      <c r="HOM622" s="5"/>
      <c r="HON622" s="5"/>
      <c r="HOO622" s="5"/>
      <c r="HOP622" s="5"/>
      <c r="HOQ622" s="5"/>
      <c r="HOR622" s="5"/>
      <c r="HOS622" s="5"/>
      <c r="HOT622" s="5"/>
      <c r="HOU622" s="5"/>
      <c r="HOV622" s="5"/>
      <c r="HOW622" s="5"/>
      <c r="HOX622" s="5"/>
      <c r="HOY622" s="5"/>
      <c r="HOZ622" s="5"/>
      <c r="HPA622" s="5"/>
      <c r="HPB622" s="5"/>
      <c r="HPC622" s="5"/>
      <c r="HPD622" s="5"/>
      <c r="HPE622" s="5"/>
      <c r="HPF622" s="5"/>
      <c r="HPG622" s="5"/>
      <c r="HPH622" s="5"/>
      <c r="HPI622" s="5"/>
      <c r="HPJ622" s="5"/>
      <c r="HPK622" s="5"/>
      <c r="HPL622" s="5"/>
      <c r="HPM622" s="5"/>
      <c r="HPN622" s="5"/>
      <c r="HPO622" s="5"/>
      <c r="HPP622" s="5"/>
      <c r="HPQ622" s="5"/>
      <c r="HPR622" s="5"/>
      <c r="HPS622" s="5"/>
      <c r="HPT622" s="5"/>
      <c r="HPU622" s="5"/>
      <c r="HPV622" s="5"/>
      <c r="HPW622" s="5"/>
      <c r="HPX622" s="5"/>
      <c r="HPY622" s="5"/>
      <c r="HPZ622" s="5"/>
      <c r="HQA622" s="5"/>
      <c r="HQB622" s="5"/>
      <c r="HQC622" s="5"/>
      <c r="HQD622" s="5"/>
      <c r="HQE622" s="5"/>
      <c r="HQF622" s="5"/>
      <c r="HQG622" s="5"/>
      <c r="HQH622" s="5"/>
      <c r="HQI622" s="5"/>
      <c r="HQJ622" s="5"/>
      <c r="HQK622" s="5"/>
      <c r="HQL622" s="5"/>
      <c r="HQM622" s="5"/>
      <c r="HQN622" s="5"/>
      <c r="HQO622" s="5"/>
      <c r="HQP622" s="5"/>
      <c r="HQQ622" s="5"/>
      <c r="HQR622" s="5"/>
      <c r="HQS622" s="5"/>
      <c r="HQT622" s="5"/>
      <c r="HQU622" s="5"/>
      <c r="HQV622" s="5"/>
      <c r="HQW622" s="5"/>
      <c r="HQX622" s="5"/>
      <c r="HQY622" s="5"/>
      <c r="HQZ622" s="5"/>
      <c r="HRA622" s="5"/>
      <c r="HRB622" s="5"/>
      <c r="HRC622" s="5"/>
      <c r="HRD622" s="5"/>
      <c r="HRE622" s="5"/>
      <c r="HRF622" s="5"/>
      <c r="HRG622" s="5"/>
      <c r="HRH622" s="5"/>
      <c r="HRI622" s="5"/>
      <c r="HRJ622" s="5"/>
      <c r="HRK622" s="5"/>
      <c r="HRL622" s="5"/>
      <c r="HRM622" s="5"/>
      <c r="HRN622" s="5"/>
      <c r="HRO622" s="5"/>
      <c r="HRP622" s="5"/>
      <c r="HRQ622" s="5"/>
      <c r="HRR622" s="5"/>
      <c r="HRS622" s="5"/>
      <c r="HRT622" s="5"/>
      <c r="HRU622" s="5"/>
      <c r="HRV622" s="5"/>
      <c r="HRW622" s="5"/>
      <c r="HRX622" s="5"/>
      <c r="HRY622" s="5"/>
      <c r="HRZ622" s="5"/>
      <c r="HSA622" s="5"/>
      <c r="HSB622" s="5"/>
      <c r="HSC622" s="5"/>
      <c r="HSD622" s="5"/>
      <c r="HSE622" s="5"/>
      <c r="HSF622" s="5"/>
      <c r="HSG622" s="5"/>
      <c r="HSH622" s="5"/>
      <c r="HSI622" s="5"/>
      <c r="HSJ622" s="5"/>
      <c r="HSK622" s="5"/>
      <c r="HSL622" s="5"/>
      <c r="HSM622" s="5"/>
      <c r="HSN622" s="5"/>
      <c r="HSO622" s="5"/>
      <c r="HSP622" s="5"/>
      <c r="HSQ622" s="5"/>
      <c r="HSR622" s="5"/>
      <c r="HSS622" s="5"/>
      <c r="HST622" s="5"/>
      <c r="HSU622" s="5"/>
      <c r="HSV622" s="5"/>
      <c r="HSW622" s="5"/>
      <c r="HSX622" s="5"/>
      <c r="HSY622" s="5"/>
      <c r="HSZ622" s="5"/>
      <c r="HTA622" s="5"/>
      <c r="HTB622" s="5"/>
      <c r="HTC622" s="5"/>
      <c r="HTD622" s="5"/>
      <c r="HTE622" s="5"/>
      <c r="HTF622" s="5"/>
      <c r="HTG622" s="5"/>
      <c r="HTH622" s="5"/>
      <c r="HTI622" s="5"/>
      <c r="HTJ622" s="5"/>
      <c r="HTK622" s="5"/>
      <c r="HTL622" s="5"/>
      <c r="HTM622" s="5"/>
      <c r="HTN622" s="5"/>
      <c r="HTO622" s="5"/>
      <c r="HTP622" s="5"/>
      <c r="HTQ622" s="5"/>
      <c r="HTR622" s="5"/>
      <c r="HTS622" s="5"/>
      <c r="HTT622" s="5"/>
      <c r="HTU622" s="5"/>
      <c r="HTV622" s="5"/>
      <c r="HTW622" s="5"/>
      <c r="HTX622" s="5"/>
      <c r="HTY622" s="5"/>
      <c r="HTZ622" s="5"/>
      <c r="HUA622" s="5"/>
      <c r="HUB622" s="5"/>
      <c r="HUC622" s="5"/>
      <c r="HUD622" s="5"/>
      <c r="HUE622" s="5"/>
      <c r="HUF622" s="5"/>
      <c r="HUG622" s="5"/>
      <c r="HUH622" s="5"/>
      <c r="HUI622" s="5"/>
      <c r="HUJ622" s="5"/>
      <c r="HUK622" s="5"/>
      <c r="HUL622" s="5"/>
      <c r="HUM622" s="5"/>
      <c r="HUN622" s="5"/>
      <c r="HUO622" s="5"/>
      <c r="HUP622" s="5"/>
      <c r="HUQ622" s="5"/>
      <c r="HUR622" s="5"/>
      <c r="HUS622" s="5"/>
      <c r="HUT622" s="5"/>
      <c r="HUU622" s="5"/>
      <c r="HUV622" s="5"/>
      <c r="HUW622" s="5"/>
      <c r="HUX622" s="5"/>
      <c r="HUY622" s="5"/>
      <c r="HUZ622" s="5"/>
      <c r="HVA622" s="5"/>
      <c r="HVB622" s="5"/>
      <c r="HVC622" s="5"/>
      <c r="HVD622" s="5"/>
      <c r="HVE622" s="5"/>
      <c r="HVF622" s="5"/>
      <c r="HVG622" s="5"/>
      <c r="HVH622" s="5"/>
      <c r="HVI622" s="5"/>
      <c r="HVJ622" s="5"/>
      <c r="HVK622" s="5"/>
      <c r="HVL622" s="5"/>
      <c r="HVM622" s="5"/>
      <c r="HVN622" s="5"/>
      <c r="HVO622" s="5"/>
      <c r="HVP622" s="5"/>
      <c r="HVQ622" s="5"/>
      <c r="HVR622" s="5"/>
      <c r="HVS622" s="5"/>
      <c r="HVT622" s="5"/>
      <c r="HVU622" s="5"/>
      <c r="HVV622" s="5"/>
      <c r="HVW622" s="5"/>
      <c r="HVX622" s="5"/>
      <c r="HVY622" s="5"/>
      <c r="HVZ622" s="5"/>
      <c r="HWA622" s="5"/>
      <c r="HWB622" s="5"/>
      <c r="HWC622" s="5"/>
      <c r="HWD622" s="5"/>
      <c r="HWE622" s="5"/>
      <c r="HWF622" s="5"/>
      <c r="HWG622" s="5"/>
      <c r="HWH622" s="5"/>
      <c r="HWI622" s="5"/>
      <c r="HWJ622" s="5"/>
      <c r="HWK622" s="5"/>
      <c r="HWL622" s="5"/>
      <c r="HWM622" s="5"/>
      <c r="HWN622" s="5"/>
      <c r="HWO622" s="5"/>
      <c r="HWP622" s="5"/>
      <c r="HWQ622" s="5"/>
      <c r="HWR622" s="5"/>
      <c r="HWS622" s="5"/>
      <c r="HWT622" s="5"/>
      <c r="HWU622" s="5"/>
      <c r="HWV622" s="5"/>
      <c r="HWW622" s="5"/>
      <c r="HWX622" s="5"/>
      <c r="HWY622" s="5"/>
      <c r="HWZ622" s="5"/>
      <c r="HXA622" s="5"/>
      <c r="HXB622" s="5"/>
      <c r="HXC622" s="5"/>
      <c r="HXD622" s="5"/>
      <c r="HXE622" s="5"/>
      <c r="HXF622" s="5"/>
      <c r="HXG622" s="5"/>
      <c r="HXH622" s="5"/>
      <c r="HXI622" s="5"/>
      <c r="HXJ622" s="5"/>
      <c r="HXK622" s="5"/>
      <c r="HXL622" s="5"/>
      <c r="HXM622" s="5"/>
      <c r="HXN622" s="5"/>
      <c r="HXO622" s="5"/>
      <c r="HXP622" s="5"/>
      <c r="HXQ622" s="5"/>
      <c r="HXR622" s="5"/>
      <c r="HXS622" s="5"/>
      <c r="HXT622" s="5"/>
      <c r="HXU622" s="5"/>
      <c r="HXV622" s="5"/>
      <c r="HXW622" s="5"/>
      <c r="HXX622" s="5"/>
      <c r="HXY622" s="5"/>
      <c r="HXZ622" s="5"/>
      <c r="HYA622" s="5"/>
      <c r="HYB622" s="5"/>
      <c r="HYC622" s="5"/>
      <c r="HYD622" s="5"/>
      <c r="HYE622" s="5"/>
      <c r="HYF622" s="5"/>
      <c r="HYG622" s="5"/>
      <c r="HYH622" s="5"/>
      <c r="HYI622" s="5"/>
      <c r="HYJ622" s="5"/>
      <c r="HYK622" s="5"/>
      <c r="HYL622" s="5"/>
      <c r="HYM622" s="5"/>
      <c r="HYN622" s="5"/>
      <c r="HYO622" s="5"/>
      <c r="HYP622" s="5"/>
      <c r="HYQ622" s="5"/>
      <c r="HYR622" s="5"/>
      <c r="HYS622" s="5"/>
      <c r="HYT622" s="5"/>
      <c r="HYU622" s="5"/>
      <c r="HYV622" s="5"/>
      <c r="HYW622" s="5"/>
      <c r="HYX622" s="5"/>
      <c r="HYY622" s="5"/>
      <c r="HYZ622" s="5"/>
      <c r="HZA622" s="5"/>
      <c r="HZB622" s="5"/>
      <c r="HZC622" s="5"/>
      <c r="HZD622" s="5"/>
      <c r="HZE622" s="5"/>
      <c r="HZF622" s="5"/>
      <c r="HZG622" s="5"/>
      <c r="HZH622" s="5"/>
      <c r="HZI622" s="5"/>
      <c r="HZJ622" s="5"/>
      <c r="HZK622" s="5"/>
      <c r="HZL622" s="5"/>
      <c r="HZM622" s="5"/>
      <c r="HZN622" s="5"/>
      <c r="HZO622" s="5"/>
      <c r="HZP622" s="5"/>
      <c r="HZQ622" s="5"/>
      <c r="HZR622" s="5"/>
      <c r="HZS622" s="5"/>
      <c r="HZT622" s="5"/>
      <c r="HZU622" s="5"/>
      <c r="HZV622" s="5"/>
      <c r="HZW622" s="5"/>
      <c r="HZX622" s="5"/>
      <c r="HZY622" s="5"/>
      <c r="HZZ622" s="5"/>
      <c r="IAA622" s="5"/>
      <c r="IAB622" s="5"/>
      <c r="IAC622" s="5"/>
      <c r="IAD622" s="5"/>
      <c r="IAE622" s="5"/>
      <c r="IAF622" s="5"/>
      <c r="IAG622" s="5"/>
      <c r="IAH622" s="5"/>
      <c r="IAI622" s="5"/>
      <c r="IAJ622" s="5"/>
      <c r="IAK622" s="5"/>
      <c r="IAL622" s="5"/>
      <c r="IAM622" s="5"/>
      <c r="IAN622" s="5"/>
      <c r="IAO622" s="5"/>
      <c r="IAP622" s="5"/>
      <c r="IAQ622" s="5"/>
      <c r="IAR622" s="5"/>
      <c r="IAS622" s="5"/>
      <c r="IAT622" s="5"/>
      <c r="IAU622" s="5"/>
      <c r="IAV622" s="5"/>
      <c r="IAW622" s="5"/>
      <c r="IAX622" s="5"/>
      <c r="IAY622" s="5"/>
      <c r="IAZ622" s="5"/>
      <c r="IBA622" s="5"/>
      <c r="IBB622" s="5"/>
      <c r="IBC622" s="5"/>
      <c r="IBD622" s="5"/>
      <c r="IBE622" s="5"/>
      <c r="IBF622" s="5"/>
      <c r="IBG622" s="5"/>
      <c r="IBH622" s="5"/>
      <c r="IBI622" s="5"/>
      <c r="IBJ622" s="5"/>
      <c r="IBK622" s="5"/>
      <c r="IBL622" s="5"/>
      <c r="IBM622" s="5"/>
      <c r="IBN622" s="5"/>
      <c r="IBO622" s="5"/>
      <c r="IBP622" s="5"/>
      <c r="IBQ622" s="5"/>
      <c r="IBR622" s="5"/>
      <c r="IBS622" s="5"/>
      <c r="IBT622" s="5"/>
      <c r="IBU622" s="5"/>
      <c r="IBV622" s="5"/>
      <c r="IBW622" s="5"/>
      <c r="IBX622" s="5"/>
      <c r="IBY622" s="5"/>
      <c r="IBZ622" s="5"/>
      <c r="ICA622" s="5"/>
      <c r="ICB622" s="5"/>
      <c r="ICC622" s="5"/>
      <c r="ICD622" s="5"/>
      <c r="ICE622" s="5"/>
      <c r="ICF622" s="5"/>
      <c r="ICG622" s="5"/>
      <c r="ICH622" s="5"/>
      <c r="ICI622" s="5"/>
      <c r="ICJ622" s="5"/>
      <c r="ICK622" s="5"/>
      <c r="ICL622" s="5"/>
      <c r="ICM622" s="5"/>
      <c r="ICN622" s="5"/>
      <c r="ICO622" s="5"/>
      <c r="ICP622" s="5"/>
      <c r="ICQ622" s="5"/>
      <c r="ICR622" s="5"/>
      <c r="ICS622" s="5"/>
      <c r="ICT622" s="5"/>
      <c r="ICU622" s="5"/>
      <c r="ICV622" s="5"/>
      <c r="ICW622" s="5"/>
      <c r="ICX622" s="5"/>
      <c r="ICY622" s="5"/>
      <c r="ICZ622" s="5"/>
      <c r="IDA622" s="5"/>
      <c r="IDB622" s="5"/>
      <c r="IDC622" s="5"/>
      <c r="IDD622" s="5"/>
      <c r="IDE622" s="5"/>
      <c r="IDF622" s="5"/>
      <c r="IDG622" s="5"/>
      <c r="IDH622" s="5"/>
      <c r="IDI622" s="5"/>
      <c r="IDJ622" s="5"/>
      <c r="IDK622" s="5"/>
      <c r="IDL622" s="5"/>
      <c r="IDM622" s="5"/>
      <c r="IDN622" s="5"/>
      <c r="IDO622" s="5"/>
      <c r="IDP622" s="5"/>
      <c r="IDQ622" s="5"/>
      <c r="IDR622" s="5"/>
      <c r="IDS622" s="5"/>
      <c r="IDT622" s="5"/>
      <c r="IDU622" s="5"/>
      <c r="IDV622" s="5"/>
      <c r="IDW622" s="5"/>
      <c r="IDX622" s="5"/>
      <c r="IDY622" s="5"/>
      <c r="IDZ622" s="5"/>
      <c r="IEA622" s="5"/>
      <c r="IEB622" s="5"/>
      <c r="IEC622" s="5"/>
      <c r="IED622" s="5"/>
      <c r="IEE622" s="5"/>
      <c r="IEF622" s="5"/>
      <c r="IEG622" s="5"/>
      <c r="IEH622" s="5"/>
      <c r="IEI622" s="5"/>
      <c r="IEJ622" s="5"/>
      <c r="IEK622" s="5"/>
      <c r="IEL622" s="5"/>
      <c r="IEM622" s="5"/>
      <c r="IEN622" s="5"/>
      <c r="IEO622" s="5"/>
      <c r="IEP622" s="5"/>
      <c r="IEQ622" s="5"/>
      <c r="IER622" s="5"/>
      <c r="IES622" s="5"/>
      <c r="IET622" s="5"/>
      <c r="IEU622" s="5"/>
      <c r="IEV622" s="5"/>
      <c r="IEW622" s="5"/>
      <c r="IEX622" s="5"/>
      <c r="IEY622" s="5"/>
      <c r="IEZ622" s="5"/>
      <c r="IFA622" s="5"/>
      <c r="IFB622" s="5"/>
      <c r="IFC622" s="5"/>
      <c r="IFD622" s="5"/>
      <c r="IFE622" s="5"/>
      <c r="IFF622" s="5"/>
      <c r="IFG622" s="5"/>
      <c r="IFH622" s="5"/>
      <c r="IFI622" s="5"/>
      <c r="IFJ622" s="5"/>
      <c r="IFK622" s="5"/>
      <c r="IFL622" s="5"/>
      <c r="IFM622" s="5"/>
      <c r="IFN622" s="5"/>
      <c r="IFO622" s="5"/>
      <c r="IFP622" s="5"/>
      <c r="IFQ622" s="5"/>
      <c r="IFR622" s="5"/>
      <c r="IFS622" s="5"/>
      <c r="IFT622" s="5"/>
      <c r="IFU622" s="5"/>
      <c r="IFV622" s="5"/>
      <c r="IFW622" s="5"/>
      <c r="IFX622" s="5"/>
      <c r="IFY622" s="5"/>
      <c r="IFZ622" s="5"/>
      <c r="IGA622" s="5"/>
      <c r="IGB622" s="5"/>
      <c r="IGC622" s="5"/>
      <c r="IGD622" s="5"/>
      <c r="IGE622" s="5"/>
      <c r="IGF622" s="5"/>
      <c r="IGG622" s="5"/>
      <c r="IGH622" s="5"/>
      <c r="IGI622" s="5"/>
      <c r="IGJ622" s="5"/>
      <c r="IGK622" s="5"/>
      <c r="IGL622" s="5"/>
      <c r="IGM622" s="5"/>
      <c r="IGN622" s="5"/>
      <c r="IGO622" s="5"/>
      <c r="IGP622" s="5"/>
      <c r="IGQ622" s="5"/>
      <c r="IGR622" s="5"/>
      <c r="IGS622" s="5"/>
      <c r="IGT622" s="5"/>
      <c r="IGU622" s="5"/>
      <c r="IGV622" s="5"/>
      <c r="IGW622" s="5"/>
      <c r="IGX622" s="5"/>
      <c r="IGY622" s="5"/>
      <c r="IGZ622" s="5"/>
      <c r="IHA622" s="5"/>
      <c r="IHB622" s="5"/>
      <c r="IHC622" s="5"/>
      <c r="IHD622" s="5"/>
      <c r="IHE622" s="5"/>
      <c r="IHF622" s="5"/>
      <c r="IHG622" s="5"/>
      <c r="IHH622" s="5"/>
      <c r="IHI622" s="5"/>
      <c r="IHJ622" s="5"/>
      <c r="IHK622" s="5"/>
      <c r="IHL622" s="5"/>
      <c r="IHM622" s="5"/>
      <c r="IHN622" s="5"/>
      <c r="IHO622" s="5"/>
      <c r="IHP622" s="5"/>
      <c r="IHQ622" s="5"/>
      <c r="IHR622" s="5"/>
      <c r="IHS622" s="5"/>
      <c r="IHT622" s="5"/>
      <c r="IHU622" s="5"/>
      <c r="IHV622" s="5"/>
      <c r="IHW622" s="5"/>
      <c r="IHX622" s="5"/>
      <c r="IHY622" s="5"/>
      <c r="IHZ622" s="5"/>
      <c r="IIA622" s="5"/>
      <c r="IIB622" s="5"/>
      <c r="IIC622" s="5"/>
      <c r="IID622" s="5"/>
      <c r="IIE622" s="5"/>
      <c r="IIF622" s="5"/>
      <c r="IIG622" s="5"/>
      <c r="IIH622" s="5"/>
      <c r="III622" s="5"/>
      <c r="IIJ622" s="5"/>
      <c r="IIK622" s="5"/>
      <c r="IIL622" s="5"/>
      <c r="IIM622" s="5"/>
      <c r="IIN622" s="5"/>
      <c r="IIO622" s="5"/>
      <c r="IIP622" s="5"/>
      <c r="IIQ622" s="5"/>
      <c r="IIR622" s="5"/>
      <c r="IIS622" s="5"/>
      <c r="IIT622" s="5"/>
      <c r="IIU622" s="5"/>
      <c r="IIV622" s="5"/>
      <c r="IIW622" s="5"/>
      <c r="IIX622" s="5"/>
      <c r="IIY622" s="5"/>
      <c r="IIZ622" s="5"/>
      <c r="IJA622" s="5"/>
      <c r="IJB622" s="5"/>
      <c r="IJC622" s="5"/>
      <c r="IJD622" s="5"/>
      <c r="IJE622" s="5"/>
      <c r="IJF622" s="5"/>
      <c r="IJG622" s="5"/>
      <c r="IJH622" s="5"/>
      <c r="IJI622" s="5"/>
      <c r="IJJ622" s="5"/>
      <c r="IJK622" s="5"/>
      <c r="IJL622" s="5"/>
      <c r="IJM622" s="5"/>
      <c r="IJN622" s="5"/>
      <c r="IJO622" s="5"/>
      <c r="IJP622" s="5"/>
      <c r="IJQ622" s="5"/>
      <c r="IJR622" s="5"/>
      <c r="IJS622" s="5"/>
      <c r="IJT622" s="5"/>
      <c r="IJU622" s="5"/>
      <c r="IJV622" s="5"/>
      <c r="IJW622" s="5"/>
      <c r="IJX622" s="5"/>
      <c r="IJY622" s="5"/>
      <c r="IJZ622" s="5"/>
      <c r="IKA622" s="5"/>
      <c r="IKB622" s="5"/>
      <c r="IKC622" s="5"/>
      <c r="IKD622" s="5"/>
      <c r="IKE622" s="5"/>
      <c r="IKF622" s="5"/>
      <c r="IKG622" s="5"/>
      <c r="IKH622" s="5"/>
      <c r="IKI622" s="5"/>
      <c r="IKJ622" s="5"/>
      <c r="IKK622" s="5"/>
      <c r="IKL622" s="5"/>
      <c r="IKM622" s="5"/>
      <c r="IKN622" s="5"/>
      <c r="IKO622" s="5"/>
      <c r="IKP622" s="5"/>
      <c r="IKQ622" s="5"/>
      <c r="IKR622" s="5"/>
      <c r="IKS622" s="5"/>
      <c r="IKT622" s="5"/>
      <c r="IKU622" s="5"/>
      <c r="IKV622" s="5"/>
      <c r="IKW622" s="5"/>
      <c r="IKX622" s="5"/>
      <c r="IKY622" s="5"/>
      <c r="IKZ622" s="5"/>
      <c r="ILA622" s="5"/>
      <c r="ILB622" s="5"/>
      <c r="ILC622" s="5"/>
      <c r="ILD622" s="5"/>
      <c r="ILE622" s="5"/>
      <c r="ILF622" s="5"/>
      <c r="ILG622" s="5"/>
      <c r="ILH622" s="5"/>
      <c r="ILI622" s="5"/>
      <c r="ILJ622" s="5"/>
      <c r="ILK622" s="5"/>
      <c r="ILL622" s="5"/>
      <c r="ILM622" s="5"/>
      <c r="ILN622" s="5"/>
      <c r="ILO622" s="5"/>
      <c r="ILP622" s="5"/>
      <c r="ILQ622" s="5"/>
      <c r="ILR622" s="5"/>
      <c r="ILS622" s="5"/>
      <c r="ILT622" s="5"/>
      <c r="ILU622" s="5"/>
      <c r="ILV622" s="5"/>
      <c r="ILW622" s="5"/>
      <c r="ILX622" s="5"/>
      <c r="ILY622" s="5"/>
      <c r="ILZ622" s="5"/>
      <c r="IMA622" s="5"/>
      <c r="IMB622" s="5"/>
      <c r="IMC622" s="5"/>
      <c r="IMD622" s="5"/>
      <c r="IME622" s="5"/>
      <c r="IMF622" s="5"/>
      <c r="IMG622" s="5"/>
      <c r="IMH622" s="5"/>
      <c r="IMI622" s="5"/>
      <c r="IMJ622" s="5"/>
      <c r="IMK622" s="5"/>
      <c r="IML622" s="5"/>
      <c r="IMM622" s="5"/>
      <c r="IMN622" s="5"/>
      <c r="IMO622" s="5"/>
      <c r="IMP622" s="5"/>
      <c r="IMQ622" s="5"/>
      <c r="IMR622" s="5"/>
      <c r="IMS622" s="5"/>
      <c r="IMT622" s="5"/>
      <c r="IMU622" s="5"/>
      <c r="IMV622" s="5"/>
      <c r="IMW622" s="5"/>
      <c r="IMX622" s="5"/>
      <c r="IMY622" s="5"/>
      <c r="IMZ622" s="5"/>
      <c r="INA622" s="5"/>
      <c r="INB622" s="5"/>
      <c r="INC622" s="5"/>
      <c r="IND622" s="5"/>
      <c r="INE622" s="5"/>
      <c r="INF622" s="5"/>
      <c r="ING622" s="5"/>
      <c r="INH622" s="5"/>
      <c r="INI622" s="5"/>
      <c r="INJ622" s="5"/>
      <c r="INK622" s="5"/>
      <c r="INL622" s="5"/>
      <c r="INM622" s="5"/>
      <c r="INN622" s="5"/>
      <c r="INO622" s="5"/>
      <c r="INP622" s="5"/>
      <c r="INQ622" s="5"/>
      <c r="INR622" s="5"/>
      <c r="INS622" s="5"/>
      <c r="INT622" s="5"/>
      <c r="INU622" s="5"/>
      <c r="INV622" s="5"/>
      <c r="INW622" s="5"/>
      <c r="INX622" s="5"/>
      <c r="INY622" s="5"/>
      <c r="INZ622" s="5"/>
      <c r="IOA622" s="5"/>
      <c r="IOB622" s="5"/>
      <c r="IOC622" s="5"/>
      <c r="IOD622" s="5"/>
      <c r="IOE622" s="5"/>
      <c r="IOF622" s="5"/>
      <c r="IOG622" s="5"/>
      <c r="IOH622" s="5"/>
      <c r="IOI622" s="5"/>
      <c r="IOJ622" s="5"/>
      <c r="IOK622" s="5"/>
      <c r="IOL622" s="5"/>
      <c r="IOM622" s="5"/>
      <c r="ION622" s="5"/>
      <c r="IOO622" s="5"/>
      <c r="IOP622" s="5"/>
      <c r="IOQ622" s="5"/>
      <c r="IOR622" s="5"/>
      <c r="IOS622" s="5"/>
      <c r="IOT622" s="5"/>
      <c r="IOU622" s="5"/>
      <c r="IOV622" s="5"/>
      <c r="IOW622" s="5"/>
      <c r="IOX622" s="5"/>
      <c r="IOY622" s="5"/>
      <c r="IOZ622" s="5"/>
      <c r="IPA622" s="5"/>
      <c r="IPB622" s="5"/>
      <c r="IPC622" s="5"/>
      <c r="IPD622" s="5"/>
      <c r="IPE622" s="5"/>
      <c r="IPF622" s="5"/>
      <c r="IPG622" s="5"/>
      <c r="IPH622" s="5"/>
      <c r="IPI622" s="5"/>
      <c r="IPJ622" s="5"/>
      <c r="IPK622" s="5"/>
      <c r="IPL622" s="5"/>
      <c r="IPM622" s="5"/>
      <c r="IPN622" s="5"/>
      <c r="IPO622" s="5"/>
      <c r="IPP622" s="5"/>
      <c r="IPQ622" s="5"/>
      <c r="IPR622" s="5"/>
      <c r="IPS622" s="5"/>
      <c r="IPT622" s="5"/>
      <c r="IPU622" s="5"/>
      <c r="IPV622" s="5"/>
      <c r="IPW622" s="5"/>
      <c r="IPX622" s="5"/>
      <c r="IPY622" s="5"/>
      <c r="IPZ622" s="5"/>
      <c r="IQA622" s="5"/>
      <c r="IQB622" s="5"/>
      <c r="IQC622" s="5"/>
      <c r="IQD622" s="5"/>
      <c r="IQE622" s="5"/>
      <c r="IQF622" s="5"/>
      <c r="IQG622" s="5"/>
      <c r="IQH622" s="5"/>
      <c r="IQI622" s="5"/>
      <c r="IQJ622" s="5"/>
      <c r="IQK622" s="5"/>
      <c r="IQL622" s="5"/>
      <c r="IQM622" s="5"/>
      <c r="IQN622" s="5"/>
      <c r="IQO622" s="5"/>
      <c r="IQP622" s="5"/>
      <c r="IQQ622" s="5"/>
      <c r="IQR622" s="5"/>
      <c r="IQS622" s="5"/>
      <c r="IQT622" s="5"/>
      <c r="IQU622" s="5"/>
      <c r="IQV622" s="5"/>
      <c r="IQW622" s="5"/>
      <c r="IQX622" s="5"/>
      <c r="IQY622" s="5"/>
      <c r="IQZ622" s="5"/>
      <c r="IRA622" s="5"/>
      <c r="IRB622" s="5"/>
      <c r="IRC622" s="5"/>
      <c r="IRD622" s="5"/>
      <c r="IRE622" s="5"/>
      <c r="IRF622" s="5"/>
      <c r="IRG622" s="5"/>
      <c r="IRH622" s="5"/>
      <c r="IRI622" s="5"/>
      <c r="IRJ622" s="5"/>
      <c r="IRK622" s="5"/>
      <c r="IRL622" s="5"/>
      <c r="IRM622" s="5"/>
      <c r="IRN622" s="5"/>
      <c r="IRO622" s="5"/>
      <c r="IRP622" s="5"/>
      <c r="IRQ622" s="5"/>
      <c r="IRR622" s="5"/>
      <c r="IRS622" s="5"/>
      <c r="IRT622" s="5"/>
      <c r="IRU622" s="5"/>
      <c r="IRV622" s="5"/>
      <c r="IRW622" s="5"/>
      <c r="IRX622" s="5"/>
      <c r="IRY622" s="5"/>
      <c r="IRZ622" s="5"/>
      <c r="ISA622" s="5"/>
      <c r="ISB622" s="5"/>
      <c r="ISC622" s="5"/>
      <c r="ISD622" s="5"/>
      <c r="ISE622" s="5"/>
      <c r="ISF622" s="5"/>
      <c r="ISG622" s="5"/>
      <c r="ISH622" s="5"/>
      <c r="ISI622" s="5"/>
      <c r="ISJ622" s="5"/>
      <c r="ISK622" s="5"/>
      <c r="ISL622" s="5"/>
      <c r="ISM622" s="5"/>
      <c r="ISN622" s="5"/>
      <c r="ISO622" s="5"/>
      <c r="ISP622" s="5"/>
      <c r="ISQ622" s="5"/>
      <c r="ISR622" s="5"/>
      <c r="ISS622" s="5"/>
      <c r="IST622" s="5"/>
      <c r="ISU622" s="5"/>
      <c r="ISV622" s="5"/>
      <c r="ISW622" s="5"/>
      <c r="ISX622" s="5"/>
      <c r="ISY622" s="5"/>
      <c r="ISZ622" s="5"/>
      <c r="ITA622" s="5"/>
      <c r="ITB622" s="5"/>
      <c r="ITC622" s="5"/>
      <c r="ITD622" s="5"/>
      <c r="ITE622" s="5"/>
      <c r="ITF622" s="5"/>
      <c r="ITG622" s="5"/>
      <c r="ITH622" s="5"/>
      <c r="ITI622" s="5"/>
      <c r="ITJ622" s="5"/>
      <c r="ITK622" s="5"/>
      <c r="ITL622" s="5"/>
      <c r="ITM622" s="5"/>
      <c r="ITN622" s="5"/>
      <c r="ITO622" s="5"/>
      <c r="ITP622" s="5"/>
      <c r="ITQ622" s="5"/>
      <c r="ITR622" s="5"/>
      <c r="ITS622" s="5"/>
      <c r="ITT622" s="5"/>
      <c r="ITU622" s="5"/>
      <c r="ITV622" s="5"/>
      <c r="ITW622" s="5"/>
      <c r="ITX622" s="5"/>
      <c r="ITY622" s="5"/>
      <c r="ITZ622" s="5"/>
      <c r="IUA622" s="5"/>
      <c r="IUB622" s="5"/>
      <c r="IUC622" s="5"/>
      <c r="IUD622" s="5"/>
      <c r="IUE622" s="5"/>
      <c r="IUF622" s="5"/>
      <c r="IUG622" s="5"/>
      <c r="IUH622" s="5"/>
      <c r="IUI622" s="5"/>
      <c r="IUJ622" s="5"/>
      <c r="IUK622" s="5"/>
      <c r="IUL622" s="5"/>
      <c r="IUM622" s="5"/>
      <c r="IUN622" s="5"/>
      <c r="IUO622" s="5"/>
      <c r="IUP622" s="5"/>
      <c r="IUQ622" s="5"/>
      <c r="IUR622" s="5"/>
      <c r="IUS622" s="5"/>
      <c r="IUT622" s="5"/>
      <c r="IUU622" s="5"/>
      <c r="IUV622" s="5"/>
      <c r="IUW622" s="5"/>
      <c r="IUX622" s="5"/>
      <c r="IUY622" s="5"/>
      <c r="IUZ622" s="5"/>
      <c r="IVA622" s="5"/>
      <c r="IVB622" s="5"/>
      <c r="IVC622" s="5"/>
      <c r="IVD622" s="5"/>
      <c r="IVE622" s="5"/>
      <c r="IVF622" s="5"/>
      <c r="IVG622" s="5"/>
      <c r="IVH622" s="5"/>
      <c r="IVI622" s="5"/>
      <c r="IVJ622" s="5"/>
      <c r="IVK622" s="5"/>
      <c r="IVL622" s="5"/>
      <c r="IVM622" s="5"/>
      <c r="IVN622" s="5"/>
      <c r="IVO622" s="5"/>
      <c r="IVP622" s="5"/>
      <c r="IVQ622" s="5"/>
      <c r="IVR622" s="5"/>
      <c r="IVS622" s="5"/>
      <c r="IVT622" s="5"/>
      <c r="IVU622" s="5"/>
      <c r="IVV622" s="5"/>
      <c r="IVW622" s="5"/>
      <c r="IVX622" s="5"/>
      <c r="IVY622" s="5"/>
      <c r="IVZ622" s="5"/>
      <c r="IWA622" s="5"/>
      <c r="IWB622" s="5"/>
      <c r="IWC622" s="5"/>
      <c r="IWD622" s="5"/>
      <c r="IWE622" s="5"/>
      <c r="IWF622" s="5"/>
      <c r="IWG622" s="5"/>
      <c r="IWH622" s="5"/>
      <c r="IWI622" s="5"/>
      <c r="IWJ622" s="5"/>
      <c r="IWK622" s="5"/>
      <c r="IWL622" s="5"/>
      <c r="IWM622" s="5"/>
      <c r="IWN622" s="5"/>
      <c r="IWO622" s="5"/>
      <c r="IWP622" s="5"/>
      <c r="IWQ622" s="5"/>
      <c r="IWR622" s="5"/>
      <c r="IWS622" s="5"/>
      <c r="IWT622" s="5"/>
      <c r="IWU622" s="5"/>
      <c r="IWV622" s="5"/>
      <c r="IWW622" s="5"/>
      <c r="IWX622" s="5"/>
      <c r="IWY622" s="5"/>
      <c r="IWZ622" s="5"/>
      <c r="IXA622" s="5"/>
      <c r="IXB622" s="5"/>
      <c r="IXC622" s="5"/>
      <c r="IXD622" s="5"/>
      <c r="IXE622" s="5"/>
      <c r="IXF622" s="5"/>
      <c r="IXG622" s="5"/>
      <c r="IXH622" s="5"/>
      <c r="IXI622" s="5"/>
      <c r="IXJ622" s="5"/>
      <c r="IXK622" s="5"/>
      <c r="IXL622" s="5"/>
      <c r="IXM622" s="5"/>
      <c r="IXN622" s="5"/>
      <c r="IXO622" s="5"/>
      <c r="IXP622" s="5"/>
      <c r="IXQ622" s="5"/>
      <c r="IXR622" s="5"/>
      <c r="IXS622" s="5"/>
      <c r="IXT622" s="5"/>
      <c r="IXU622" s="5"/>
      <c r="IXV622" s="5"/>
      <c r="IXW622" s="5"/>
      <c r="IXX622" s="5"/>
      <c r="IXY622" s="5"/>
      <c r="IXZ622" s="5"/>
      <c r="IYA622" s="5"/>
      <c r="IYB622" s="5"/>
      <c r="IYC622" s="5"/>
      <c r="IYD622" s="5"/>
      <c r="IYE622" s="5"/>
      <c r="IYF622" s="5"/>
      <c r="IYG622" s="5"/>
      <c r="IYH622" s="5"/>
      <c r="IYI622" s="5"/>
      <c r="IYJ622" s="5"/>
      <c r="IYK622" s="5"/>
      <c r="IYL622" s="5"/>
      <c r="IYM622" s="5"/>
      <c r="IYN622" s="5"/>
      <c r="IYO622" s="5"/>
      <c r="IYP622" s="5"/>
      <c r="IYQ622" s="5"/>
      <c r="IYR622" s="5"/>
      <c r="IYS622" s="5"/>
      <c r="IYT622" s="5"/>
      <c r="IYU622" s="5"/>
      <c r="IYV622" s="5"/>
      <c r="IYW622" s="5"/>
      <c r="IYX622" s="5"/>
      <c r="IYY622" s="5"/>
      <c r="IYZ622" s="5"/>
      <c r="IZA622" s="5"/>
      <c r="IZB622" s="5"/>
      <c r="IZC622" s="5"/>
      <c r="IZD622" s="5"/>
      <c r="IZE622" s="5"/>
      <c r="IZF622" s="5"/>
      <c r="IZG622" s="5"/>
      <c r="IZH622" s="5"/>
      <c r="IZI622" s="5"/>
      <c r="IZJ622" s="5"/>
      <c r="IZK622" s="5"/>
      <c r="IZL622" s="5"/>
      <c r="IZM622" s="5"/>
      <c r="IZN622" s="5"/>
      <c r="IZO622" s="5"/>
      <c r="IZP622" s="5"/>
      <c r="IZQ622" s="5"/>
      <c r="IZR622" s="5"/>
      <c r="IZS622" s="5"/>
      <c r="IZT622" s="5"/>
      <c r="IZU622" s="5"/>
      <c r="IZV622" s="5"/>
      <c r="IZW622" s="5"/>
      <c r="IZX622" s="5"/>
      <c r="IZY622" s="5"/>
      <c r="IZZ622" s="5"/>
      <c r="JAA622" s="5"/>
      <c r="JAB622" s="5"/>
      <c r="JAC622" s="5"/>
      <c r="JAD622" s="5"/>
      <c r="JAE622" s="5"/>
      <c r="JAF622" s="5"/>
      <c r="JAG622" s="5"/>
      <c r="JAH622" s="5"/>
      <c r="JAI622" s="5"/>
      <c r="JAJ622" s="5"/>
      <c r="JAK622" s="5"/>
      <c r="JAL622" s="5"/>
      <c r="JAM622" s="5"/>
      <c r="JAN622" s="5"/>
      <c r="JAO622" s="5"/>
      <c r="JAP622" s="5"/>
      <c r="JAQ622" s="5"/>
      <c r="JAR622" s="5"/>
      <c r="JAS622" s="5"/>
      <c r="JAT622" s="5"/>
      <c r="JAU622" s="5"/>
      <c r="JAV622" s="5"/>
      <c r="JAW622" s="5"/>
      <c r="JAX622" s="5"/>
      <c r="JAY622" s="5"/>
      <c r="JAZ622" s="5"/>
      <c r="JBA622" s="5"/>
      <c r="JBB622" s="5"/>
      <c r="JBC622" s="5"/>
      <c r="JBD622" s="5"/>
      <c r="JBE622" s="5"/>
      <c r="JBF622" s="5"/>
      <c r="JBG622" s="5"/>
      <c r="JBH622" s="5"/>
      <c r="JBI622" s="5"/>
      <c r="JBJ622" s="5"/>
      <c r="JBK622" s="5"/>
      <c r="JBL622" s="5"/>
      <c r="JBM622" s="5"/>
      <c r="JBN622" s="5"/>
      <c r="JBO622" s="5"/>
      <c r="JBP622" s="5"/>
      <c r="JBQ622" s="5"/>
      <c r="JBR622" s="5"/>
      <c r="JBS622" s="5"/>
      <c r="JBT622" s="5"/>
      <c r="JBU622" s="5"/>
      <c r="JBV622" s="5"/>
      <c r="JBW622" s="5"/>
      <c r="JBX622" s="5"/>
      <c r="JBY622" s="5"/>
      <c r="JBZ622" s="5"/>
      <c r="JCA622" s="5"/>
      <c r="JCB622" s="5"/>
      <c r="JCC622" s="5"/>
      <c r="JCD622" s="5"/>
      <c r="JCE622" s="5"/>
      <c r="JCF622" s="5"/>
      <c r="JCG622" s="5"/>
      <c r="JCH622" s="5"/>
      <c r="JCI622" s="5"/>
      <c r="JCJ622" s="5"/>
      <c r="JCK622" s="5"/>
      <c r="JCL622" s="5"/>
      <c r="JCM622" s="5"/>
      <c r="JCN622" s="5"/>
      <c r="JCO622" s="5"/>
      <c r="JCP622" s="5"/>
      <c r="JCQ622" s="5"/>
      <c r="JCR622" s="5"/>
      <c r="JCS622" s="5"/>
      <c r="JCT622" s="5"/>
      <c r="JCU622" s="5"/>
      <c r="JCV622" s="5"/>
      <c r="JCW622" s="5"/>
      <c r="JCX622" s="5"/>
      <c r="JCY622" s="5"/>
      <c r="JCZ622" s="5"/>
      <c r="JDA622" s="5"/>
      <c r="JDB622" s="5"/>
      <c r="JDC622" s="5"/>
      <c r="JDD622" s="5"/>
      <c r="JDE622" s="5"/>
      <c r="JDF622" s="5"/>
      <c r="JDG622" s="5"/>
      <c r="JDH622" s="5"/>
      <c r="JDI622" s="5"/>
      <c r="JDJ622" s="5"/>
      <c r="JDK622" s="5"/>
      <c r="JDL622" s="5"/>
      <c r="JDM622" s="5"/>
      <c r="JDN622" s="5"/>
      <c r="JDO622" s="5"/>
      <c r="JDP622" s="5"/>
      <c r="JDQ622" s="5"/>
      <c r="JDR622" s="5"/>
      <c r="JDS622" s="5"/>
      <c r="JDT622" s="5"/>
      <c r="JDU622" s="5"/>
      <c r="JDV622" s="5"/>
      <c r="JDW622" s="5"/>
      <c r="JDX622" s="5"/>
      <c r="JDY622" s="5"/>
      <c r="JDZ622" s="5"/>
      <c r="JEA622" s="5"/>
      <c r="JEB622" s="5"/>
      <c r="JEC622" s="5"/>
      <c r="JED622" s="5"/>
      <c r="JEE622" s="5"/>
      <c r="JEF622" s="5"/>
      <c r="JEG622" s="5"/>
      <c r="JEH622" s="5"/>
      <c r="JEI622" s="5"/>
      <c r="JEJ622" s="5"/>
      <c r="JEK622" s="5"/>
      <c r="JEL622" s="5"/>
      <c r="JEM622" s="5"/>
      <c r="JEN622" s="5"/>
      <c r="JEO622" s="5"/>
      <c r="JEP622" s="5"/>
      <c r="JEQ622" s="5"/>
      <c r="JER622" s="5"/>
      <c r="JES622" s="5"/>
      <c r="JET622" s="5"/>
      <c r="JEU622" s="5"/>
      <c r="JEV622" s="5"/>
      <c r="JEW622" s="5"/>
      <c r="JEX622" s="5"/>
      <c r="JEY622" s="5"/>
      <c r="JEZ622" s="5"/>
      <c r="JFA622" s="5"/>
      <c r="JFB622" s="5"/>
      <c r="JFC622" s="5"/>
      <c r="JFD622" s="5"/>
      <c r="JFE622" s="5"/>
      <c r="JFF622" s="5"/>
      <c r="JFG622" s="5"/>
      <c r="JFH622" s="5"/>
      <c r="JFI622" s="5"/>
      <c r="JFJ622" s="5"/>
      <c r="JFK622" s="5"/>
      <c r="JFL622" s="5"/>
      <c r="JFM622" s="5"/>
      <c r="JFN622" s="5"/>
      <c r="JFO622" s="5"/>
      <c r="JFP622" s="5"/>
      <c r="JFQ622" s="5"/>
      <c r="JFR622" s="5"/>
      <c r="JFS622" s="5"/>
      <c r="JFT622" s="5"/>
      <c r="JFU622" s="5"/>
      <c r="JFV622" s="5"/>
      <c r="JFW622" s="5"/>
      <c r="JFX622" s="5"/>
      <c r="JFY622" s="5"/>
      <c r="JFZ622" s="5"/>
      <c r="JGA622" s="5"/>
      <c r="JGB622" s="5"/>
      <c r="JGC622" s="5"/>
      <c r="JGD622" s="5"/>
      <c r="JGE622" s="5"/>
      <c r="JGF622" s="5"/>
      <c r="JGG622" s="5"/>
      <c r="JGH622" s="5"/>
      <c r="JGI622" s="5"/>
      <c r="JGJ622" s="5"/>
      <c r="JGK622" s="5"/>
      <c r="JGL622" s="5"/>
      <c r="JGM622" s="5"/>
      <c r="JGN622" s="5"/>
      <c r="JGO622" s="5"/>
      <c r="JGP622" s="5"/>
      <c r="JGQ622" s="5"/>
      <c r="JGR622" s="5"/>
      <c r="JGS622" s="5"/>
      <c r="JGT622" s="5"/>
      <c r="JGU622" s="5"/>
      <c r="JGV622" s="5"/>
      <c r="JGW622" s="5"/>
      <c r="JGX622" s="5"/>
      <c r="JGY622" s="5"/>
      <c r="JGZ622" s="5"/>
      <c r="JHA622" s="5"/>
      <c r="JHB622" s="5"/>
      <c r="JHC622" s="5"/>
      <c r="JHD622" s="5"/>
      <c r="JHE622" s="5"/>
      <c r="JHF622" s="5"/>
      <c r="JHG622" s="5"/>
      <c r="JHH622" s="5"/>
      <c r="JHI622" s="5"/>
      <c r="JHJ622" s="5"/>
      <c r="JHK622" s="5"/>
      <c r="JHL622" s="5"/>
      <c r="JHM622" s="5"/>
      <c r="JHN622" s="5"/>
      <c r="JHO622" s="5"/>
      <c r="JHP622" s="5"/>
      <c r="JHQ622" s="5"/>
      <c r="JHR622" s="5"/>
      <c r="JHS622" s="5"/>
      <c r="JHT622" s="5"/>
      <c r="JHU622" s="5"/>
      <c r="JHV622" s="5"/>
      <c r="JHW622" s="5"/>
      <c r="JHX622" s="5"/>
      <c r="JHY622" s="5"/>
      <c r="JHZ622" s="5"/>
      <c r="JIA622" s="5"/>
      <c r="JIB622" s="5"/>
      <c r="JIC622" s="5"/>
      <c r="JID622" s="5"/>
      <c r="JIE622" s="5"/>
      <c r="JIF622" s="5"/>
      <c r="JIG622" s="5"/>
      <c r="JIH622" s="5"/>
      <c r="JII622" s="5"/>
      <c r="JIJ622" s="5"/>
      <c r="JIK622" s="5"/>
      <c r="JIL622" s="5"/>
      <c r="JIM622" s="5"/>
      <c r="JIN622" s="5"/>
      <c r="JIO622" s="5"/>
      <c r="JIP622" s="5"/>
      <c r="JIQ622" s="5"/>
      <c r="JIR622" s="5"/>
      <c r="JIS622" s="5"/>
      <c r="JIT622" s="5"/>
      <c r="JIU622" s="5"/>
      <c r="JIV622" s="5"/>
      <c r="JIW622" s="5"/>
      <c r="JIX622" s="5"/>
      <c r="JIY622" s="5"/>
      <c r="JIZ622" s="5"/>
      <c r="JJA622" s="5"/>
      <c r="JJB622" s="5"/>
      <c r="JJC622" s="5"/>
      <c r="JJD622" s="5"/>
      <c r="JJE622" s="5"/>
      <c r="JJF622" s="5"/>
      <c r="JJG622" s="5"/>
      <c r="JJH622" s="5"/>
      <c r="JJI622" s="5"/>
      <c r="JJJ622" s="5"/>
      <c r="JJK622" s="5"/>
      <c r="JJL622" s="5"/>
      <c r="JJM622" s="5"/>
      <c r="JJN622" s="5"/>
      <c r="JJO622" s="5"/>
      <c r="JJP622" s="5"/>
      <c r="JJQ622" s="5"/>
      <c r="JJR622" s="5"/>
      <c r="JJS622" s="5"/>
      <c r="JJT622" s="5"/>
      <c r="JJU622" s="5"/>
      <c r="JJV622" s="5"/>
      <c r="JJW622" s="5"/>
      <c r="JJX622" s="5"/>
      <c r="JJY622" s="5"/>
      <c r="JJZ622" s="5"/>
      <c r="JKA622" s="5"/>
      <c r="JKB622" s="5"/>
      <c r="JKC622" s="5"/>
      <c r="JKD622" s="5"/>
      <c r="JKE622" s="5"/>
      <c r="JKF622" s="5"/>
      <c r="JKG622" s="5"/>
      <c r="JKH622" s="5"/>
      <c r="JKI622" s="5"/>
      <c r="JKJ622" s="5"/>
      <c r="JKK622" s="5"/>
      <c r="JKL622" s="5"/>
      <c r="JKM622" s="5"/>
      <c r="JKN622" s="5"/>
      <c r="JKO622" s="5"/>
      <c r="JKP622" s="5"/>
      <c r="JKQ622" s="5"/>
      <c r="JKR622" s="5"/>
      <c r="JKS622" s="5"/>
      <c r="JKT622" s="5"/>
      <c r="JKU622" s="5"/>
      <c r="JKV622" s="5"/>
      <c r="JKW622" s="5"/>
      <c r="JKX622" s="5"/>
      <c r="JKY622" s="5"/>
      <c r="JKZ622" s="5"/>
      <c r="JLA622" s="5"/>
      <c r="JLB622" s="5"/>
      <c r="JLC622" s="5"/>
      <c r="JLD622" s="5"/>
      <c r="JLE622" s="5"/>
      <c r="JLF622" s="5"/>
      <c r="JLG622" s="5"/>
      <c r="JLH622" s="5"/>
      <c r="JLI622" s="5"/>
      <c r="JLJ622" s="5"/>
      <c r="JLK622" s="5"/>
      <c r="JLL622" s="5"/>
      <c r="JLM622" s="5"/>
      <c r="JLN622" s="5"/>
      <c r="JLO622" s="5"/>
      <c r="JLP622" s="5"/>
      <c r="JLQ622" s="5"/>
      <c r="JLR622" s="5"/>
      <c r="JLS622" s="5"/>
      <c r="JLT622" s="5"/>
      <c r="JLU622" s="5"/>
      <c r="JLV622" s="5"/>
      <c r="JLW622" s="5"/>
      <c r="JLX622" s="5"/>
      <c r="JLY622" s="5"/>
      <c r="JLZ622" s="5"/>
      <c r="JMA622" s="5"/>
      <c r="JMB622" s="5"/>
      <c r="JMC622" s="5"/>
      <c r="JMD622" s="5"/>
      <c r="JME622" s="5"/>
      <c r="JMF622" s="5"/>
      <c r="JMG622" s="5"/>
      <c r="JMH622" s="5"/>
      <c r="JMI622" s="5"/>
      <c r="JMJ622" s="5"/>
      <c r="JMK622" s="5"/>
      <c r="JML622" s="5"/>
      <c r="JMM622" s="5"/>
      <c r="JMN622" s="5"/>
      <c r="JMO622" s="5"/>
      <c r="JMP622" s="5"/>
      <c r="JMQ622" s="5"/>
      <c r="JMR622" s="5"/>
      <c r="JMS622" s="5"/>
      <c r="JMT622" s="5"/>
      <c r="JMU622" s="5"/>
      <c r="JMV622" s="5"/>
      <c r="JMW622" s="5"/>
      <c r="JMX622" s="5"/>
      <c r="JMY622" s="5"/>
      <c r="JMZ622" s="5"/>
      <c r="JNA622" s="5"/>
      <c r="JNB622" s="5"/>
      <c r="JNC622" s="5"/>
      <c r="JND622" s="5"/>
      <c r="JNE622" s="5"/>
      <c r="JNF622" s="5"/>
      <c r="JNG622" s="5"/>
      <c r="JNH622" s="5"/>
      <c r="JNI622" s="5"/>
      <c r="JNJ622" s="5"/>
      <c r="JNK622" s="5"/>
      <c r="JNL622" s="5"/>
      <c r="JNM622" s="5"/>
      <c r="JNN622" s="5"/>
      <c r="JNO622" s="5"/>
      <c r="JNP622" s="5"/>
      <c r="JNQ622" s="5"/>
      <c r="JNR622" s="5"/>
      <c r="JNS622" s="5"/>
      <c r="JNT622" s="5"/>
      <c r="JNU622" s="5"/>
      <c r="JNV622" s="5"/>
      <c r="JNW622" s="5"/>
      <c r="JNX622" s="5"/>
      <c r="JNY622" s="5"/>
      <c r="JNZ622" s="5"/>
      <c r="JOA622" s="5"/>
      <c r="JOB622" s="5"/>
      <c r="JOC622" s="5"/>
      <c r="JOD622" s="5"/>
      <c r="JOE622" s="5"/>
      <c r="JOF622" s="5"/>
      <c r="JOG622" s="5"/>
      <c r="JOH622" s="5"/>
      <c r="JOI622" s="5"/>
      <c r="JOJ622" s="5"/>
      <c r="JOK622" s="5"/>
      <c r="JOL622" s="5"/>
      <c r="JOM622" s="5"/>
      <c r="JON622" s="5"/>
      <c r="JOO622" s="5"/>
      <c r="JOP622" s="5"/>
      <c r="JOQ622" s="5"/>
      <c r="JOR622" s="5"/>
      <c r="JOS622" s="5"/>
      <c r="JOT622" s="5"/>
      <c r="JOU622" s="5"/>
      <c r="JOV622" s="5"/>
      <c r="JOW622" s="5"/>
      <c r="JOX622" s="5"/>
      <c r="JOY622" s="5"/>
      <c r="JOZ622" s="5"/>
      <c r="JPA622" s="5"/>
      <c r="JPB622" s="5"/>
      <c r="JPC622" s="5"/>
      <c r="JPD622" s="5"/>
      <c r="JPE622" s="5"/>
      <c r="JPF622" s="5"/>
      <c r="JPG622" s="5"/>
      <c r="JPH622" s="5"/>
      <c r="JPI622" s="5"/>
      <c r="JPJ622" s="5"/>
      <c r="JPK622" s="5"/>
      <c r="JPL622" s="5"/>
      <c r="JPM622" s="5"/>
      <c r="JPN622" s="5"/>
      <c r="JPO622" s="5"/>
      <c r="JPP622" s="5"/>
      <c r="JPQ622" s="5"/>
      <c r="JPR622" s="5"/>
      <c r="JPS622" s="5"/>
      <c r="JPT622" s="5"/>
      <c r="JPU622" s="5"/>
      <c r="JPV622" s="5"/>
      <c r="JPW622" s="5"/>
      <c r="JPX622" s="5"/>
      <c r="JPY622" s="5"/>
      <c r="JPZ622" s="5"/>
      <c r="JQA622" s="5"/>
      <c r="JQB622" s="5"/>
      <c r="JQC622" s="5"/>
      <c r="JQD622" s="5"/>
      <c r="JQE622" s="5"/>
      <c r="JQF622" s="5"/>
      <c r="JQG622" s="5"/>
      <c r="JQH622" s="5"/>
      <c r="JQI622" s="5"/>
      <c r="JQJ622" s="5"/>
      <c r="JQK622" s="5"/>
      <c r="JQL622" s="5"/>
      <c r="JQM622" s="5"/>
      <c r="JQN622" s="5"/>
      <c r="JQO622" s="5"/>
      <c r="JQP622" s="5"/>
      <c r="JQQ622" s="5"/>
      <c r="JQR622" s="5"/>
      <c r="JQS622" s="5"/>
      <c r="JQT622" s="5"/>
      <c r="JQU622" s="5"/>
      <c r="JQV622" s="5"/>
      <c r="JQW622" s="5"/>
      <c r="JQX622" s="5"/>
      <c r="JQY622" s="5"/>
      <c r="JQZ622" s="5"/>
      <c r="JRA622" s="5"/>
      <c r="JRB622" s="5"/>
      <c r="JRC622" s="5"/>
      <c r="JRD622" s="5"/>
      <c r="JRE622" s="5"/>
      <c r="JRF622" s="5"/>
      <c r="JRG622" s="5"/>
      <c r="JRH622" s="5"/>
      <c r="JRI622" s="5"/>
      <c r="JRJ622" s="5"/>
      <c r="JRK622" s="5"/>
      <c r="JRL622" s="5"/>
      <c r="JRM622" s="5"/>
      <c r="JRN622" s="5"/>
      <c r="JRO622" s="5"/>
      <c r="JRP622" s="5"/>
      <c r="JRQ622" s="5"/>
      <c r="JRR622" s="5"/>
      <c r="JRS622" s="5"/>
      <c r="JRT622" s="5"/>
      <c r="JRU622" s="5"/>
      <c r="JRV622" s="5"/>
      <c r="JRW622" s="5"/>
      <c r="JRX622" s="5"/>
      <c r="JRY622" s="5"/>
      <c r="JRZ622" s="5"/>
      <c r="JSA622" s="5"/>
      <c r="JSB622" s="5"/>
      <c r="JSC622" s="5"/>
      <c r="JSD622" s="5"/>
      <c r="JSE622" s="5"/>
      <c r="JSF622" s="5"/>
      <c r="JSG622" s="5"/>
      <c r="JSH622" s="5"/>
      <c r="JSI622" s="5"/>
      <c r="JSJ622" s="5"/>
      <c r="JSK622" s="5"/>
      <c r="JSL622" s="5"/>
      <c r="JSM622" s="5"/>
      <c r="JSN622" s="5"/>
      <c r="JSO622" s="5"/>
      <c r="JSP622" s="5"/>
      <c r="JSQ622" s="5"/>
      <c r="JSR622" s="5"/>
      <c r="JSS622" s="5"/>
      <c r="JST622" s="5"/>
      <c r="JSU622" s="5"/>
      <c r="JSV622" s="5"/>
      <c r="JSW622" s="5"/>
      <c r="JSX622" s="5"/>
      <c r="JSY622" s="5"/>
      <c r="JSZ622" s="5"/>
      <c r="JTA622" s="5"/>
      <c r="JTB622" s="5"/>
      <c r="JTC622" s="5"/>
      <c r="JTD622" s="5"/>
      <c r="JTE622" s="5"/>
      <c r="JTF622" s="5"/>
      <c r="JTG622" s="5"/>
      <c r="JTH622" s="5"/>
      <c r="JTI622" s="5"/>
      <c r="JTJ622" s="5"/>
      <c r="JTK622" s="5"/>
      <c r="JTL622" s="5"/>
      <c r="JTM622" s="5"/>
      <c r="JTN622" s="5"/>
      <c r="JTO622" s="5"/>
      <c r="JTP622" s="5"/>
      <c r="JTQ622" s="5"/>
      <c r="JTR622" s="5"/>
      <c r="JTS622" s="5"/>
      <c r="JTT622" s="5"/>
      <c r="JTU622" s="5"/>
      <c r="JTV622" s="5"/>
      <c r="JTW622" s="5"/>
      <c r="JTX622" s="5"/>
      <c r="JTY622" s="5"/>
      <c r="JTZ622" s="5"/>
      <c r="JUA622" s="5"/>
      <c r="JUB622" s="5"/>
      <c r="JUC622" s="5"/>
      <c r="JUD622" s="5"/>
      <c r="JUE622" s="5"/>
      <c r="JUF622" s="5"/>
      <c r="JUG622" s="5"/>
      <c r="JUH622" s="5"/>
      <c r="JUI622" s="5"/>
      <c r="JUJ622" s="5"/>
      <c r="JUK622" s="5"/>
      <c r="JUL622" s="5"/>
      <c r="JUM622" s="5"/>
      <c r="JUN622" s="5"/>
      <c r="JUO622" s="5"/>
      <c r="JUP622" s="5"/>
      <c r="JUQ622" s="5"/>
      <c r="JUR622" s="5"/>
      <c r="JUS622" s="5"/>
      <c r="JUT622" s="5"/>
      <c r="JUU622" s="5"/>
      <c r="JUV622" s="5"/>
      <c r="JUW622" s="5"/>
      <c r="JUX622" s="5"/>
      <c r="JUY622" s="5"/>
      <c r="JUZ622" s="5"/>
      <c r="JVA622" s="5"/>
      <c r="JVB622" s="5"/>
      <c r="JVC622" s="5"/>
      <c r="JVD622" s="5"/>
      <c r="JVE622" s="5"/>
      <c r="JVF622" s="5"/>
      <c r="JVG622" s="5"/>
      <c r="JVH622" s="5"/>
      <c r="JVI622" s="5"/>
      <c r="JVJ622" s="5"/>
      <c r="JVK622" s="5"/>
      <c r="JVL622" s="5"/>
      <c r="JVM622" s="5"/>
      <c r="JVN622" s="5"/>
      <c r="JVO622" s="5"/>
      <c r="JVP622" s="5"/>
      <c r="JVQ622" s="5"/>
      <c r="JVR622" s="5"/>
      <c r="JVS622" s="5"/>
      <c r="JVT622" s="5"/>
      <c r="JVU622" s="5"/>
      <c r="JVV622" s="5"/>
      <c r="JVW622" s="5"/>
      <c r="JVX622" s="5"/>
      <c r="JVY622" s="5"/>
      <c r="JVZ622" s="5"/>
      <c r="JWA622" s="5"/>
      <c r="JWB622" s="5"/>
      <c r="JWC622" s="5"/>
      <c r="JWD622" s="5"/>
      <c r="JWE622" s="5"/>
      <c r="JWF622" s="5"/>
      <c r="JWG622" s="5"/>
      <c r="JWH622" s="5"/>
      <c r="JWI622" s="5"/>
      <c r="JWJ622" s="5"/>
      <c r="JWK622" s="5"/>
      <c r="JWL622" s="5"/>
      <c r="JWM622" s="5"/>
      <c r="JWN622" s="5"/>
      <c r="JWO622" s="5"/>
      <c r="JWP622" s="5"/>
      <c r="JWQ622" s="5"/>
      <c r="JWR622" s="5"/>
      <c r="JWS622" s="5"/>
      <c r="JWT622" s="5"/>
      <c r="JWU622" s="5"/>
      <c r="JWV622" s="5"/>
      <c r="JWW622" s="5"/>
      <c r="JWX622" s="5"/>
      <c r="JWY622" s="5"/>
      <c r="JWZ622" s="5"/>
      <c r="JXA622" s="5"/>
      <c r="JXB622" s="5"/>
      <c r="JXC622" s="5"/>
      <c r="JXD622" s="5"/>
      <c r="JXE622" s="5"/>
      <c r="JXF622" s="5"/>
      <c r="JXG622" s="5"/>
      <c r="JXH622" s="5"/>
      <c r="JXI622" s="5"/>
      <c r="JXJ622" s="5"/>
      <c r="JXK622" s="5"/>
      <c r="JXL622" s="5"/>
      <c r="JXM622" s="5"/>
      <c r="JXN622" s="5"/>
      <c r="JXO622" s="5"/>
      <c r="JXP622" s="5"/>
      <c r="JXQ622" s="5"/>
      <c r="JXR622" s="5"/>
      <c r="JXS622" s="5"/>
      <c r="JXT622" s="5"/>
      <c r="JXU622" s="5"/>
      <c r="JXV622" s="5"/>
      <c r="JXW622" s="5"/>
      <c r="JXX622" s="5"/>
      <c r="JXY622" s="5"/>
      <c r="JXZ622" s="5"/>
      <c r="JYA622" s="5"/>
      <c r="JYB622" s="5"/>
      <c r="JYC622" s="5"/>
      <c r="JYD622" s="5"/>
      <c r="JYE622" s="5"/>
      <c r="JYF622" s="5"/>
      <c r="JYG622" s="5"/>
      <c r="JYH622" s="5"/>
      <c r="JYI622" s="5"/>
      <c r="JYJ622" s="5"/>
      <c r="JYK622" s="5"/>
      <c r="JYL622" s="5"/>
      <c r="JYM622" s="5"/>
      <c r="JYN622" s="5"/>
      <c r="JYO622" s="5"/>
      <c r="JYP622" s="5"/>
      <c r="JYQ622" s="5"/>
      <c r="JYR622" s="5"/>
      <c r="JYS622" s="5"/>
      <c r="JYT622" s="5"/>
      <c r="JYU622" s="5"/>
      <c r="JYV622" s="5"/>
      <c r="JYW622" s="5"/>
      <c r="JYX622" s="5"/>
      <c r="JYY622" s="5"/>
      <c r="JYZ622" s="5"/>
      <c r="JZA622" s="5"/>
      <c r="JZB622" s="5"/>
      <c r="JZC622" s="5"/>
      <c r="JZD622" s="5"/>
      <c r="JZE622" s="5"/>
      <c r="JZF622" s="5"/>
      <c r="JZG622" s="5"/>
      <c r="JZH622" s="5"/>
      <c r="JZI622" s="5"/>
      <c r="JZJ622" s="5"/>
      <c r="JZK622" s="5"/>
      <c r="JZL622" s="5"/>
      <c r="JZM622" s="5"/>
      <c r="JZN622" s="5"/>
      <c r="JZO622" s="5"/>
      <c r="JZP622" s="5"/>
      <c r="JZQ622" s="5"/>
      <c r="JZR622" s="5"/>
      <c r="JZS622" s="5"/>
      <c r="JZT622" s="5"/>
      <c r="JZU622" s="5"/>
      <c r="JZV622" s="5"/>
      <c r="JZW622" s="5"/>
      <c r="JZX622" s="5"/>
      <c r="JZY622" s="5"/>
      <c r="JZZ622" s="5"/>
      <c r="KAA622" s="5"/>
      <c r="KAB622" s="5"/>
      <c r="KAC622" s="5"/>
      <c r="KAD622" s="5"/>
      <c r="KAE622" s="5"/>
      <c r="KAF622" s="5"/>
      <c r="KAG622" s="5"/>
      <c r="KAH622" s="5"/>
      <c r="KAI622" s="5"/>
      <c r="KAJ622" s="5"/>
      <c r="KAK622" s="5"/>
      <c r="KAL622" s="5"/>
      <c r="KAM622" s="5"/>
      <c r="KAN622" s="5"/>
      <c r="KAO622" s="5"/>
      <c r="KAP622" s="5"/>
      <c r="KAQ622" s="5"/>
      <c r="KAR622" s="5"/>
      <c r="KAS622" s="5"/>
      <c r="KAT622" s="5"/>
      <c r="KAU622" s="5"/>
      <c r="KAV622" s="5"/>
      <c r="KAW622" s="5"/>
      <c r="KAX622" s="5"/>
      <c r="KAY622" s="5"/>
      <c r="KAZ622" s="5"/>
      <c r="KBA622" s="5"/>
      <c r="KBB622" s="5"/>
      <c r="KBC622" s="5"/>
      <c r="KBD622" s="5"/>
      <c r="KBE622" s="5"/>
      <c r="KBF622" s="5"/>
      <c r="KBG622" s="5"/>
      <c r="KBH622" s="5"/>
      <c r="KBI622" s="5"/>
      <c r="KBJ622" s="5"/>
      <c r="KBK622" s="5"/>
      <c r="KBL622" s="5"/>
      <c r="KBM622" s="5"/>
      <c r="KBN622" s="5"/>
      <c r="KBO622" s="5"/>
      <c r="KBP622" s="5"/>
      <c r="KBQ622" s="5"/>
      <c r="KBR622" s="5"/>
      <c r="KBS622" s="5"/>
      <c r="KBT622" s="5"/>
      <c r="KBU622" s="5"/>
      <c r="KBV622" s="5"/>
      <c r="KBW622" s="5"/>
      <c r="KBX622" s="5"/>
      <c r="KBY622" s="5"/>
      <c r="KBZ622" s="5"/>
      <c r="KCA622" s="5"/>
      <c r="KCB622" s="5"/>
      <c r="KCC622" s="5"/>
      <c r="KCD622" s="5"/>
      <c r="KCE622" s="5"/>
      <c r="KCF622" s="5"/>
      <c r="KCG622" s="5"/>
      <c r="KCH622" s="5"/>
      <c r="KCI622" s="5"/>
      <c r="KCJ622" s="5"/>
      <c r="KCK622" s="5"/>
      <c r="KCL622" s="5"/>
      <c r="KCM622" s="5"/>
      <c r="KCN622" s="5"/>
      <c r="KCO622" s="5"/>
      <c r="KCP622" s="5"/>
      <c r="KCQ622" s="5"/>
      <c r="KCR622" s="5"/>
      <c r="KCS622" s="5"/>
      <c r="KCT622" s="5"/>
      <c r="KCU622" s="5"/>
      <c r="KCV622" s="5"/>
      <c r="KCW622" s="5"/>
      <c r="KCX622" s="5"/>
      <c r="KCY622" s="5"/>
      <c r="KCZ622" s="5"/>
      <c r="KDA622" s="5"/>
      <c r="KDB622" s="5"/>
      <c r="KDC622" s="5"/>
      <c r="KDD622" s="5"/>
      <c r="KDE622" s="5"/>
      <c r="KDF622" s="5"/>
      <c r="KDG622" s="5"/>
      <c r="KDH622" s="5"/>
      <c r="KDI622" s="5"/>
      <c r="KDJ622" s="5"/>
      <c r="KDK622" s="5"/>
      <c r="KDL622" s="5"/>
      <c r="KDM622" s="5"/>
      <c r="KDN622" s="5"/>
      <c r="KDO622" s="5"/>
      <c r="KDP622" s="5"/>
      <c r="KDQ622" s="5"/>
      <c r="KDR622" s="5"/>
      <c r="KDS622" s="5"/>
      <c r="KDT622" s="5"/>
      <c r="KDU622" s="5"/>
      <c r="KDV622" s="5"/>
      <c r="KDW622" s="5"/>
      <c r="KDX622" s="5"/>
      <c r="KDY622" s="5"/>
      <c r="KDZ622" s="5"/>
      <c r="KEA622" s="5"/>
      <c r="KEB622" s="5"/>
      <c r="KEC622" s="5"/>
      <c r="KED622" s="5"/>
      <c r="KEE622" s="5"/>
      <c r="KEF622" s="5"/>
      <c r="KEG622" s="5"/>
      <c r="KEH622" s="5"/>
      <c r="KEI622" s="5"/>
      <c r="KEJ622" s="5"/>
      <c r="KEK622" s="5"/>
      <c r="KEL622" s="5"/>
      <c r="KEM622" s="5"/>
      <c r="KEN622" s="5"/>
      <c r="KEO622" s="5"/>
      <c r="KEP622" s="5"/>
      <c r="KEQ622" s="5"/>
      <c r="KER622" s="5"/>
      <c r="KES622" s="5"/>
      <c r="KET622" s="5"/>
      <c r="KEU622" s="5"/>
      <c r="KEV622" s="5"/>
      <c r="KEW622" s="5"/>
      <c r="KEX622" s="5"/>
      <c r="KEY622" s="5"/>
      <c r="KEZ622" s="5"/>
      <c r="KFA622" s="5"/>
      <c r="KFB622" s="5"/>
      <c r="KFC622" s="5"/>
      <c r="KFD622" s="5"/>
      <c r="KFE622" s="5"/>
      <c r="KFF622" s="5"/>
      <c r="KFG622" s="5"/>
      <c r="KFH622" s="5"/>
      <c r="KFI622" s="5"/>
      <c r="KFJ622" s="5"/>
      <c r="KFK622" s="5"/>
      <c r="KFL622" s="5"/>
      <c r="KFM622" s="5"/>
      <c r="KFN622" s="5"/>
      <c r="KFO622" s="5"/>
      <c r="KFP622" s="5"/>
      <c r="KFQ622" s="5"/>
      <c r="KFR622" s="5"/>
      <c r="KFS622" s="5"/>
      <c r="KFT622" s="5"/>
      <c r="KFU622" s="5"/>
      <c r="KFV622" s="5"/>
      <c r="KFW622" s="5"/>
      <c r="KFX622" s="5"/>
      <c r="KFY622" s="5"/>
      <c r="KFZ622" s="5"/>
      <c r="KGA622" s="5"/>
      <c r="KGB622" s="5"/>
      <c r="KGC622" s="5"/>
      <c r="KGD622" s="5"/>
      <c r="KGE622" s="5"/>
      <c r="KGF622" s="5"/>
      <c r="KGG622" s="5"/>
      <c r="KGH622" s="5"/>
      <c r="KGI622" s="5"/>
      <c r="KGJ622" s="5"/>
      <c r="KGK622" s="5"/>
      <c r="KGL622" s="5"/>
      <c r="KGM622" s="5"/>
      <c r="KGN622" s="5"/>
      <c r="KGO622" s="5"/>
      <c r="KGP622" s="5"/>
      <c r="KGQ622" s="5"/>
      <c r="KGR622" s="5"/>
      <c r="KGS622" s="5"/>
      <c r="KGT622" s="5"/>
      <c r="KGU622" s="5"/>
      <c r="KGV622" s="5"/>
      <c r="KGW622" s="5"/>
      <c r="KGX622" s="5"/>
      <c r="KGY622" s="5"/>
      <c r="KGZ622" s="5"/>
      <c r="KHA622" s="5"/>
      <c r="KHB622" s="5"/>
      <c r="KHC622" s="5"/>
      <c r="KHD622" s="5"/>
      <c r="KHE622" s="5"/>
      <c r="KHF622" s="5"/>
      <c r="KHG622" s="5"/>
      <c r="KHH622" s="5"/>
      <c r="KHI622" s="5"/>
      <c r="KHJ622" s="5"/>
      <c r="KHK622" s="5"/>
      <c r="KHL622" s="5"/>
      <c r="KHM622" s="5"/>
      <c r="KHN622" s="5"/>
      <c r="KHO622" s="5"/>
      <c r="KHP622" s="5"/>
      <c r="KHQ622" s="5"/>
      <c r="KHR622" s="5"/>
      <c r="KHS622" s="5"/>
      <c r="KHT622" s="5"/>
      <c r="KHU622" s="5"/>
      <c r="KHV622" s="5"/>
      <c r="KHW622" s="5"/>
      <c r="KHX622" s="5"/>
      <c r="KHY622" s="5"/>
      <c r="KHZ622" s="5"/>
      <c r="KIA622" s="5"/>
      <c r="KIB622" s="5"/>
      <c r="KIC622" s="5"/>
      <c r="KID622" s="5"/>
      <c r="KIE622" s="5"/>
      <c r="KIF622" s="5"/>
      <c r="KIG622" s="5"/>
      <c r="KIH622" s="5"/>
      <c r="KII622" s="5"/>
      <c r="KIJ622" s="5"/>
      <c r="KIK622" s="5"/>
      <c r="KIL622" s="5"/>
      <c r="KIM622" s="5"/>
      <c r="KIN622" s="5"/>
      <c r="KIO622" s="5"/>
      <c r="KIP622" s="5"/>
      <c r="KIQ622" s="5"/>
      <c r="KIR622" s="5"/>
      <c r="KIS622" s="5"/>
      <c r="KIT622" s="5"/>
      <c r="KIU622" s="5"/>
      <c r="KIV622" s="5"/>
      <c r="KIW622" s="5"/>
      <c r="KIX622" s="5"/>
      <c r="KIY622" s="5"/>
      <c r="KIZ622" s="5"/>
      <c r="KJA622" s="5"/>
      <c r="KJB622" s="5"/>
      <c r="KJC622" s="5"/>
      <c r="KJD622" s="5"/>
      <c r="KJE622" s="5"/>
      <c r="KJF622" s="5"/>
      <c r="KJG622" s="5"/>
      <c r="KJH622" s="5"/>
      <c r="KJI622" s="5"/>
      <c r="KJJ622" s="5"/>
      <c r="KJK622" s="5"/>
      <c r="KJL622" s="5"/>
      <c r="KJM622" s="5"/>
      <c r="KJN622" s="5"/>
      <c r="KJO622" s="5"/>
      <c r="KJP622" s="5"/>
      <c r="KJQ622" s="5"/>
      <c r="KJR622" s="5"/>
      <c r="KJS622" s="5"/>
      <c r="KJT622" s="5"/>
      <c r="KJU622" s="5"/>
      <c r="KJV622" s="5"/>
      <c r="KJW622" s="5"/>
      <c r="KJX622" s="5"/>
      <c r="KJY622" s="5"/>
      <c r="KJZ622" s="5"/>
      <c r="KKA622" s="5"/>
      <c r="KKB622" s="5"/>
      <c r="KKC622" s="5"/>
      <c r="KKD622" s="5"/>
      <c r="KKE622" s="5"/>
      <c r="KKF622" s="5"/>
      <c r="KKG622" s="5"/>
      <c r="KKH622" s="5"/>
      <c r="KKI622" s="5"/>
      <c r="KKJ622" s="5"/>
      <c r="KKK622" s="5"/>
      <c r="KKL622" s="5"/>
      <c r="KKM622" s="5"/>
      <c r="KKN622" s="5"/>
      <c r="KKO622" s="5"/>
      <c r="KKP622" s="5"/>
      <c r="KKQ622" s="5"/>
      <c r="KKR622" s="5"/>
      <c r="KKS622" s="5"/>
      <c r="KKT622" s="5"/>
      <c r="KKU622" s="5"/>
      <c r="KKV622" s="5"/>
      <c r="KKW622" s="5"/>
      <c r="KKX622" s="5"/>
      <c r="KKY622" s="5"/>
      <c r="KKZ622" s="5"/>
      <c r="KLA622" s="5"/>
      <c r="KLB622" s="5"/>
      <c r="KLC622" s="5"/>
      <c r="KLD622" s="5"/>
      <c r="KLE622" s="5"/>
      <c r="KLF622" s="5"/>
      <c r="KLG622" s="5"/>
      <c r="KLH622" s="5"/>
      <c r="KLI622" s="5"/>
      <c r="KLJ622" s="5"/>
      <c r="KLK622" s="5"/>
      <c r="KLL622" s="5"/>
      <c r="KLM622" s="5"/>
      <c r="KLN622" s="5"/>
      <c r="KLO622" s="5"/>
      <c r="KLP622" s="5"/>
      <c r="KLQ622" s="5"/>
      <c r="KLR622" s="5"/>
      <c r="KLS622" s="5"/>
      <c r="KLT622" s="5"/>
      <c r="KLU622" s="5"/>
      <c r="KLV622" s="5"/>
      <c r="KLW622" s="5"/>
      <c r="KLX622" s="5"/>
      <c r="KLY622" s="5"/>
      <c r="KLZ622" s="5"/>
      <c r="KMA622" s="5"/>
      <c r="KMB622" s="5"/>
      <c r="KMC622" s="5"/>
      <c r="KMD622" s="5"/>
      <c r="KME622" s="5"/>
      <c r="KMF622" s="5"/>
      <c r="KMG622" s="5"/>
      <c r="KMH622" s="5"/>
      <c r="KMI622" s="5"/>
      <c r="KMJ622" s="5"/>
      <c r="KMK622" s="5"/>
      <c r="KML622" s="5"/>
      <c r="KMM622" s="5"/>
      <c r="KMN622" s="5"/>
      <c r="KMO622" s="5"/>
      <c r="KMP622" s="5"/>
      <c r="KMQ622" s="5"/>
      <c r="KMR622" s="5"/>
      <c r="KMS622" s="5"/>
      <c r="KMT622" s="5"/>
      <c r="KMU622" s="5"/>
      <c r="KMV622" s="5"/>
      <c r="KMW622" s="5"/>
      <c r="KMX622" s="5"/>
      <c r="KMY622" s="5"/>
      <c r="KMZ622" s="5"/>
      <c r="KNA622" s="5"/>
      <c r="KNB622" s="5"/>
      <c r="KNC622" s="5"/>
      <c r="KND622" s="5"/>
      <c r="KNE622" s="5"/>
      <c r="KNF622" s="5"/>
      <c r="KNG622" s="5"/>
      <c r="KNH622" s="5"/>
      <c r="KNI622" s="5"/>
      <c r="KNJ622" s="5"/>
      <c r="KNK622" s="5"/>
      <c r="KNL622" s="5"/>
      <c r="KNM622" s="5"/>
      <c r="KNN622" s="5"/>
      <c r="KNO622" s="5"/>
      <c r="KNP622" s="5"/>
      <c r="KNQ622" s="5"/>
      <c r="KNR622" s="5"/>
      <c r="KNS622" s="5"/>
      <c r="KNT622" s="5"/>
      <c r="KNU622" s="5"/>
      <c r="KNV622" s="5"/>
      <c r="KNW622" s="5"/>
      <c r="KNX622" s="5"/>
      <c r="KNY622" s="5"/>
      <c r="KNZ622" s="5"/>
      <c r="KOA622" s="5"/>
      <c r="KOB622" s="5"/>
      <c r="KOC622" s="5"/>
      <c r="KOD622" s="5"/>
      <c r="KOE622" s="5"/>
      <c r="KOF622" s="5"/>
      <c r="KOG622" s="5"/>
      <c r="KOH622" s="5"/>
      <c r="KOI622" s="5"/>
      <c r="KOJ622" s="5"/>
      <c r="KOK622" s="5"/>
      <c r="KOL622" s="5"/>
      <c r="KOM622" s="5"/>
      <c r="KON622" s="5"/>
      <c r="KOO622" s="5"/>
      <c r="KOP622" s="5"/>
      <c r="KOQ622" s="5"/>
      <c r="KOR622" s="5"/>
      <c r="KOS622" s="5"/>
      <c r="KOT622" s="5"/>
      <c r="KOU622" s="5"/>
      <c r="KOV622" s="5"/>
      <c r="KOW622" s="5"/>
      <c r="KOX622" s="5"/>
      <c r="KOY622" s="5"/>
      <c r="KOZ622" s="5"/>
      <c r="KPA622" s="5"/>
      <c r="KPB622" s="5"/>
      <c r="KPC622" s="5"/>
      <c r="KPD622" s="5"/>
      <c r="KPE622" s="5"/>
      <c r="KPF622" s="5"/>
      <c r="KPG622" s="5"/>
      <c r="KPH622" s="5"/>
      <c r="KPI622" s="5"/>
      <c r="KPJ622" s="5"/>
      <c r="KPK622" s="5"/>
      <c r="KPL622" s="5"/>
      <c r="KPM622" s="5"/>
      <c r="KPN622" s="5"/>
      <c r="KPO622" s="5"/>
      <c r="KPP622" s="5"/>
      <c r="KPQ622" s="5"/>
      <c r="KPR622" s="5"/>
      <c r="KPS622" s="5"/>
      <c r="KPT622" s="5"/>
      <c r="KPU622" s="5"/>
      <c r="KPV622" s="5"/>
      <c r="KPW622" s="5"/>
      <c r="KPX622" s="5"/>
      <c r="KPY622" s="5"/>
      <c r="KPZ622" s="5"/>
      <c r="KQA622" s="5"/>
      <c r="KQB622" s="5"/>
      <c r="KQC622" s="5"/>
      <c r="KQD622" s="5"/>
      <c r="KQE622" s="5"/>
      <c r="KQF622" s="5"/>
      <c r="KQG622" s="5"/>
      <c r="KQH622" s="5"/>
      <c r="KQI622" s="5"/>
      <c r="KQJ622" s="5"/>
      <c r="KQK622" s="5"/>
      <c r="KQL622" s="5"/>
      <c r="KQM622" s="5"/>
      <c r="KQN622" s="5"/>
      <c r="KQO622" s="5"/>
      <c r="KQP622" s="5"/>
      <c r="KQQ622" s="5"/>
      <c r="KQR622" s="5"/>
      <c r="KQS622" s="5"/>
      <c r="KQT622" s="5"/>
      <c r="KQU622" s="5"/>
      <c r="KQV622" s="5"/>
      <c r="KQW622" s="5"/>
      <c r="KQX622" s="5"/>
      <c r="KQY622" s="5"/>
      <c r="KQZ622" s="5"/>
      <c r="KRA622" s="5"/>
      <c r="KRB622" s="5"/>
      <c r="KRC622" s="5"/>
      <c r="KRD622" s="5"/>
      <c r="KRE622" s="5"/>
      <c r="KRF622" s="5"/>
      <c r="KRG622" s="5"/>
      <c r="KRH622" s="5"/>
      <c r="KRI622" s="5"/>
      <c r="KRJ622" s="5"/>
      <c r="KRK622" s="5"/>
      <c r="KRL622" s="5"/>
      <c r="KRM622" s="5"/>
      <c r="KRN622" s="5"/>
      <c r="KRO622" s="5"/>
      <c r="KRP622" s="5"/>
      <c r="KRQ622" s="5"/>
      <c r="KRR622" s="5"/>
      <c r="KRS622" s="5"/>
      <c r="KRT622" s="5"/>
      <c r="KRU622" s="5"/>
      <c r="KRV622" s="5"/>
      <c r="KRW622" s="5"/>
      <c r="KRX622" s="5"/>
      <c r="KRY622" s="5"/>
      <c r="KRZ622" s="5"/>
      <c r="KSA622" s="5"/>
      <c r="KSB622" s="5"/>
      <c r="KSC622" s="5"/>
      <c r="KSD622" s="5"/>
      <c r="KSE622" s="5"/>
      <c r="KSF622" s="5"/>
      <c r="KSG622" s="5"/>
      <c r="KSH622" s="5"/>
      <c r="KSI622" s="5"/>
      <c r="KSJ622" s="5"/>
      <c r="KSK622" s="5"/>
      <c r="KSL622" s="5"/>
      <c r="KSM622" s="5"/>
      <c r="KSN622" s="5"/>
      <c r="KSO622" s="5"/>
      <c r="KSP622" s="5"/>
      <c r="KSQ622" s="5"/>
      <c r="KSR622" s="5"/>
      <c r="KSS622" s="5"/>
      <c r="KST622" s="5"/>
      <c r="KSU622" s="5"/>
      <c r="KSV622" s="5"/>
      <c r="KSW622" s="5"/>
      <c r="KSX622" s="5"/>
      <c r="KSY622" s="5"/>
      <c r="KSZ622" s="5"/>
      <c r="KTA622" s="5"/>
      <c r="KTB622" s="5"/>
      <c r="KTC622" s="5"/>
      <c r="KTD622" s="5"/>
      <c r="KTE622" s="5"/>
      <c r="KTF622" s="5"/>
      <c r="KTG622" s="5"/>
      <c r="KTH622" s="5"/>
      <c r="KTI622" s="5"/>
      <c r="KTJ622" s="5"/>
      <c r="KTK622" s="5"/>
      <c r="KTL622" s="5"/>
      <c r="KTM622" s="5"/>
      <c r="KTN622" s="5"/>
      <c r="KTO622" s="5"/>
      <c r="KTP622" s="5"/>
      <c r="KTQ622" s="5"/>
      <c r="KTR622" s="5"/>
      <c r="KTS622" s="5"/>
      <c r="KTT622" s="5"/>
      <c r="KTU622" s="5"/>
      <c r="KTV622" s="5"/>
      <c r="KTW622" s="5"/>
      <c r="KTX622" s="5"/>
      <c r="KTY622" s="5"/>
      <c r="KTZ622" s="5"/>
      <c r="KUA622" s="5"/>
      <c r="KUB622" s="5"/>
      <c r="KUC622" s="5"/>
      <c r="KUD622" s="5"/>
      <c r="KUE622" s="5"/>
      <c r="KUF622" s="5"/>
      <c r="KUG622" s="5"/>
      <c r="KUH622" s="5"/>
      <c r="KUI622" s="5"/>
      <c r="KUJ622" s="5"/>
      <c r="KUK622" s="5"/>
      <c r="KUL622" s="5"/>
      <c r="KUM622" s="5"/>
      <c r="KUN622" s="5"/>
      <c r="KUO622" s="5"/>
      <c r="KUP622" s="5"/>
      <c r="KUQ622" s="5"/>
      <c r="KUR622" s="5"/>
      <c r="KUS622" s="5"/>
      <c r="KUT622" s="5"/>
      <c r="KUU622" s="5"/>
      <c r="KUV622" s="5"/>
      <c r="KUW622" s="5"/>
      <c r="KUX622" s="5"/>
      <c r="KUY622" s="5"/>
      <c r="KUZ622" s="5"/>
      <c r="KVA622" s="5"/>
      <c r="KVB622" s="5"/>
      <c r="KVC622" s="5"/>
      <c r="KVD622" s="5"/>
      <c r="KVE622" s="5"/>
      <c r="KVF622" s="5"/>
      <c r="KVG622" s="5"/>
      <c r="KVH622" s="5"/>
      <c r="KVI622" s="5"/>
      <c r="KVJ622" s="5"/>
      <c r="KVK622" s="5"/>
      <c r="KVL622" s="5"/>
      <c r="KVM622" s="5"/>
      <c r="KVN622" s="5"/>
      <c r="KVO622" s="5"/>
      <c r="KVP622" s="5"/>
      <c r="KVQ622" s="5"/>
      <c r="KVR622" s="5"/>
      <c r="KVS622" s="5"/>
      <c r="KVT622" s="5"/>
      <c r="KVU622" s="5"/>
      <c r="KVV622" s="5"/>
      <c r="KVW622" s="5"/>
      <c r="KVX622" s="5"/>
      <c r="KVY622" s="5"/>
      <c r="KVZ622" s="5"/>
      <c r="KWA622" s="5"/>
      <c r="KWB622" s="5"/>
      <c r="KWC622" s="5"/>
      <c r="KWD622" s="5"/>
      <c r="KWE622" s="5"/>
      <c r="KWF622" s="5"/>
      <c r="KWG622" s="5"/>
      <c r="KWH622" s="5"/>
      <c r="KWI622" s="5"/>
      <c r="KWJ622" s="5"/>
      <c r="KWK622" s="5"/>
      <c r="KWL622" s="5"/>
      <c r="KWM622" s="5"/>
      <c r="KWN622" s="5"/>
      <c r="KWO622" s="5"/>
      <c r="KWP622" s="5"/>
      <c r="KWQ622" s="5"/>
      <c r="KWR622" s="5"/>
      <c r="KWS622" s="5"/>
      <c r="KWT622" s="5"/>
      <c r="KWU622" s="5"/>
      <c r="KWV622" s="5"/>
      <c r="KWW622" s="5"/>
      <c r="KWX622" s="5"/>
      <c r="KWY622" s="5"/>
      <c r="KWZ622" s="5"/>
      <c r="KXA622" s="5"/>
      <c r="KXB622" s="5"/>
      <c r="KXC622" s="5"/>
      <c r="KXD622" s="5"/>
      <c r="KXE622" s="5"/>
      <c r="KXF622" s="5"/>
      <c r="KXG622" s="5"/>
      <c r="KXH622" s="5"/>
      <c r="KXI622" s="5"/>
      <c r="KXJ622" s="5"/>
      <c r="KXK622" s="5"/>
      <c r="KXL622" s="5"/>
      <c r="KXM622" s="5"/>
      <c r="KXN622" s="5"/>
      <c r="KXO622" s="5"/>
      <c r="KXP622" s="5"/>
      <c r="KXQ622" s="5"/>
      <c r="KXR622" s="5"/>
      <c r="KXS622" s="5"/>
      <c r="KXT622" s="5"/>
      <c r="KXU622" s="5"/>
      <c r="KXV622" s="5"/>
      <c r="KXW622" s="5"/>
      <c r="KXX622" s="5"/>
      <c r="KXY622" s="5"/>
      <c r="KXZ622" s="5"/>
      <c r="KYA622" s="5"/>
      <c r="KYB622" s="5"/>
      <c r="KYC622" s="5"/>
      <c r="KYD622" s="5"/>
      <c r="KYE622" s="5"/>
      <c r="KYF622" s="5"/>
      <c r="KYG622" s="5"/>
      <c r="KYH622" s="5"/>
      <c r="KYI622" s="5"/>
      <c r="KYJ622" s="5"/>
      <c r="KYK622" s="5"/>
      <c r="KYL622" s="5"/>
      <c r="KYM622" s="5"/>
      <c r="KYN622" s="5"/>
      <c r="KYO622" s="5"/>
      <c r="KYP622" s="5"/>
      <c r="KYQ622" s="5"/>
      <c r="KYR622" s="5"/>
      <c r="KYS622" s="5"/>
      <c r="KYT622" s="5"/>
      <c r="KYU622" s="5"/>
      <c r="KYV622" s="5"/>
      <c r="KYW622" s="5"/>
      <c r="KYX622" s="5"/>
      <c r="KYY622" s="5"/>
      <c r="KYZ622" s="5"/>
      <c r="KZA622" s="5"/>
      <c r="KZB622" s="5"/>
      <c r="KZC622" s="5"/>
      <c r="KZD622" s="5"/>
      <c r="KZE622" s="5"/>
      <c r="KZF622" s="5"/>
      <c r="KZG622" s="5"/>
      <c r="KZH622" s="5"/>
      <c r="KZI622" s="5"/>
      <c r="KZJ622" s="5"/>
      <c r="KZK622" s="5"/>
      <c r="KZL622" s="5"/>
      <c r="KZM622" s="5"/>
      <c r="KZN622" s="5"/>
      <c r="KZO622" s="5"/>
      <c r="KZP622" s="5"/>
      <c r="KZQ622" s="5"/>
      <c r="KZR622" s="5"/>
      <c r="KZS622" s="5"/>
      <c r="KZT622" s="5"/>
      <c r="KZU622" s="5"/>
      <c r="KZV622" s="5"/>
      <c r="KZW622" s="5"/>
      <c r="KZX622" s="5"/>
      <c r="KZY622" s="5"/>
      <c r="KZZ622" s="5"/>
      <c r="LAA622" s="5"/>
      <c r="LAB622" s="5"/>
      <c r="LAC622" s="5"/>
      <c r="LAD622" s="5"/>
      <c r="LAE622" s="5"/>
      <c r="LAF622" s="5"/>
      <c r="LAG622" s="5"/>
      <c r="LAH622" s="5"/>
      <c r="LAI622" s="5"/>
      <c r="LAJ622" s="5"/>
      <c r="LAK622" s="5"/>
      <c r="LAL622" s="5"/>
      <c r="LAM622" s="5"/>
      <c r="LAN622" s="5"/>
      <c r="LAO622" s="5"/>
      <c r="LAP622" s="5"/>
      <c r="LAQ622" s="5"/>
      <c r="LAR622" s="5"/>
      <c r="LAS622" s="5"/>
      <c r="LAT622" s="5"/>
      <c r="LAU622" s="5"/>
      <c r="LAV622" s="5"/>
      <c r="LAW622" s="5"/>
      <c r="LAX622" s="5"/>
      <c r="LAY622" s="5"/>
      <c r="LAZ622" s="5"/>
      <c r="LBA622" s="5"/>
      <c r="LBB622" s="5"/>
      <c r="LBC622" s="5"/>
      <c r="LBD622" s="5"/>
      <c r="LBE622" s="5"/>
      <c r="LBF622" s="5"/>
      <c r="LBG622" s="5"/>
      <c r="LBH622" s="5"/>
      <c r="LBI622" s="5"/>
      <c r="LBJ622" s="5"/>
      <c r="LBK622" s="5"/>
      <c r="LBL622" s="5"/>
      <c r="LBM622" s="5"/>
      <c r="LBN622" s="5"/>
      <c r="LBO622" s="5"/>
      <c r="LBP622" s="5"/>
      <c r="LBQ622" s="5"/>
      <c r="LBR622" s="5"/>
      <c r="LBS622" s="5"/>
      <c r="LBT622" s="5"/>
      <c r="LBU622" s="5"/>
      <c r="LBV622" s="5"/>
      <c r="LBW622" s="5"/>
      <c r="LBX622" s="5"/>
      <c r="LBY622" s="5"/>
      <c r="LBZ622" s="5"/>
      <c r="LCA622" s="5"/>
      <c r="LCB622" s="5"/>
      <c r="LCC622" s="5"/>
      <c r="LCD622" s="5"/>
      <c r="LCE622" s="5"/>
      <c r="LCF622" s="5"/>
      <c r="LCG622" s="5"/>
      <c r="LCH622" s="5"/>
      <c r="LCI622" s="5"/>
      <c r="LCJ622" s="5"/>
      <c r="LCK622" s="5"/>
      <c r="LCL622" s="5"/>
      <c r="LCM622" s="5"/>
      <c r="LCN622" s="5"/>
      <c r="LCO622" s="5"/>
      <c r="LCP622" s="5"/>
      <c r="LCQ622" s="5"/>
      <c r="LCR622" s="5"/>
      <c r="LCS622" s="5"/>
      <c r="LCT622" s="5"/>
      <c r="LCU622" s="5"/>
      <c r="LCV622" s="5"/>
      <c r="LCW622" s="5"/>
      <c r="LCX622" s="5"/>
      <c r="LCY622" s="5"/>
      <c r="LCZ622" s="5"/>
      <c r="LDA622" s="5"/>
      <c r="LDB622" s="5"/>
      <c r="LDC622" s="5"/>
      <c r="LDD622" s="5"/>
      <c r="LDE622" s="5"/>
      <c r="LDF622" s="5"/>
      <c r="LDG622" s="5"/>
      <c r="LDH622" s="5"/>
      <c r="LDI622" s="5"/>
      <c r="LDJ622" s="5"/>
      <c r="LDK622" s="5"/>
      <c r="LDL622" s="5"/>
      <c r="LDM622" s="5"/>
      <c r="LDN622" s="5"/>
      <c r="LDO622" s="5"/>
      <c r="LDP622" s="5"/>
      <c r="LDQ622" s="5"/>
      <c r="LDR622" s="5"/>
      <c r="LDS622" s="5"/>
      <c r="LDT622" s="5"/>
      <c r="LDU622" s="5"/>
      <c r="LDV622" s="5"/>
      <c r="LDW622" s="5"/>
      <c r="LDX622" s="5"/>
      <c r="LDY622" s="5"/>
      <c r="LDZ622" s="5"/>
      <c r="LEA622" s="5"/>
      <c r="LEB622" s="5"/>
      <c r="LEC622" s="5"/>
      <c r="LED622" s="5"/>
      <c r="LEE622" s="5"/>
      <c r="LEF622" s="5"/>
      <c r="LEG622" s="5"/>
      <c r="LEH622" s="5"/>
      <c r="LEI622" s="5"/>
      <c r="LEJ622" s="5"/>
      <c r="LEK622" s="5"/>
      <c r="LEL622" s="5"/>
      <c r="LEM622" s="5"/>
      <c r="LEN622" s="5"/>
      <c r="LEO622" s="5"/>
      <c r="LEP622" s="5"/>
      <c r="LEQ622" s="5"/>
      <c r="LER622" s="5"/>
      <c r="LES622" s="5"/>
      <c r="LET622" s="5"/>
      <c r="LEU622" s="5"/>
      <c r="LEV622" s="5"/>
      <c r="LEW622" s="5"/>
      <c r="LEX622" s="5"/>
      <c r="LEY622" s="5"/>
      <c r="LEZ622" s="5"/>
      <c r="LFA622" s="5"/>
      <c r="LFB622" s="5"/>
      <c r="LFC622" s="5"/>
      <c r="LFD622" s="5"/>
      <c r="LFE622" s="5"/>
      <c r="LFF622" s="5"/>
      <c r="LFG622" s="5"/>
      <c r="LFH622" s="5"/>
      <c r="LFI622" s="5"/>
      <c r="LFJ622" s="5"/>
      <c r="LFK622" s="5"/>
      <c r="LFL622" s="5"/>
      <c r="LFM622" s="5"/>
      <c r="LFN622" s="5"/>
      <c r="LFO622" s="5"/>
      <c r="LFP622" s="5"/>
      <c r="LFQ622" s="5"/>
      <c r="LFR622" s="5"/>
      <c r="LFS622" s="5"/>
      <c r="LFT622" s="5"/>
      <c r="LFU622" s="5"/>
      <c r="LFV622" s="5"/>
      <c r="LFW622" s="5"/>
      <c r="LFX622" s="5"/>
      <c r="LFY622" s="5"/>
      <c r="LFZ622" s="5"/>
      <c r="LGA622" s="5"/>
      <c r="LGB622" s="5"/>
      <c r="LGC622" s="5"/>
      <c r="LGD622" s="5"/>
      <c r="LGE622" s="5"/>
      <c r="LGF622" s="5"/>
      <c r="LGG622" s="5"/>
      <c r="LGH622" s="5"/>
      <c r="LGI622" s="5"/>
      <c r="LGJ622" s="5"/>
      <c r="LGK622" s="5"/>
      <c r="LGL622" s="5"/>
      <c r="LGM622" s="5"/>
      <c r="LGN622" s="5"/>
      <c r="LGO622" s="5"/>
      <c r="LGP622" s="5"/>
      <c r="LGQ622" s="5"/>
      <c r="LGR622" s="5"/>
      <c r="LGS622" s="5"/>
      <c r="LGT622" s="5"/>
      <c r="LGU622" s="5"/>
      <c r="LGV622" s="5"/>
      <c r="LGW622" s="5"/>
      <c r="LGX622" s="5"/>
      <c r="LGY622" s="5"/>
      <c r="LGZ622" s="5"/>
      <c r="LHA622" s="5"/>
      <c r="LHB622" s="5"/>
      <c r="LHC622" s="5"/>
      <c r="LHD622" s="5"/>
      <c r="LHE622" s="5"/>
      <c r="LHF622" s="5"/>
      <c r="LHG622" s="5"/>
      <c r="LHH622" s="5"/>
      <c r="LHI622" s="5"/>
      <c r="LHJ622" s="5"/>
      <c r="LHK622" s="5"/>
      <c r="LHL622" s="5"/>
      <c r="LHM622" s="5"/>
      <c r="LHN622" s="5"/>
      <c r="LHO622" s="5"/>
      <c r="LHP622" s="5"/>
      <c r="LHQ622" s="5"/>
      <c r="LHR622" s="5"/>
      <c r="LHS622" s="5"/>
      <c r="LHT622" s="5"/>
      <c r="LHU622" s="5"/>
      <c r="LHV622" s="5"/>
      <c r="LHW622" s="5"/>
      <c r="LHX622" s="5"/>
      <c r="LHY622" s="5"/>
      <c r="LHZ622" s="5"/>
      <c r="LIA622" s="5"/>
      <c r="LIB622" s="5"/>
      <c r="LIC622" s="5"/>
      <c r="LID622" s="5"/>
      <c r="LIE622" s="5"/>
      <c r="LIF622" s="5"/>
      <c r="LIG622" s="5"/>
      <c r="LIH622" s="5"/>
      <c r="LII622" s="5"/>
      <c r="LIJ622" s="5"/>
      <c r="LIK622" s="5"/>
      <c r="LIL622" s="5"/>
      <c r="LIM622" s="5"/>
      <c r="LIN622" s="5"/>
      <c r="LIO622" s="5"/>
      <c r="LIP622" s="5"/>
      <c r="LIQ622" s="5"/>
      <c r="LIR622" s="5"/>
      <c r="LIS622" s="5"/>
      <c r="LIT622" s="5"/>
      <c r="LIU622" s="5"/>
      <c r="LIV622" s="5"/>
      <c r="LIW622" s="5"/>
      <c r="LIX622" s="5"/>
      <c r="LIY622" s="5"/>
      <c r="LIZ622" s="5"/>
      <c r="LJA622" s="5"/>
      <c r="LJB622" s="5"/>
      <c r="LJC622" s="5"/>
      <c r="LJD622" s="5"/>
      <c r="LJE622" s="5"/>
      <c r="LJF622" s="5"/>
      <c r="LJG622" s="5"/>
      <c r="LJH622" s="5"/>
      <c r="LJI622" s="5"/>
      <c r="LJJ622" s="5"/>
      <c r="LJK622" s="5"/>
      <c r="LJL622" s="5"/>
      <c r="LJM622" s="5"/>
      <c r="LJN622" s="5"/>
      <c r="LJO622" s="5"/>
      <c r="LJP622" s="5"/>
      <c r="LJQ622" s="5"/>
      <c r="LJR622" s="5"/>
      <c r="LJS622" s="5"/>
      <c r="LJT622" s="5"/>
      <c r="LJU622" s="5"/>
      <c r="LJV622" s="5"/>
      <c r="LJW622" s="5"/>
      <c r="LJX622" s="5"/>
      <c r="LJY622" s="5"/>
      <c r="LJZ622" s="5"/>
      <c r="LKA622" s="5"/>
      <c r="LKB622" s="5"/>
      <c r="LKC622" s="5"/>
      <c r="LKD622" s="5"/>
      <c r="LKE622" s="5"/>
      <c r="LKF622" s="5"/>
      <c r="LKG622" s="5"/>
      <c r="LKH622" s="5"/>
      <c r="LKI622" s="5"/>
      <c r="LKJ622" s="5"/>
      <c r="LKK622" s="5"/>
      <c r="LKL622" s="5"/>
      <c r="LKM622" s="5"/>
      <c r="LKN622" s="5"/>
      <c r="LKO622" s="5"/>
      <c r="LKP622" s="5"/>
      <c r="LKQ622" s="5"/>
      <c r="LKR622" s="5"/>
      <c r="LKS622" s="5"/>
      <c r="LKT622" s="5"/>
      <c r="LKU622" s="5"/>
      <c r="LKV622" s="5"/>
      <c r="LKW622" s="5"/>
      <c r="LKX622" s="5"/>
      <c r="LKY622" s="5"/>
      <c r="LKZ622" s="5"/>
      <c r="LLA622" s="5"/>
      <c r="LLB622" s="5"/>
      <c r="LLC622" s="5"/>
      <c r="LLD622" s="5"/>
      <c r="LLE622" s="5"/>
      <c r="LLF622" s="5"/>
      <c r="LLG622" s="5"/>
      <c r="LLH622" s="5"/>
      <c r="LLI622" s="5"/>
      <c r="LLJ622" s="5"/>
      <c r="LLK622" s="5"/>
      <c r="LLL622" s="5"/>
      <c r="LLM622" s="5"/>
      <c r="LLN622" s="5"/>
      <c r="LLO622" s="5"/>
      <c r="LLP622" s="5"/>
      <c r="LLQ622" s="5"/>
      <c r="LLR622" s="5"/>
      <c r="LLS622" s="5"/>
      <c r="LLT622" s="5"/>
      <c r="LLU622" s="5"/>
      <c r="LLV622" s="5"/>
      <c r="LLW622" s="5"/>
      <c r="LLX622" s="5"/>
      <c r="LLY622" s="5"/>
      <c r="LLZ622" s="5"/>
      <c r="LMA622" s="5"/>
      <c r="LMB622" s="5"/>
      <c r="LMC622" s="5"/>
      <c r="LMD622" s="5"/>
      <c r="LME622" s="5"/>
      <c r="LMF622" s="5"/>
      <c r="LMG622" s="5"/>
      <c r="LMH622" s="5"/>
      <c r="LMI622" s="5"/>
      <c r="LMJ622" s="5"/>
      <c r="LMK622" s="5"/>
      <c r="LML622" s="5"/>
      <c r="LMM622" s="5"/>
      <c r="LMN622" s="5"/>
      <c r="LMO622" s="5"/>
      <c r="LMP622" s="5"/>
      <c r="LMQ622" s="5"/>
      <c r="LMR622" s="5"/>
      <c r="LMS622" s="5"/>
      <c r="LMT622" s="5"/>
      <c r="LMU622" s="5"/>
      <c r="LMV622" s="5"/>
      <c r="LMW622" s="5"/>
      <c r="LMX622" s="5"/>
      <c r="LMY622" s="5"/>
      <c r="LMZ622" s="5"/>
      <c r="LNA622" s="5"/>
      <c r="LNB622" s="5"/>
      <c r="LNC622" s="5"/>
      <c r="LND622" s="5"/>
      <c r="LNE622" s="5"/>
      <c r="LNF622" s="5"/>
      <c r="LNG622" s="5"/>
      <c r="LNH622" s="5"/>
      <c r="LNI622" s="5"/>
      <c r="LNJ622" s="5"/>
      <c r="LNK622" s="5"/>
      <c r="LNL622" s="5"/>
      <c r="LNM622" s="5"/>
      <c r="LNN622" s="5"/>
      <c r="LNO622" s="5"/>
      <c r="LNP622" s="5"/>
      <c r="LNQ622" s="5"/>
      <c r="LNR622" s="5"/>
      <c r="LNS622" s="5"/>
      <c r="LNT622" s="5"/>
      <c r="LNU622" s="5"/>
      <c r="LNV622" s="5"/>
      <c r="LNW622" s="5"/>
      <c r="LNX622" s="5"/>
      <c r="LNY622" s="5"/>
      <c r="LNZ622" s="5"/>
      <c r="LOA622" s="5"/>
      <c r="LOB622" s="5"/>
      <c r="LOC622" s="5"/>
      <c r="LOD622" s="5"/>
      <c r="LOE622" s="5"/>
      <c r="LOF622" s="5"/>
      <c r="LOG622" s="5"/>
      <c r="LOH622" s="5"/>
      <c r="LOI622" s="5"/>
      <c r="LOJ622" s="5"/>
      <c r="LOK622" s="5"/>
      <c r="LOL622" s="5"/>
      <c r="LOM622" s="5"/>
      <c r="LON622" s="5"/>
      <c r="LOO622" s="5"/>
      <c r="LOP622" s="5"/>
      <c r="LOQ622" s="5"/>
      <c r="LOR622" s="5"/>
      <c r="LOS622" s="5"/>
      <c r="LOT622" s="5"/>
      <c r="LOU622" s="5"/>
      <c r="LOV622" s="5"/>
      <c r="LOW622" s="5"/>
      <c r="LOX622" s="5"/>
      <c r="LOY622" s="5"/>
      <c r="LOZ622" s="5"/>
      <c r="LPA622" s="5"/>
      <c r="LPB622" s="5"/>
      <c r="LPC622" s="5"/>
      <c r="LPD622" s="5"/>
      <c r="LPE622" s="5"/>
      <c r="LPF622" s="5"/>
      <c r="LPG622" s="5"/>
      <c r="LPH622" s="5"/>
      <c r="LPI622" s="5"/>
      <c r="LPJ622" s="5"/>
      <c r="LPK622" s="5"/>
      <c r="LPL622" s="5"/>
      <c r="LPM622" s="5"/>
      <c r="LPN622" s="5"/>
      <c r="LPO622" s="5"/>
      <c r="LPP622" s="5"/>
      <c r="LPQ622" s="5"/>
      <c r="LPR622" s="5"/>
      <c r="LPS622" s="5"/>
      <c r="LPT622" s="5"/>
      <c r="LPU622" s="5"/>
      <c r="LPV622" s="5"/>
      <c r="LPW622" s="5"/>
      <c r="LPX622" s="5"/>
      <c r="LPY622" s="5"/>
      <c r="LPZ622" s="5"/>
      <c r="LQA622" s="5"/>
      <c r="LQB622" s="5"/>
      <c r="LQC622" s="5"/>
      <c r="LQD622" s="5"/>
      <c r="LQE622" s="5"/>
      <c r="LQF622" s="5"/>
      <c r="LQG622" s="5"/>
      <c r="LQH622" s="5"/>
      <c r="LQI622" s="5"/>
      <c r="LQJ622" s="5"/>
      <c r="LQK622" s="5"/>
      <c r="LQL622" s="5"/>
      <c r="LQM622" s="5"/>
      <c r="LQN622" s="5"/>
      <c r="LQO622" s="5"/>
      <c r="LQP622" s="5"/>
      <c r="LQQ622" s="5"/>
      <c r="LQR622" s="5"/>
      <c r="LQS622" s="5"/>
      <c r="LQT622" s="5"/>
      <c r="LQU622" s="5"/>
      <c r="LQV622" s="5"/>
      <c r="LQW622" s="5"/>
      <c r="LQX622" s="5"/>
      <c r="LQY622" s="5"/>
      <c r="LQZ622" s="5"/>
      <c r="LRA622" s="5"/>
      <c r="LRB622" s="5"/>
      <c r="LRC622" s="5"/>
      <c r="LRD622" s="5"/>
      <c r="LRE622" s="5"/>
      <c r="LRF622" s="5"/>
      <c r="LRG622" s="5"/>
      <c r="LRH622" s="5"/>
      <c r="LRI622" s="5"/>
      <c r="LRJ622" s="5"/>
      <c r="LRK622" s="5"/>
      <c r="LRL622" s="5"/>
      <c r="LRM622" s="5"/>
      <c r="LRN622" s="5"/>
      <c r="LRO622" s="5"/>
      <c r="LRP622" s="5"/>
      <c r="LRQ622" s="5"/>
      <c r="LRR622" s="5"/>
      <c r="LRS622" s="5"/>
      <c r="LRT622" s="5"/>
      <c r="LRU622" s="5"/>
      <c r="LRV622" s="5"/>
      <c r="LRW622" s="5"/>
      <c r="LRX622" s="5"/>
      <c r="LRY622" s="5"/>
      <c r="LRZ622" s="5"/>
      <c r="LSA622" s="5"/>
      <c r="LSB622" s="5"/>
      <c r="LSC622" s="5"/>
      <c r="LSD622" s="5"/>
      <c r="LSE622" s="5"/>
      <c r="LSF622" s="5"/>
      <c r="LSG622" s="5"/>
      <c r="LSH622" s="5"/>
      <c r="LSI622" s="5"/>
      <c r="LSJ622" s="5"/>
      <c r="LSK622" s="5"/>
      <c r="LSL622" s="5"/>
      <c r="LSM622" s="5"/>
      <c r="LSN622" s="5"/>
      <c r="LSO622" s="5"/>
      <c r="LSP622" s="5"/>
      <c r="LSQ622" s="5"/>
      <c r="LSR622" s="5"/>
      <c r="LSS622" s="5"/>
      <c r="LST622" s="5"/>
      <c r="LSU622" s="5"/>
      <c r="LSV622" s="5"/>
      <c r="LSW622" s="5"/>
      <c r="LSX622" s="5"/>
      <c r="LSY622" s="5"/>
      <c r="LSZ622" s="5"/>
      <c r="LTA622" s="5"/>
      <c r="LTB622" s="5"/>
      <c r="LTC622" s="5"/>
      <c r="LTD622" s="5"/>
      <c r="LTE622" s="5"/>
      <c r="LTF622" s="5"/>
      <c r="LTG622" s="5"/>
      <c r="LTH622" s="5"/>
      <c r="LTI622" s="5"/>
      <c r="LTJ622" s="5"/>
      <c r="LTK622" s="5"/>
      <c r="LTL622" s="5"/>
      <c r="LTM622" s="5"/>
      <c r="LTN622" s="5"/>
      <c r="LTO622" s="5"/>
      <c r="LTP622" s="5"/>
      <c r="LTQ622" s="5"/>
      <c r="LTR622" s="5"/>
      <c r="LTS622" s="5"/>
      <c r="LTT622" s="5"/>
      <c r="LTU622" s="5"/>
      <c r="LTV622" s="5"/>
      <c r="LTW622" s="5"/>
      <c r="LTX622" s="5"/>
      <c r="LTY622" s="5"/>
      <c r="LTZ622" s="5"/>
      <c r="LUA622" s="5"/>
      <c r="LUB622" s="5"/>
      <c r="LUC622" s="5"/>
      <c r="LUD622" s="5"/>
      <c r="LUE622" s="5"/>
      <c r="LUF622" s="5"/>
      <c r="LUG622" s="5"/>
      <c r="LUH622" s="5"/>
      <c r="LUI622" s="5"/>
      <c r="LUJ622" s="5"/>
      <c r="LUK622" s="5"/>
      <c r="LUL622" s="5"/>
      <c r="LUM622" s="5"/>
      <c r="LUN622" s="5"/>
      <c r="LUO622" s="5"/>
      <c r="LUP622" s="5"/>
      <c r="LUQ622" s="5"/>
      <c r="LUR622" s="5"/>
      <c r="LUS622" s="5"/>
      <c r="LUT622" s="5"/>
      <c r="LUU622" s="5"/>
      <c r="LUV622" s="5"/>
      <c r="LUW622" s="5"/>
      <c r="LUX622" s="5"/>
      <c r="LUY622" s="5"/>
      <c r="LUZ622" s="5"/>
      <c r="LVA622" s="5"/>
      <c r="LVB622" s="5"/>
      <c r="LVC622" s="5"/>
      <c r="LVD622" s="5"/>
      <c r="LVE622" s="5"/>
      <c r="LVF622" s="5"/>
      <c r="LVG622" s="5"/>
      <c r="LVH622" s="5"/>
      <c r="LVI622" s="5"/>
      <c r="LVJ622" s="5"/>
      <c r="LVK622" s="5"/>
      <c r="LVL622" s="5"/>
      <c r="LVM622" s="5"/>
      <c r="LVN622" s="5"/>
      <c r="LVO622" s="5"/>
      <c r="LVP622" s="5"/>
      <c r="LVQ622" s="5"/>
      <c r="LVR622" s="5"/>
      <c r="LVS622" s="5"/>
      <c r="LVT622" s="5"/>
      <c r="LVU622" s="5"/>
      <c r="LVV622" s="5"/>
      <c r="LVW622" s="5"/>
      <c r="LVX622" s="5"/>
      <c r="LVY622" s="5"/>
      <c r="LVZ622" s="5"/>
      <c r="LWA622" s="5"/>
      <c r="LWB622" s="5"/>
      <c r="LWC622" s="5"/>
      <c r="LWD622" s="5"/>
      <c r="LWE622" s="5"/>
      <c r="LWF622" s="5"/>
      <c r="LWG622" s="5"/>
      <c r="LWH622" s="5"/>
      <c r="LWI622" s="5"/>
      <c r="LWJ622" s="5"/>
      <c r="LWK622" s="5"/>
      <c r="LWL622" s="5"/>
      <c r="LWM622" s="5"/>
      <c r="LWN622" s="5"/>
      <c r="LWO622" s="5"/>
      <c r="LWP622" s="5"/>
      <c r="LWQ622" s="5"/>
      <c r="LWR622" s="5"/>
      <c r="LWS622" s="5"/>
      <c r="LWT622" s="5"/>
      <c r="LWU622" s="5"/>
      <c r="LWV622" s="5"/>
      <c r="LWW622" s="5"/>
      <c r="LWX622" s="5"/>
      <c r="LWY622" s="5"/>
      <c r="LWZ622" s="5"/>
      <c r="LXA622" s="5"/>
      <c r="LXB622" s="5"/>
      <c r="LXC622" s="5"/>
      <c r="LXD622" s="5"/>
      <c r="LXE622" s="5"/>
      <c r="LXF622" s="5"/>
      <c r="LXG622" s="5"/>
      <c r="LXH622" s="5"/>
      <c r="LXI622" s="5"/>
      <c r="LXJ622" s="5"/>
      <c r="LXK622" s="5"/>
      <c r="LXL622" s="5"/>
      <c r="LXM622" s="5"/>
      <c r="LXN622" s="5"/>
      <c r="LXO622" s="5"/>
      <c r="LXP622" s="5"/>
      <c r="LXQ622" s="5"/>
      <c r="LXR622" s="5"/>
      <c r="LXS622" s="5"/>
      <c r="LXT622" s="5"/>
      <c r="LXU622" s="5"/>
      <c r="LXV622" s="5"/>
      <c r="LXW622" s="5"/>
      <c r="LXX622" s="5"/>
      <c r="LXY622" s="5"/>
      <c r="LXZ622" s="5"/>
      <c r="LYA622" s="5"/>
      <c r="LYB622" s="5"/>
      <c r="LYC622" s="5"/>
      <c r="LYD622" s="5"/>
      <c r="LYE622" s="5"/>
      <c r="LYF622" s="5"/>
      <c r="LYG622" s="5"/>
      <c r="LYH622" s="5"/>
      <c r="LYI622" s="5"/>
      <c r="LYJ622" s="5"/>
      <c r="LYK622" s="5"/>
      <c r="LYL622" s="5"/>
      <c r="LYM622" s="5"/>
      <c r="LYN622" s="5"/>
      <c r="LYO622" s="5"/>
      <c r="LYP622" s="5"/>
      <c r="LYQ622" s="5"/>
      <c r="LYR622" s="5"/>
      <c r="LYS622" s="5"/>
      <c r="LYT622" s="5"/>
      <c r="LYU622" s="5"/>
      <c r="LYV622" s="5"/>
      <c r="LYW622" s="5"/>
      <c r="LYX622" s="5"/>
      <c r="LYY622" s="5"/>
      <c r="LYZ622" s="5"/>
      <c r="LZA622" s="5"/>
      <c r="LZB622" s="5"/>
      <c r="LZC622" s="5"/>
      <c r="LZD622" s="5"/>
      <c r="LZE622" s="5"/>
      <c r="LZF622" s="5"/>
      <c r="LZG622" s="5"/>
      <c r="LZH622" s="5"/>
      <c r="LZI622" s="5"/>
      <c r="LZJ622" s="5"/>
      <c r="LZK622" s="5"/>
      <c r="LZL622" s="5"/>
      <c r="LZM622" s="5"/>
      <c r="LZN622" s="5"/>
      <c r="LZO622" s="5"/>
      <c r="LZP622" s="5"/>
      <c r="LZQ622" s="5"/>
      <c r="LZR622" s="5"/>
      <c r="LZS622" s="5"/>
      <c r="LZT622" s="5"/>
      <c r="LZU622" s="5"/>
      <c r="LZV622" s="5"/>
      <c r="LZW622" s="5"/>
      <c r="LZX622" s="5"/>
      <c r="LZY622" s="5"/>
      <c r="LZZ622" s="5"/>
      <c r="MAA622" s="5"/>
      <c r="MAB622" s="5"/>
      <c r="MAC622" s="5"/>
      <c r="MAD622" s="5"/>
      <c r="MAE622" s="5"/>
      <c r="MAF622" s="5"/>
      <c r="MAG622" s="5"/>
      <c r="MAH622" s="5"/>
      <c r="MAI622" s="5"/>
      <c r="MAJ622" s="5"/>
      <c r="MAK622" s="5"/>
      <c r="MAL622" s="5"/>
      <c r="MAM622" s="5"/>
      <c r="MAN622" s="5"/>
      <c r="MAO622" s="5"/>
      <c r="MAP622" s="5"/>
      <c r="MAQ622" s="5"/>
      <c r="MAR622" s="5"/>
      <c r="MAS622" s="5"/>
      <c r="MAT622" s="5"/>
      <c r="MAU622" s="5"/>
      <c r="MAV622" s="5"/>
      <c r="MAW622" s="5"/>
      <c r="MAX622" s="5"/>
      <c r="MAY622" s="5"/>
      <c r="MAZ622" s="5"/>
      <c r="MBA622" s="5"/>
      <c r="MBB622" s="5"/>
      <c r="MBC622" s="5"/>
      <c r="MBD622" s="5"/>
      <c r="MBE622" s="5"/>
      <c r="MBF622" s="5"/>
      <c r="MBG622" s="5"/>
      <c r="MBH622" s="5"/>
      <c r="MBI622" s="5"/>
      <c r="MBJ622" s="5"/>
      <c r="MBK622" s="5"/>
      <c r="MBL622" s="5"/>
      <c r="MBM622" s="5"/>
      <c r="MBN622" s="5"/>
      <c r="MBO622" s="5"/>
      <c r="MBP622" s="5"/>
      <c r="MBQ622" s="5"/>
      <c r="MBR622" s="5"/>
      <c r="MBS622" s="5"/>
      <c r="MBT622" s="5"/>
      <c r="MBU622" s="5"/>
      <c r="MBV622" s="5"/>
      <c r="MBW622" s="5"/>
      <c r="MBX622" s="5"/>
      <c r="MBY622" s="5"/>
      <c r="MBZ622" s="5"/>
      <c r="MCA622" s="5"/>
      <c r="MCB622" s="5"/>
      <c r="MCC622" s="5"/>
      <c r="MCD622" s="5"/>
      <c r="MCE622" s="5"/>
      <c r="MCF622" s="5"/>
      <c r="MCG622" s="5"/>
      <c r="MCH622" s="5"/>
      <c r="MCI622" s="5"/>
      <c r="MCJ622" s="5"/>
      <c r="MCK622" s="5"/>
      <c r="MCL622" s="5"/>
      <c r="MCM622" s="5"/>
      <c r="MCN622" s="5"/>
      <c r="MCO622" s="5"/>
      <c r="MCP622" s="5"/>
      <c r="MCQ622" s="5"/>
      <c r="MCR622" s="5"/>
      <c r="MCS622" s="5"/>
      <c r="MCT622" s="5"/>
      <c r="MCU622" s="5"/>
      <c r="MCV622" s="5"/>
      <c r="MCW622" s="5"/>
      <c r="MCX622" s="5"/>
      <c r="MCY622" s="5"/>
      <c r="MCZ622" s="5"/>
      <c r="MDA622" s="5"/>
      <c r="MDB622" s="5"/>
      <c r="MDC622" s="5"/>
      <c r="MDD622" s="5"/>
      <c r="MDE622" s="5"/>
      <c r="MDF622" s="5"/>
      <c r="MDG622" s="5"/>
      <c r="MDH622" s="5"/>
      <c r="MDI622" s="5"/>
      <c r="MDJ622" s="5"/>
      <c r="MDK622" s="5"/>
      <c r="MDL622" s="5"/>
      <c r="MDM622" s="5"/>
      <c r="MDN622" s="5"/>
      <c r="MDO622" s="5"/>
      <c r="MDP622" s="5"/>
      <c r="MDQ622" s="5"/>
      <c r="MDR622" s="5"/>
      <c r="MDS622" s="5"/>
      <c r="MDT622" s="5"/>
      <c r="MDU622" s="5"/>
      <c r="MDV622" s="5"/>
      <c r="MDW622" s="5"/>
      <c r="MDX622" s="5"/>
      <c r="MDY622" s="5"/>
      <c r="MDZ622" s="5"/>
      <c r="MEA622" s="5"/>
      <c r="MEB622" s="5"/>
      <c r="MEC622" s="5"/>
      <c r="MED622" s="5"/>
      <c r="MEE622" s="5"/>
      <c r="MEF622" s="5"/>
      <c r="MEG622" s="5"/>
      <c r="MEH622" s="5"/>
      <c r="MEI622" s="5"/>
      <c r="MEJ622" s="5"/>
      <c r="MEK622" s="5"/>
      <c r="MEL622" s="5"/>
      <c r="MEM622" s="5"/>
      <c r="MEN622" s="5"/>
      <c r="MEO622" s="5"/>
      <c r="MEP622" s="5"/>
      <c r="MEQ622" s="5"/>
      <c r="MER622" s="5"/>
      <c r="MES622" s="5"/>
      <c r="MET622" s="5"/>
      <c r="MEU622" s="5"/>
      <c r="MEV622" s="5"/>
      <c r="MEW622" s="5"/>
      <c r="MEX622" s="5"/>
      <c r="MEY622" s="5"/>
      <c r="MEZ622" s="5"/>
      <c r="MFA622" s="5"/>
      <c r="MFB622" s="5"/>
      <c r="MFC622" s="5"/>
      <c r="MFD622" s="5"/>
      <c r="MFE622" s="5"/>
      <c r="MFF622" s="5"/>
      <c r="MFG622" s="5"/>
      <c r="MFH622" s="5"/>
      <c r="MFI622" s="5"/>
      <c r="MFJ622" s="5"/>
      <c r="MFK622" s="5"/>
      <c r="MFL622" s="5"/>
      <c r="MFM622" s="5"/>
      <c r="MFN622" s="5"/>
      <c r="MFO622" s="5"/>
      <c r="MFP622" s="5"/>
      <c r="MFQ622" s="5"/>
      <c r="MFR622" s="5"/>
      <c r="MFS622" s="5"/>
      <c r="MFT622" s="5"/>
      <c r="MFU622" s="5"/>
      <c r="MFV622" s="5"/>
      <c r="MFW622" s="5"/>
      <c r="MFX622" s="5"/>
      <c r="MFY622" s="5"/>
      <c r="MFZ622" s="5"/>
      <c r="MGA622" s="5"/>
      <c r="MGB622" s="5"/>
      <c r="MGC622" s="5"/>
      <c r="MGD622" s="5"/>
      <c r="MGE622" s="5"/>
      <c r="MGF622" s="5"/>
      <c r="MGG622" s="5"/>
      <c r="MGH622" s="5"/>
      <c r="MGI622" s="5"/>
      <c r="MGJ622" s="5"/>
      <c r="MGK622" s="5"/>
      <c r="MGL622" s="5"/>
      <c r="MGM622" s="5"/>
      <c r="MGN622" s="5"/>
      <c r="MGO622" s="5"/>
      <c r="MGP622" s="5"/>
      <c r="MGQ622" s="5"/>
      <c r="MGR622" s="5"/>
      <c r="MGS622" s="5"/>
      <c r="MGT622" s="5"/>
      <c r="MGU622" s="5"/>
      <c r="MGV622" s="5"/>
      <c r="MGW622" s="5"/>
      <c r="MGX622" s="5"/>
      <c r="MGY622" s="5"/>
      <c r="MGZ622" s="5"/>
      <c r="MHA622" s="5"/>
      <c r="MHB622" s="5"/>
      <c r="MHC622" s="5"/>
      <c r="MHD622" s="5"/>
      <c r="MHE622" s="5"/>
      <c r="MHF622" s="5"/>
      <c r="MHG622" s="5"/>
      <c r="MHH622" s="5"/>
      <c r="MHI622" s="5"/>
      <c r="MHJ622" s="5"/>
      <c r="MHK622" s="5"/>
      <c r="MHL622" s="5"/>
      <c r="MHM622" s="5"/>
      <c r="MHN622" s="5"/>
      <c r="MHO622" s="5"/>
      <c r="MHP622" s="5"/>
      <c r="MHQ622" s="5"/>
      <c r="MHR622" s="5"/>
      <c r="MHS622" s="5"/>
      <c r="MHT622" s="5"/>
      <c r="MHU622" s="5"/>
      <c r="MHV622" s="5"/>
      <c r="MHW622" s="5"/>
      <c r="MHX622" s="5"/>
      <c r="MHY622" s="5"/>
      <c r="MHZ622" s="5"/>
      <c r="MIA622" s="5"/>
      <c r="MIB622" s="5"/>
      <c r="MIC622" s="5"/>
      <c r="MID622" s="5"/>
      <c r="MIE622" s="5"/>
      <c r="MIF622" s="5"/>
      <c r="MIG622" s="5"/>
      <c r="MIH622" s="5"/>
      <c r="MII622" s="5"/>
      <c r="MIJ622" s="5"/>
      <c r="MIK622" s="5"/>
      <c r="MIL622" s="5"/>
      <c r="MIM622" s="5"/>
      <c r="MIN622" s="5"/>
      <c r="MIO622" s="5"/>
      <c r="MIP622" s="5"/>
      <c r="MIQ622" s="5"/>
      <c r="MIR622" s="5"/>
      <c r="MIS622" s="5"/>
      <c r="MIT622" s="5"/>
      <c r="MIU622" s="5"/>
      <c r="MIV622" s="5"/>
      <c r="MIW622" s="5"/>
      <c r="MIX622" s="5"/>
      <c r="MIY622" s="5"/>
      <c r="MIZ622" s="5"/>
      <c r="MJA622" s="5"/>
      <c r="MJB622" s="5"/>
      <c r="MJC622" s="5"/>
      <c r="MJD622" s="5"/>
      <c r="MJE622" s="5"/>
      <c r="MJF622" s="5"/>
      <c r="MJG622" s="5"/>
      <c r="MJH622" s="5"/>
      <c r="MJI622" s="5"/>
      <c r="MJJ622" s="5"/>
      <c r="MJK622" s="5"/>
      <c r="MJL622" s="5"/>
      <c r="MJM622" s="5"/>
      <c r="MJN622" s="5"/>
      <c r="MJO622" s="5"/>
      <c r="MJP622" s="5"/>
      <c r="MJQ622" s="5"/>
      <c r="MJR622" s="5"/>
      <c r="MJS622" s="5"/>
      <c r="MJT622" s="5"/>
      <c r="MJU622" s="5"/>
      <c r="MJV622" s="5"/>
      <c r="MJW622" s="5"/>
      <c r="MJX622" s="5"/>
      <c r="MJY622" s="5"/>
      <c r="MJZ622" s="5"/>
      <c r="MKA622" s="5"/>
      <c r="MKB622" s="5"/>
      <c r="MKC622" s="5"/>
      <c r="MKD622" s="5"/>
      <c r="MKE622" s="5"/>
      <c r="MKF622" s="5"/>
      <c r="MKG622" s="5"/>
      <c r="MKH622" s="5"/>
      <c r="MKI622" s="5"/>
      <c r="MKJ622" s="5"/>
      <c r="MKK622" s="5"/>
      <c r="MKL622" s="5"/>
      <c r="MKM622" s="5"/>
      <c r="MKN622" s="5"/>
      <c r="MKO622" s="5"/>
      <c r="MKP622" s="5"/>
      <c r="MKQ622" s="5"/>
      <c r="MKR622" s="5"/>
      <c r="MKS622" s="5"/>
      <c r="MKT622" s="5"/>
      <c r="MKU622" s="5"/>
      <c r="MKV622" s="5"/>
      <c r="MKW622" s="5"/>
      <c r="MKX622" s="5"/>
      <c r="MKY622" s="5"/>
      <c r="MKZ622" s="5"/>
      <c r="MLA622" s="5"/>
      <c r="MLB622" s="5"/>
      <c r="MLC622" s="5"/>
      <c r="MLD622" s="5"/>
      <c r="MLE622" s="5"/>
      <c r="MLF622" s="5"/>
      <c r="MLG622" s="5"/>
      <c r="MLH622" s="5"/>
      <c r="MLI622" s="5"/>
      <c r="MLJ622" s="5"/>
      <c r="MLK622" s="5"/>
      <c r="MLL622" s="5"/>
      <c r="MLM622" s="5"/>
      <c r="MLN622" s="5"/>
      <c r="MLO622" s="5"/>
      <c r="MLP622" s="5"/>
      <c r="MLQ622" s="5"/>
      <c r="MLR622" s="5"/>
      <c r="MLS622" s="5"/>
      <c r="MLT622" s="5"/>
      <c r="MLU622" s="5"/>
      <c r="MLV622" s="5"/>
      <c r="MLW622" s="5"/>
      <c r="MLX622" s="5"/>
      <c r="MLY622" s="5"/>
      <c r="MLZ622" s="5"/>
      <c r="MMA622" s="5"/>
      <c r="MMB622" s="5"/>
      <c r="MMC622" s="5"/>
      <c r="MMD622" s="5"/>
      <c r="MME622" s="5"/>
      <c r="MMF622" s="5"/>
      <c r="MMG622" s="5"/>
      <c r="MMH622" s="5"/>
      <c r="MMI622" s="5"/>
      <c r="MMJ622" s="5"/>
      <c r="MMK622" s="5"/>
      <c r="MML622" s="5"/>
      <c r="MMM622" s="5"/>
      <c r="MMN622" s="5"/>
      <c r="MMO622" s="5"/>
      <c r="MMP622" s="5"/>
      <c r="MMQ622" s="5"/>
      <c r="MMR622" s="5"/>
      <c r="MMS622" s="5"/>
      <c r="MMT622" s="5"/>
      <c r="MMU622" s="5"/>
      <c r="MMV622" s="5"/>
      <c r="MMW622" s="5"/>
      <c r="MMX622" s="5"/>
      <c r="MMY622" s="5"/>
      <c r="MMZ622" s="5"/>
      <c r="MNA622" s="5"/>
      <c r="MNB622" s="5"/>
      <c r="MNC622" s="5"/>
      <c r="MND622" s="5"/>
      <c r="MNE622" s="5"/>
      <c r="MNF622" s="5"/>
      <c r="MNG622" s="5"/>
      <c r="MNH622" s="5"/>
      <c r="MNI622" s="5"/>
      <c r="MNJ622" s="5"/>
      <c r="MNK622" s="5"/>
      <c r="MNL622" s="5"/>
      <c r="MNM622" s="5"/>
      <c r="MNN622" s="5"/>
      <c r="MNO622" s="5"/>
      <c r="MNP622" s="5"/>
      <c r="MNQ622" s="5"/>
      <c r="MNR622" s="5"/>
      <c r="MNS622" s="5"/>
      <c r="MNT622" s="5"/>
      <c r="MNU622" s="5"/>
      <c r="MNV622" s="5"/>
      <c r="MNW622" s="5"/>
      <c r="MNX622" s="5"/>
      <c r="MNY622" s="5"/>
      <c r="MNZ622" s="5"/>
      <c r="MOA622" s="5"/>
      <c r="MOB622" s="5"/>
      <c r="MOC622" s="5"/>
      <c r="MOD622" s="5"/>
      <c r="MOE622" s="5"/>
      <c r="MOF622" s="5"/>
      <c r="MOG622" s="5"/>
      <c r="MOH622" s="5"/>
      <c r="MOI622" s="5"/>
      <c r="MOJ622" s="5"/>
      <c r="MOK622" s="5"/>
      <c r="MOL622" s="5"/>
      <c r="MOM622" s="5"/>
      <c r="MON622" s="5"/>
      <c r="MOO622" s="5"/>
      <c r="MOP622" s="5"/>
      <c r="MOQ622" s="5"/>
      <c r="MOR622" s="5"/>
      <c r="MOS622" s="5"/>
      <c r="MOT622" s="5"/>
      <c r="MOU622" s="5"/>
      <c r="MOV622" s="5"/>
      <c r="MOW622" s="5"/>
      <c r="MOX622" s="5"/>
      <c r="MOY622" s="5"/>
      <c r="MOZ622" s="5"/>
      <c r="MPA622" s="5"/>
      <c r="MPB622" s="5"/>
      <c r="MPC622" s="5"/>
      <c r="MPD622" s="5"/>
      <c r="MPE622" s="5"/>
      <c r="MPF622" s="5"/>
      <c r="MPG622" s="5"/>
      <c r="MPH622" s="5"/>
      <c r="MPI622" s="5"/>
      <c r="MPJ622" s="5"/>
      <c r="MPK622" s="5"/>
      <c r="MPL622" s="5"/>
      <c r="MPM622" s="5"/>
      <c r="MPN622" s="5"/>
      <c r="MPO622" s="5"/>
      <c r="MPP622" s="5"/>
      <c r="MPQ622" s="5"/>
      <c r="MPR622" s="5"/>
      <c r="MPS622" s="5"/>
      <c r="MPT622" s="5"/>
      <c r="MPU622" s="5"/>
      <c r="MPV622" s="5"/>
      <c r="MPW622" s="5"/>
      <c r="MPX622" s="5"/>
      <c r="MPY622" s="5"/>
      <c r="MPZ622" s="5"/>
      <c r="MQA622" s="5"/>
      <c r="MQB622" s="5"/>
      <c r="MQC622" s="5"/>
      <c r="MQD622" s="5"/>
      <c r="MQE622" s="5"/>
      <c r="MQF622" s="5"/>
      <c r="MQG622" s="5"/>
      <c r="MQH622" s="5"/>
      <c r="MQI622" s="5"/>
      <c r="MQJ622" s="5"/>
      <c r="MQK622" s="5"/>
      <c r="MQL622" s="5"/>
      <c r="MQM622" s="5"/>
      <c r="MQN622" s="5"/>
      <c r="MQO622" s="5"/>
      <c r="MQP622" s="5"/>
      <c r="MQQ622" s="5"/>
      <c r="MQR622" s="5"/>
      <c r="MQS622" s="5"/>
      <c r="MQT622" s="5"/>
      <c r="MQU622" s="5"/>
      <c r="MQV622" s="5"/>
      <c r="MQW622" s="5"/>
      <c r="MQX622" s="5"/>
      <c r="MQY622" s="5"/>
      <c r="MQZ622" s="5"/>
      <c r="MRA622" s="5"/>
      <c r="MRB622" s="5"/>
      <c r="MRC622" s="5"/>
      <c r="MRD622" s="5"/>
      <c r="MRE622" s="5"/>
      <c r="MRF622" s="5"/>
      <c r="MRG622" s="5"/>
      <c r="MRH622" s="5"/>
      <c r="MRI622" s="5"/>
      <c r="MRJ622" s="5"/>
      <c r="MRK622" s="5"/>
      <c r="MRL622" s="5"/>
      <c r="MRM622" s="5"/>
      <c r="MRN622" s="5"/>
      <c r="MRO622" s="5"/>
      <c r="MRP622" s="5"/>
      <c r="MRQ622" s="5"/>
      <c r="MRR622" s="5"/>
      <c r="MRS622" s="5"/>
      <c r="MRT622" s="5"/>
      <c r="MRU622" s="5"/>
      <c r="MRV622" s="5"/>
      <c r="MRW622" s="5"/>
      <c r="MRX622" s="5"/>
      <c r="MRY622" s="5"/>
      <c r="MRZ622" s="5"/>
      <c r="MSA622" s="5"/>
      <c r="MSB622" s="5"/>
      <c r="MSC622" s="5"/>
      <c r="MSD622" s="5"/>
      <c r="MSE622" s="5"/>
      <c r="MSF622" s="5"/>
      <c r="MSG622" s="5"/>
      <c r="MSH622" s="5"/>
      <c r="MSI622" s="5"/>
      <c r="MSJ622" s="5"/>
      <c r="MSK622" s="5"/>
      <c r="MSL622" s="5"/>
      <c r="MSM622" s="5"/>
      <c r="MSN622" s="5"/>
      <c r="MSO622" s="5"/>
      <c r="MSP622" s="5"/>
      <c r="MSQ622" s="5"/>
      <c r="MSR622" s="5"/>
      <c r="MSS622" s="5"/>
      <c r="MST622" s="5"/>
      <c r="MSU622" s="5"/>
      <c r="MSV622" s="5"/>
      <c r="MSW622" s="5"/>
      <c r="MSX622" s="5"/>
      <c r="MSY622" s="5"/>
      <c r="MSZ622" s="5"/>
      <c r="MTA622" s="5"/>
      <c r="MTB622" s="5"/>
      <c r="MTC622" s="5"/>
      <c r="MTD622" s="5"/>
      <c r="MTE622" s="5"/>
      <c r="MTF622" s="5"/>
      <c r="MTG622" s="5"/>
      <c r="MTH622" s="5"/>
      <c r="MTI622" s="5"/>
      <c r="MTJ622" s="5"/>
      <c r="MTK622" s="5"/>
      <c r="MTL622" s="5"/>
      <c r="MTM622" s="5"/>
      <c r="MTN622" s="5"/>
      <c r="MTO622" s="5"/>
      <c r="MTP622" s="5"/>
      <c r="MTQ622" s="5"/>
      <c r="MTR622" s="5"/>
      <c r="MTS622" s="5"/>
      <c r="MTT622" s="5"/>
      <c r="MTU622" s="5"/>
      <c r="MTV622" s="5"/>
      <c r="MTW622" s="5"/>
      <c r="MTX622" s="5"/>
      <c r="MTY622" s="5"/>
      <c r="MTZ622" s="5"/>
      <c r="MUA622" s="5"/>
      <c r="MUB622" s="5"/>
      <c r="MUC622" s="5"/>
      <c r="MUD622" s="5"/>
      <c r="MUE622" s="5"/>
      <c r="MUF622" s="5"/>
      <c r="MUG622" s="5"/>
      <c r="MUH622" s="5"/>
      <c r="MUI622" s="5"/>
      <c r="MUJ622" s="5"/>
      <c r="MUK622" s="5"/>
      <c r="MUL622" s="5"/>
      <c r="MUM622" s="5"/>
      <c r="MUN622" s="5"/>
      <c r="MUO622" s="5"/>
      <c r="MUP622" s="5"/>
      <c r="MUQ622" s="5"/>
      <c r="MUR622" s="5"/>
      <c r="MUS622" s="5"/>
      <c r="MUT622" s="5"/>
      <c r="MUU622" s="5"/>
      <c r="MUV622" s="5"/>
      <c r="MUW622" s="5"/>
      <c r="MUX622" s="5"/>
      <c r="MUY622" s="5"/>
      <c r="MUZ622" s="5"/>
      <c r="MVA622" s="5"/>
      <c r="MVB622" s="5"/>
      <c r="MVC622" s="5"/>
      <c r="MVD622" s="5"/>
      <c r="MVE622" s="5"/>
      <c r="MVF622" s="5"/>
      <c r="MVG622" s="5"/>
      <c r="MVH622" s="5"/>
      <c r="MVI622" s="5"/>
      <c r="MVJ622" s="5"/>
      <c r="MVK622" s="5"/>
      <c r="MVL622" s="5"/>
      <c r="MVM622" s="5"/>
      <c r="MVN622" s="5"/>
      <c r="MVO622" s="5"/>
      <c r="MVP622" s="5"/>
      <c r="MVQ622" s="5"/>
      <c r="MVR622" s="5"/>
      <c r="MVS622" s="5"/>
      <c r="MVT622" s="5"/>
      <c r="MVU622" s="5"/>
      <c r="MVV622" s="5"/>
      <c r="MVW622" s="5"/>
      <c r="MVX622" s="5"/>
      <c r="MVY622" s="5"/>
      <c r="MVZ622" s="5"/>
      <c r="MWA622" s="5"/>
      <c r="MWB622" s="5"/>
      <c r="MWC622" s="5"/>
      <c r="MWD622" s="5"/>
      <c r="MWE622" s="5"/>
      <c r="MWF622" s="5"/>
      <c r="MWG622" s="5"/>
      <c r="MWH622" s="5"/>
      <c r="MWI622" s="5"/>
      <c r="MWJ622" s="5"/>
      <c r="MWK622" s="5"/>
      <c r="MWL622" s="5"/>
      <c r="MWM622" s="5"/>
      <c r="MWN622" s="5"/>
      <c r="MWO622" s="5"/>
      <c r="MWP622" s="5"/>
      <c r="MWQ622" s="5"/>
      <c r="MWR622" s="5"/>
      <c r="MWS622" s="5"/>
      <c r="MWT622" s="5"/>
      <c r="MWU622" s="5"/>
      <c r="MWV622" s="5"/>
      <c r="MWW622" s="5"/>
      <c r="MWX622" s="5"/>
      <c r="MWY622" s="5"/>
      <c r="MWZ622" s="5"/>
      <c r="MXA622" s="5"/>
      <c r="MXB622" s="5"/>
      <c r="MXC622" s="5"/>
      <c r="MXD622" s="5"/>
      <c r="MXE622" s="5"/>
      <c r="MXF622" s="5"/>
      <c r="MXG622" s="5"/>
      <c r="MXH622" s="5"/>
      <c r="MXI622" s="5"/>
      <c r="MXJ622" s="5"/>
      <c r="MXK622" s="5"/>
      <c r="MXL622" s="5"/>
      <c r="MXM622" s="5"/>
      <c r="MXN622" s="5"/>
      <c r="MXO622" s="5"/>
      <c r="MXP622" s="5"/>
      <c r="MXQ622" s="5"/>
      <c r="MXR622" s="5"/>
      <c r="MXS622" s="5"/>
      <c r="MXT622" s="5"/>
      <c r="MXU622" s="5"/>
      <c r="MXV622" s="5"/>
      <c r="MXW622" s="5"/>
      <c r="MXX622" s="5"/>
      <c r="MXY622" s="5"/>
      <c r="MXZ622" s="5"/>
      <c r="MYA622" s="5"/>
      <c r="MYB622" s="5"/>
      <c r="MYC622" s="5"/>
      <c r="MYD622" s="5"/>
      <c r="MYE622" s="5"/>
      <c r="MYF622" s="5"/>
      <c r="MYG622" s="5"/>
      <c r="MYH622" s="5"/>
      <c r="MYI622" s="5"/>
      <c r="MYJ622" s="5"/>
      <c r="MYK622" s="5"/>
      <c r="MYL622" s="5"/>
      <c r="MYM622" s="5"/>
      <c r="MYN622" s="5"/>
      <c r="MYO622" s="5"/>
      <c r="MYP622" s="5"/>
      <c r="MYQ622" s="5"/>
      <c r="MYR622" s="5"/>
      <c r="MYS622" s="5"/>
      <c r="MYT622" s="5"/>
      <c r="MYU622" s="5"/>
      <c r="MYV622" s="5"/>
      <c r="MYW622" s="5"/>
      <c r="MYX622" s="5"/>
      <c r="MYY622" s="5"/>
      <c r="MYZ622" s="5"/>
      <c r="MZA622" s="5"/>
      <c r="MZB622" s="5"/>
      <c r="MZC622" s="5"/>
      <c r="MZD622" s="5"/>
      <c r="MZE622" s="5"/>
      <c r="MZF622" s="5"/>
      <c r="MZG622" s="5"/>
      <c r="MZH622" s="5"/>
      <c r="MZI622" s="5"/>
      <c r="MZJ622" s="5"/>
      <c r="MZK622" s="5"/>
      <c r="MZL622" s="5"/>
      <c r="MZM622" s="5"/>
      <c r="MZN622" s="5"/>
      <c r="MZO622" s="5"/>
      <c r="MZP622" s="5"/>
      <c r="MZQ622" s="5"/>
      <c r="MZR622" s="5"/>
      <c r="MZS622" s="5"/>
      <c r="MZT622" s="5"/>
      <c r="MZU622" s="5"/>
      <c r="MZV622" s="5"/>
      <c r="MZW622" s="5"/>
      <c r="MZX622" s="5"/>
      <c r="MZY622" s="5"/>
      <c r="MZZ622" s="5"/>
      <c r="NAA622" s="5"/>
      <c r="NAB622" s="5"/>
      <c r="NAC622" s="5"/>
      <c r="NAD622" s="5"/>
      <c r="NAE622" s="5"/>
      <c r="NAF622" s="5"/>
      <c r="NAG622" s="5"/>
      <c r="NAH622" s="5"/>
      <c r="NAI622" s="5"/>
      <c r="NAJ622" s="5"/>
      <c r="NAK622" s="5"/>
      <c r="NAL622" s="5"/>
      <c r="NAM622" s="5"/>
      <c r="NAN622" s="5"/>
      <c r="NAO622" s="5"/>
      <c r="NAP622" s="5"/>
      <c r="NAQ622" s="5"/>
      <c r="NAR622" s="5"/>
      <c r="NAS622" s="5"/>
      <c r="NAT622" s="5"/>
      <c r="NAU622" s="5"/>
      <c r="NAV622" s="5"/>
      <c r="NAW622" s="5"/>
      <c r="NAX622" s="5"/>
      <c r="NAY622" s="5"/>
      <c r="NAZ622" s="5"/>
      <c r="NBA622" s="5"/>
      <c r="NBB622" s="5"/>
      <c r="NBC622" s="5"/>
      <c r="NBD622" s="5"/>
      <c r="NBE622" s="5"/>
      <c r="NBF622" s="5"/>
      <c r="NBG622" s="5"/>
      <c r="NBH622" s="5"/>
      <c r="NBI622" s="5"/>
      <c r="NBJ622" s="5"/>
      <c r="NBK622" s="5"/>
      <c r="NBL622" s="5"/>
      <c r="NBM622" s="5"/>
      <c r="NBN622" s="5"/>
      <c r="NBO622" s="5"/>
      <c r="NBP622" s="5"/>
      <c r="NBQ622" s="5"/>
      <c r="NBR622" s="5"/>
      <c r="NBS622" s="5"/>
      <c r="NBT622" s="5"/>
      <c r="NBU622" s="5"/>
      <c r="NBV622" s="5"/>
      <c r="NBW622" s="5"/>
      <c r="NBX622" s="5"/>
      <c r="NBY622" s="5"/>
      <c r="NBZ622" s="5"/>
      <c r="NCA622" s="5"/>
      <c r="NCB622" s="5"/>
      <c r="NCC622" s="5"/>
      <c r="NCD622" s="5"/>
      <c r="NCE622" s="5"/>
      <c r="NCF622" s="5"/>
      <c r="NCG622" s="5"/>
      <c r="NCH622" s="5"/>
      <c r="NCI622" s="5"/>
      <c r="NCJ622" s="5"/>
      <c r="NCK622" s="5"/>
      <c r="NCL622" s="5"/>
      <c r="NCM622" s="5"/>
      <c r="NCN622" s="5"/>
      <c r="NCO622" s="5"/>
      <c r="NCP622" s="5"/>
      <c r="NCQ622" s="5"/>
      <c r="NCR622" s="5"/>
      <c r="NCS622" s="5"/>
      <c r="NCT622" s="5"/>
      <c r="NCU622" s="5"/>
      <c r="NCV622" s="5"/>
      <c r="NCW622" s="5"/>
      <c r="NCX622" s="5"/>
      <c r="NCY622" s="5"/>
      <c r="NCZ622" s="5"/>
      <c r="NDA622" s="5"/>
      <c r="NDB622" s="5"/>
      <c r="NDC622" s="5"/>
      <c r="NDD622" s="5"/>
      <c r="NDE622" s="5"/>
      <c r="NDF622" s="5"/>
      <c r="NDG622" s="5"/>
      <c r="NDH622" s="5"/>
      <c r="NDI622" s="5"/>
      <c r="NDJ622" s="5"/>
      <c r="NDK622" s="5"/>
      <c r="NDL622" s="5"/>
      <c r="NDM622" s="5"/>
      <c r="NDN622" s="5"/>
      <c r="NDO622" s="5"/>
      <c r="NDP622" s="5"/>
      <c r="NDQ622" s="5"/>
      <c r="NDR622" s="5"/>
      <c r="NDS622" s="5"/>
      <c r="NDT622" s="5"/>
      <c r="NDU622" s="5"/>
      <c r="NDV622" s="5"/>
      <c r="NDW622" s="5"/>
      <c r="NDX622" s="5"/>
      <c r="NDY622" s="5"/>
      <c r="NDZ622" s="5"/>
      <c r="NEA622" s="5"/>
      <c r="NEB622" s="5"/>
      <c r="NEC622" s="5"/>
      <c r="NED622" s="5"/>
      <c r="NEE622" s="5"/>
      <c r="NEF622" s="5"/>
      <c r="NEG622" s="5"/>
      <c r="NEH622" s="5"/>
      <c r="NEI622" s="5"/>
      <c r="NEJ622" s="5"/>
      <c r="NEK622" s="5"/>
      <c r="NEL622" s="5"/>
      <c r="NEM622" s="5"/>
      <c r="NEN622" s="5"/>
      <c r="NEO622" s="5"/>
      <c r="NEP622" s="5"/>
      <c r="NEQ622" s="5"/>
      <c r="NER622" s="5"/>
      <c r="NES622" s="5"/>
      <c r="NET622" s="5"/>
      <c r="NEU622" s="5"/>
      <c r="NEV622" s="5"/>
      <c r="NEW622" s="5"/>
      <c r="NEX622" s="5"/>
      <c r="NEY622" s="5"/>
      <c r="NEZ622" s="5"/>
      <c r="NFA622" s="5"/>
      <c r="NFB622" s="5"/>
      <c r="NFC622" s="5"/>
      <c r="NFD622" s="5"/>
      <c r="NFE622" s="5"/>
      <c r="NFF622" s="5"/>
      <c r="NFG622" s="5"/>
      <c r="NFH622" s="5"/>
      <c r="NFI622" s="5"/>
      <c r="NFJ622" s="5"/>
      <c r="NFK622" s="5"/>
      <c r="NFL622" s="5"/>
      <c r="NFM622" s="5"/>
      <c r="NFN622" s="5"/>
      <c r="NFO622" s="5"/>
      <c r="NFP622" s="5"/>
      <c r="NFQ622" s="5"/>
      <c r="NFR622" s="5"/>
      <c r="NFS622" s="5"/>
      <c r="NFT622" s="5"/>
      <c r="NFU622" s="5"/>
      <c r="NFV622" s="5"/>
      <c r="NFW622" s="5"/>
      <c r="NFX622" s="5"/>
      <c r="NFY622" s="5"/>
      <c r="NFZ622" s="5"/>
      <c r="NGA622" s="5"/>
      <c r="NGB622" s="5"/>
      <c r="NGC622" s="5"/>
      <c r="NGD622" s="5"/>
      <c r="NGE622" s="5"/>
      <c r="NGF622" s="5"/>
      <c r="NGG622" s="5"/>
      <c r="NGH622" s="5"/>
      <c r="NGI622" s="5"/>
      <c r="NGJ622" s="5"/>
      <c r="NGK622" s="5"/>
      <c r="NGL622" s="5"/>
      <c r="NGM622" s="5"/>
      <c r="NGN622" s="5"/>
      <c r="NGO622" s="5"/>
      <c r="NGP622" s="5"/>
      <c r="NGQ622" s="5"/>
      <c r="NGR622" s="5"/>
      <c r="NGS622" s="5"/>
      <c r="NGT622" s="5"/>
      <c r="NGU622" s="5"/>
      <c r="NGV622" s="5"/>
      <c r="NGW622" s="5"/>
      <c r="NGX622" s="5"/>
      <c r="NGY622" s="5"/>
      <c r="NGZ622" s="5"/>
      <c r="NHA622" s="5"/>
      <c r="NHB622" s="5"/>
      <c r="NHC622" s="5"/>
      <c r="NHD622" s="5"/>
      <c r="NHE622" s="5"/>
      <c r="NHF622" s="5"/>
      <c r="NHG622" s="5"/>
      <c r="NHH622" s="5"/>
      <c r="NHI622" s="5"/>
      <c r="NHJ622" s="5"/>
      <c r="NHK622" s="5"/>
      <c r="NHL622" s="5"/>
      <c r="NHM622" s="5"/>
      <c r="NHN622" s="5"/>
      <c r="NHO622" s="5"/>
      <c r="NHP622" s="5"/>
      <c r="NHQ622" s="5"/>
      <c r="NHR622" s="5"/>
      <c r="NHS622" s="5"/>
      <c r="NHT622" s="5"/>
      <c r="NHU622" s="5"/>
      <c r="NHV622" s="5"/>
      <c r="NHW622" s="5"/>
      <c r="NHX622" s="5"/>
      <c r="NHY622" s="5"/>
      <c r="NHZ622" s="5"/>
      <c r="NIA622" s="5"/>
      <c r="NIB622" s="5"/>
      <c r="NIC622" s="5"/>
      <c r="NID622" s="5"/>
      <c r="NIE622" s="5"/>
      <c r="NIF622" s="5"/>
      <c r="NIG622" s="5"/>
      <c r="NIH622" s="5"/>
      <c r="NII622" s="5"/>
      <c r="NIJ622" s="5"/>
      <c r="NIK622" s="5"/>
      <c r="NIL622" s="5"/>
      <c r="NIM622" s="5"/>
      <c r="NIN622" s="5"/>
      <c r="NIO622" s="5"/>
      <c r="NIP622" s="5"/>
      <c r="NIQ622" s="5"/>
      <c r="NIR622" s="5"/>
      <c r="NIS622" s="5"/>
      <c r="NIT622" s="5"/>
      <c r="NIU622" s="5"/>
      <c r="NIV622" s="5"/>
      <c r="NIW622" s="5"/>
      <c r="NIX622" s="5"/>
      <c r="NIY622" s="5"/>
      <c r="NIZ622" s="5"/>
      <c r="NJA622" s="5"/>
      <c r="NJB622" s="5"/>
      <c r="NJC622" s="5"/>
      <c r="NJD622" s="5"/>
      <c r="NJE622" s="5"/>
      <c r="NJF622" s="5"/>
      <c r="NJG622" s="5"/>
      <c r="NJH622" s="5"/>
      <c r="NJI622" s="5"/>
      <c r="NJJ622" s="5"/>
      <c r="NJK622" s="5"/>
      <c r="NJL622" s="5"/>
      <c r="NJM622" s="5"/>
      <c r="NJN622" s="5"/>
      <c r="NJO622" s="5"/>
      <c r="NJP622" s="5"/>
      <c r="NJQ622" s="5"/>
      <c r="NJR622" s="5"/>
      <c r="NJS622" s="5"/>
      <c r="NJT622" s="5"/>
      <c r="NJU622" s="5"/>
      <c r="NJV622" s="5"/>
      <c r="NJW622" s="5"/>
      <c r="NJX622" s="5"/>
      <c r="NJY622" s="5"/>
      <c r="NJZ622" s="5"/>
      <c r="NKA622" s="5"/>
      <c r="NKB622" s="5"/>
      <c r="NKC622" s="5"/>
      <c r="NKD622" s="5"/>
      <c r="NKE622" s="5"/>
      <c r="NKF622" s="5"/>
      <c r="NKG622" s="5"/>
      <c r="NKH622" s="5"/>
      <c r="NKI622" s="5"/>
      <c r="NKJ622" s="5"/>
      <c r="NKK622" s="5"/>
      <c r="NKL622" s="5"/>
      <c r="NKM622" s="5"/>
      <c r="NKN622" s="5"/>
      <c r="NKO622" s="5"/>
      <c r="NKP622" s="5"/>
      <c r="NKQ622" s="5"/>
      <c r="NKR622" s="5"/>
      <c r="NKS622" s="5"/>
      <c r="NKT622" s="5"/>
      <c r="NKU622" s="5"/>
      <c r="NKV622" s="5"/>
      <c r="NKW622" s="5"/>
      <c r="NKX622" s="5"/>
      <c r="NKY622" s="5"/>
      <c r="NKZ622" s="5"/>
      <c r="NLA622" s="5"/>
      <c r="NLB622" s="5"/>
      <c r="NLC622" s="5"/>
      <c r="NLD622" s="5"/>
      <c r="NLE622" s="5"/>
      <c r="NLF622" s="5"/>
      <c r="NLG622" s="5"/>
      <c r="NLH622" s="5"/>
      <c r="NLI622" s="5"/>
      <c r="NLJ622" s="5"/>
      <c r="NLK622" s="5"/>
      <c r="NLL622" s="5"/>
      <c r="NLM622" s="5"/>
      <c r="NLN622" s="5"/>
      <c r="NLO622" s="5"/>
      <c r="NLP622" s="5"/>
      <c r="NLQ622" s="5"/>
      <c r="NLR622" s="5"/>
      <c r="NLS622" s="5"/>
      <c r="NLT622" s="5"/>
      <c r="NLU622" s="5"/>
      <c r="NLV622" s="5"/>
      <c r="NLW622" s="5"/>
      <c r="NLX622" s="5"/>
      <c r="NLY622" s="5"/>
      <c r="NLZ622" s="5"/>
      <c r="NMA622" s="5"/>
      <c r="NMB622" s="5"/>
      <c r="NMC622" s="5"/>
      <c r="NMD622" s="5"/>
      <c r="NME622" s="5"/>
      <c r="NMF622" s="5"/>
      <c r="NMG622" s="5"/>
      <c r="NMH622" s="5"/>
      <c r="NMI622" s="5"/>
      <c r="NMJ622" s="5"/>
      <c r="NMK622" s="5"/>
      <c r="NML622" s="5"/>
      <c r="NMM622" s="5"/>
      <c r="NMN622" s="5"/>
      <c r="NMO622" s="5"/>
      <c r="NMP622" s="5"/>
      <c r="NMQ622" s="5"/>
      <c r="NMR622" s="5"/>
      <c r="NMS622" s="5"/>
      <c r="NMT622" s="5"/>
      <c r="NMU622" s="5"/>
      <c r="NMV622" s="5"/>
      <c r="NMW622" s="5"/>
      <c r="NMX622" s="5"/>
      <c r="NMY622" s="5"/>
      <c r="NMZ622" s="5"/>
      <c r="NNA622" s="5"/>
      <c r="NNB622" s="5"/>
      <c r="NNC622" s="5"/>
      <c r="NND622" s="5"/>
      <c r="NNE622" s="5"/>
      <c r="NNF622" s="5"/>
      <c r="NNG622" s="5"/>
      <c r="NNH622" s="5"/>
      <c r="NNI622" s="5"/>
      <c r="NNJ622" s="5"/>
      <c r="NNK622" s="5"/>
      <c r="NNL622" s="5"/>
      <c r="NNM622" s="5"/>
      <c r="NNN622" s="5"/>
      <c r="NNO622" s="5"/>
      <c r="NNP622" s="5"/>
      <c r="NNQ622" s="5"/>
      <c r="NNR622" s="5"/>
      <c r="NNS622" s="5"/>
      <c r="NNT622" s="5"/>
      <c r="NNU622" s="5"/>
      <c r="NNV622" s="5"/>
      <c r="NNW622" s="5"/>
      <c r="NNX622" s="5"/>
      <c r="NNY622" s="5"/>
      <c r="NNZ622" s="5"/>
      <c r="NOA622" s="5"/>
      <c r="NOB622" s="5"/>
      <c r="NOC622" s="5"/>
      <c r="NOD622" s="5"/>
      <c r="NOE622" s="5"/>
      <c r="NOF622" s="5"/>
      <c r="NOG622" s="5"/>
      <c r="NOH622" s="5"/>
      <c r="NOI622" s="5"/>
      <c r="NOJ622" s="5"/>
      <c r="NOK622" s="5"/>
      <c r="NOL622" s="5"/>
      <c r="NOM622" s="5"/>
      <c r="NON622" s="5"/>
      <c r="NOO622" s="5"/>
      <c r="NOP622" s="5"/>
      <c r="NOQ622" s="5"/>
      <c r="NOR622" s="5"/>
      <c r="NOS622" s="5"/>
      <c r="NOT622" s="5"/>
      <c r="NOU622" s="5"/>
      <c r="NOV622" s="5"/>
      <c r="NOW622" s="5"/>
      <c r="NOX622" s="5"/>
      <c r="NOY622" s="5"/>
      <c r="NOZ622" s="5"/>
      <c r="NPA622" s="5"/>
      <c r="NPB622" s="5"/>
      <c r="NPC622" s="5"/>
      <c r="NPD622" s="5"/>
      <c r="NPE622" s="5"/>
      <c r="NPF622" s="5"/>
      <c r="NPG622" s="5"/>
      <c r="NPH622" s="5"/>
      <c r="NPI622" s="5"/>
      <c r="NPJ622" s="5"/>
      <c r="NPK622" s="5"/>
      <c r="NPL622" s="5"/>
      <c r="NPM622" s="5"/>
      <c r="NPN622" s="5"/>
      <c r="NPO622" s="5"/>
      <c r="NPP622" s="5"/>
      <c r="NPQ622" s="5"/>
      <c r="NPR622" s="5"/>
      <c r="NPS622" s="5"/>
      <c r="NPT622" s="5"/>
      <c r="NPU622" s="5"/>
      <c r="NPV622" s="5"/>
      <c r="NPW622" s="5"/>
      <c r="NPX622" s="5"/>
      <c r="NPY622" s="5"/>
      <c r="NPZ622" s="5"/>
      <c r="NQA622" s="5"/>
      <c r="NQB622" s="5"/>
      <c r="NQC622" s="5"/>
      <c r="NQD622" s="5"/>
      <c r="NQE622" s="5"/>
      <c r="NQF622" s="5"/>
      <c r="NQG622" s="5"/>
      <c r="NQH622" s="5"/>
      <c r="NQI622" s="5"/>
      <c r="NQJ622" s="5"/>
      <c r="NQK622" s="5"/>
      <c r="NQL622" s="5"/>
      <c r="NQM622" s="5"/>
      <c r="NQN622" s="5"/>
      <c r="NQO622" s="5"/>
      <c r="NQP622" s="5"/>
      <c r="NQQ622" s="5"/>
      <c r="NQR622" s="5"/>
      <c r="NQS622" s="5"/>
      <c r="NQT622" s="5"/>
      <c r="NQU622" s="5"/>
      <c r="NQV622" s="5"/>
      <c r="NQW622" s="5"/>
      <c r="NQX622" s="5"/>
      <c r="NQY622" s="5"/>
      <c r="NQZ622" s="5"/>
      <c r="NRA622" s="5"/>
      <c r="NRB622" s="5"/>
      <c r="NRC622" s="5"/>
      <c r="NRD622" s="5"/>
      <c r="NRE622" s="5"/>
      <c r="NRF622" s="5"/>
      <c r="NRG622" s="5"/>
      <c r="NRH622" s="5"/>
      <c r="NRI622" s="5"/>
      <c r="NRJ622" s="5"/>
      <c r="NRK622" s="5"/>
      <c r="NRL622" s="5"/>
      <c r="NRM622" s="5"/>
      <c r="NRN622" s="5"/>
      <c r="NRO622" s="5"/>
      <c r="NRP622" s="5"/>
      <c r="NRQ622" s="5"/>
      <c r="NRR622" s="5"/>
      <c r="NRS622" s="5"/>
      <c r="NRT622" s="5"/>
      <c r="NRU622" s="5"/>
      <c r="NRV622" s="5"/>
      <c r="NRW622" s="5"/>
      <c r="NRX622" s="5"/>
      <c r="NRY622" s="5"/>
      <c r="NRZ622" s="5"/>
      <c r="NSA622" s="5"/>
      <c r="NSB622" s="5"/>
      <c r="NSC622" s="5"/>
      <c r="NSD622" s="5"/>
      <c r="NSE622" s="5"/>
      <c r="NSF622" s="5"/>
      <c r="NSG622" s="5"/>
      <c r="NSH622" s="5"/>
      <c r="NSI622" s="5"/>
      <c r="NSJ622" s="5"/>
      <c r="NSK622" s="5"/>
      <c r="NSL622" s="5"/>
      <c r="NSM622" s="5"/>
      <c r="NSN622" s="5"/>
      <c r="NSO622" s="5"/>
      <c r="NSP622" s="5"/>
      <c r="NSQ622" s="5"/>
      <c r="NSR622" s="5"/>
      <c r="NSS622" s="5"/>
      <c r="NST622" s="5"/>
      <c r="NSU622" s="5"/>
      <c r="NSV622" s="5"/>
      <c r="NSW622" s="5"/>
      <c r="NSX622" s="5"/>
      <c r="NSY622" s="5"/>
      <c r="NSZ622" s="5"/>
      <c r="NTA622" s="5"/>
      <c r="NTB622" s="5"/>
      <c r="NTC622" s="5"/>
      <c r="NTD622" s="5"/>
      <c r="NTE622" s="5"/>
      <c r="NTF622" s="5"/>
      <c r="NTG622" s="5"/>
      <c r="NTH622" s="5"/>
      <c r="NTI622" s="5"/>
      <c r="NTJ622" s="5"/>
      <c r="NTK622" s="5"/>
      <c r="NTL622" s="5"/>
      <c r="NTM622" s="5"/>
      <c r="NTN622" s="5"/>
      <c r="NTO622" s="5"/>
      <c r="NTP622" s="5"/>
      <c r="NTQ622" s="5"/>
      <c r="NTR622" s="5"/>
      <c r="NTS622" s="5"/>
      <c r="NTT622" s="5"/>
      <c r="NTU622" s="5"/>
      <c r="NTV622" s="5"/>
      <c r="NTW622" s="5"/>
      <c r="NTX622" s="5"/>
      <c r="NTY622" s="5"/>
      <c r="NTZ622" s="5"/>
      <c r="NUA622" s="5"/>
      <c r="NUB622" s="5"/>
      <c r="NUC622" s="5"/>
      <c r="NUD622" s="5"/>
      <c r="NUE622" s="5"/>
      <c r="NUF622" s="5"/>
      <c r="NUG622" s="5"/>
      <c r="NUH622" s="5"/>
      <c r="NUI622" s="5"/>
      <c r="NUJ622" s="5"/>
      <c r="NUK622" s="5"/>
      <c r="NUL622" s="5"/>
      <c r="NUM622" s="5"/>
      <c r="NUN622" s="5"/>
      <c r="NUO622" s="5"/>
      <c r="NUP622" s="5"/>
      <c r="NUQ622" s="5"/>
      <c r="NUR622" s="5"/>
      <c r="NUS622" s="5"/>
      <c r="NUT622" s="5"/>
      <c r="NUU622" s="5"/>
      <c r="NUV622" s="5"/>
      <c r="NUW622" s="5"/>
      <c r="NUX622" s="5"/>
      <c r="NUY622" s="5"/>
      <c r="NUZ622" s="5"/>
      <c r="NVA622" s="5"/>
      <c r="NVB622" s="5"/>
      <c r="NVC622" s="5"/>
      <c r="NVD622" s="5"/>
      <c r="NVE622" s="5"/>
      <c r="NVF622" s="5"/>
      <c r="NVG622" s="5"/>
      <c r="NVH622" s="5"/>
      <c r="NVI622" s="5"/>
      <c r="NVJ622" s="5"/>
      <c r="NVK622" s="5"/>
      <c r="NVL622" s="5"/>
      <c r="NVM622" s="5"/>
      <c r="NVN622" s="5"/>
      <c r="NVO622" s="5"/>
      <c r="NVP622" s="5"/>
      <c r="NVQ622" s="5"/>
      <c r="NVR622" s="5"/>
      <c r="NVS622" s="5"/>
      <c r="NVT622" s="5"/>
      <c r="NVU622" s="5"/>
      <c r="NVV622" s="5"/>
      <c r="NVW622" s="5"/>
      <c r="NVX622" s="5"/>
      <c r="NVY622" s="5"/>
      <c r="NVZ622" s="5"/>
      <c r="NWA622" s="5"/>
      <c r="NWB622" s="5"/>
      <c r="NWC622" s="5"/>
      <c r="NWD622" s="5"/>
      <c r="NWE622" s="5"/>
      <c r="NWF622" s="5"/>
      <c r="NWG622" s="5"/>
      <c r="NWH622" s="5"/>
      <c r="NWI622" s="5"/>
      <c r="NWJ622" s="5"/>
      <c r="NWK622" s="5"/>
      <c r="NWL622" s="5"/>
      <c r="NWM622" s="5"/>
      <c r="NWN622" s="5"/>
      <c r="NWO622" s="5"/>
      <c r="NWP622" s="5"/>
      <c r="NWQ622" s="5"/>
      <c r="NWR622" s="5"/>
      <c r="NWS622" s="5"/>
      <c r="NWT622" s="5"/>
      <c r="NWU622" s="5"/>
      <c r="NWV622" s="5"/>
      <c r="NWW622" s="5"/>
      <c r="NWX622" s="5"/>
      <c r="NWY622" s="5"/>
      <c r="NWZ622" s="5"/>
      <c r="NXA622" s="5"/>
      <c r="NXB622" s="5"/>
      <c r="NXC622" s="5"/>
      <c r="NXD622" s="5"/>
      <c r="NXE622" s="5"/>
      <c r="NXF622" s="5"/>
      <c r="NXG622" s="5"/>
      <c r="NXH622" s="5"/>
      <c r="NXI622" s="5"/>
      <c r="NXJ622" s="5"/>
      <c r="NXK622" s="5"/>
      <c r="NXL622" s="5"/>
      <c r="NXM622" s="5"/>
      <c r="NXN622" s="5"/>
      <c r="NXO622" s="5"/>
      <c r="NXP622" s="5"/>
      <c r="NXQ622" s="5"/>
      <c r="NXR622" s="5"/>
      <c r="NXS622" s="5"/>
      <c r="NXT622" s="5"/>
      <c r="NXU622" s="5"/>
      <c r="NXV622" s="5"/>
      <c r="NXW622" s="5"/>
      <c r="NXX622" s="5"/>
      <c r="NXY622" s="5"/>
      <c r="NXZ622" s="5"/>
      <c r="NYA622" s="5"/>
      <c r="NYB622" s="5"/>
      <c r="NYC622" s="5"/>
      <c r="NYD622" s="5"/>
      <c r="NYE622" s="5"/>
      <c r="NYF622" s="5"/>
      <c r="NYG622" s="5"/>
      <c r="NYH622" s="5"/>
      <c r="NYI622" s="5"/>
      <c r="NYJ622" s="5"/>
      <c r="NYK622" s="5"/>
      <c r="NYL622" s="5"/>
      <c r="NYM622" s="5"/>
      <c r="NYN622" s="5"/>
      <c r="NYO622" s="5"/>
      <c r="NYP622" s="5"/>
      <c r="NYQ622" s="5"/>
      <c r="NYR622" s="5"/>
      <c r="NYS622" s="5"/>
      <c r="NYT622" s="5"/>
      <c r="NYU622" s="5"/>
      <c r="NYV622" s="5"/>
      <c r="NYW622" s="5"/>
      <c r="NYX622" s="5"/>
      <c r="NYY622" s="5"/>
      <c r="NYZ622" s="5"/>
      <c r="NZA622" s="5"/>
      <c r="NZB622" s="5"/>
      <c r="NZC622" s="5"/>
      <c r="NZD622" s="5"/>
      <c r="NZE622" s="5"/>
      <c r="NZF622" s="5"/>
      <c r="NZG622" s="5"/>
      <c r="NZH622" s="5"/>
      <c r="NZI622" s="5"/>
      <c r="NZJ622" s="5"/>
      <c r="NZK622" s="5"/>
      <c r="NZL622" s="5"/>
      <c r="NZM622" s="5"/>
      <c r="NZN622" s="5"/>
      <c r="NZO622" s="5"/>
      <c r="NZP622" s="5"/>
      <c r="NZQ622" s="5"/>
      <c r="NZR622" s="5"/>
      <c r="NZS622" s="5"/>
      <c r="NZT622" s="5"/>
      <c r="NZU622" s="5"/>
      <c r="NZV622" s="5"/>
      <c r="NZW622" s="5"/>
      <c r="NZX622" s="5"/>
      <c r="NZY622" s="5"/>
      <c r="NZZ622" s="5"/>
      <c r="OAA622" s="5"/>
      <c r="OAB622" s="5"/>
      <c r="OAC622" s="5"/>
      <c r="OAD622" s="5"/>
      <c r="OAE622" s="5"/>
      <c r="OAF622" s="5"/>
      <c r="OAG622" s="5"/>
      <c r="OAH622" s="5"/>
      <c r="OAI622" s="5"/>
      <c r="OAJ622" s="5"/>
      <c r="OAK622" s="5"/>
      <c r="OAL622" s="5"/>
      <c r="OAM622" s="5"/>
      <c r="OAN622" s="5"/>
      <c r="OAO622" s="5"/>
      <c r="OAP622" s="5"/>
      <c r="OAQ622" s="5"/>
      <c r="OAR622" s="5"/>
      <c r="OAS622" s="5"/>
      <c r="OAT622" s="5"/>
      <c r="OAU622" s="5"/>
      <c r="OAV622" s="5"/>
      <c r="OAW622" s="5"/>
      <c r="OAX622" s="5"/>
      <c r="OAY622" s="5"/>
      <c r="OAZ622" s="5"/>
      <c r="OBA622" s="5"/>
      <c r="OBB622" s="5"/>
      <c r="OBC622" s="5"/>
      <c r="OBD622" s="5"/>
      <c r="OBE622" s="5"/>
      <c r="OBF622" s="5"/>
      <c r="OBG622" s="5"/>
      <c r="OBH622" s="5"/>
      <c r="OBI622" s="5"/>
      <c r="OBJ622" s="5"/>
      <c r="OBK622" s="5"/>
      <c r="OBL622" s="5"/>
      <c r="OBM622" s="5"/>
      <c r="OBN622" s="5"/>
      <c r="OBO622" s="5"/>
      <c r="OBP622" s="5"/>
      <c r="OBQ622" s="5"/>
      <c r="OBR622" s="5"/>
      <c r="OBS622" s="5"/>
      <c r="OBT622" s="5"/>
      <c r="OBU622" s="5"/>
      <c r="OBV622" s="5"/>
      <c r="OBW622" s="5"/>
      <c r="OBX622" s="5"/>
      <c r="OBY622" s="5"/>
      <c r="OBZ622" s="5"/>
      <c r="OCA622" s="5"/>
      <c r="OCB622" s="5"/>
      <c r="OCC622" s="5"/>
      <c r="OCD622" s="5"/>
      <c r="OCE622" s="5"/>
      <c r="OCF622" s="5"/>
      <c r="OCG622" s="5"/>
      <c r="OCH622" s="5"/>
      <c r="OCI622" s="5"/>
      <c r="OCJ622" s="5"/>
      <c r="OCK622" s="5"/>
      <c r="OCL622" s="5"/>
      <c r="OCM622" s="5"/>
      <c r="OCN622" s="5"/>
      <c r="OCO622" s="5"/>
      <c r="OCP622" s="5"/>
      <c r="OCQ622" s="5"/>
      <c r="OCR622" s="5"/>
      <c r="OCS622" s="5"/>
      <c r="OCT622" s="5"/>
      <c r="OCU622" s="5"/>
      <c r="OCV622" s="5"/>
      <c r="OCW622" s="5"/>
      <c r="OCX622" s="5"/>
      <c r="OCY622" s="5"/>
      <c r="OCZ622" s="5"/>
      <c r="ODA622" s="5"/>
      <c r="ODB622" s="5"/>
      <c r="ODC622" s="5"/>
      <c r="ODD622" s="5"/>
      <c r="ODE622" s="5"/>
      <c r="ODF622" s="5"/>
      <c r="ODG622" s="5"/>
      <c r="ODH622" s="5"/>
      <c r="ODI622" s="5"/>
      <c r="ODJ622" s="5"/>
      <c r="ODK622" s="5"/>
      <c r="ODL622" s="5"/>
      <c r="ODM622" s="5"/>
      <c r="ODN622" s="5"/>
      <c r="ODO622" s="5"/>
      <c r="ODP622" s="5"/>
      <c r="ODQ622" s="5"/>
      <c r="ODR622" s="5"/>
      <c r="ODS622" s="5"/>
      <c r="ODT622" s="5"/>
      <c r="ODU622" s="5"/>
      <c r="ODV622" s="5"/>
      <c r="ODW622" s="5"/>
      <c r="ODX622" s="5"/>
      <c r="ODY622" s="5"/>
      <c r="ODZ622" s="5"/>
      <c r="OEA622" s="5"/>
      <c r="OEB622" s="5"/>
      <c r="OEC622" s="5"/>
      <c r="OED622" s="5"/>
      <c r="OEE622" s="5"/>
      <c r="OEF622" s="5"/>
      <c r="OEG622" s="5"/>
      <c r="OEH622" s="5"/>
      <c r="OEI622" s="5"/>
      <c r="OEJ622" s="5"/>
      <c r="OEK622" s="5"/>
      <c r="OEL622" s="5"/>
      <c r="OEM622" s="5"/>
      <c r="OEN622" s="5"/>
      <c r="OEO622" s="5"/>
      <c r="OEP622" s="5"/>
      <c r="OEQ622" s="5"/>
      <c r="OER622" s="5"/>
      <c r="OES622" s="5"/>
      <c r="OET622" s="5"/>
      <c r="OEU622" s="5"/>
      <c r="OEV622" s="5"/>
      <c r="OEW622" s="5"/>
      <c r="OEX622" s="5"/>
      <c r="OEY622" s="5"/>
      <c r="OEZ622" s="5"/>
      <c r="OFA622" s="5"/>
      <c r="OFB622" s="5"/>
      <c r="OFC622" s="5"/>
      <c r="OFD622" s="5"/>
      <c r="OFE622" s="5"/>
      <c r="OFF622" s="5"/>
      <c r="OFG622" s="5"/>
      <c r="OFH622" s="5"/>
      <c r="OFI622" s="5"/>
      <c r="OFJ622" s="5"/>
      <c r="OFK622" s="5"/>
      <c r="OFL622" s="5"/>
      <c r="OFM622" s="5"/>
      <c r="OFN622" s="5"/>
      <c r="OFO622" s="5"/>
      <c r="OFP622" s="5"/>
      <c r="OFQ622" s="5"/>
      <c r="OFR622" s="5"/>
      <c r="OFS622" s="5"/>
      <c r="OFT622" s="5"/>
      <c r="OFU622" s="5"/>
      <c r="OFV622" s="5"/>
      <c r="OFW622" s="5"/>
      <c r="OFX622" s="5"/>
      <c r="OFY622" s="5"/>
      <c r="OFZ622" s="5"/>
      <c r="OGA622" s="5"/>
      <c r="OGB622" s="5"/>
      <c r="OGC622" s="5"/>
      <c r="OGD622" s="5"/>
      <c r="OGE622" s="5"/>
      <c r="OGF622" s="5"/>
      <c r="OGG622" s="5"/>
      <c r="OGH622" s="5"/>
      <c r="OGI622" s="5"/>
      <c r="OGJ622" s="5"/>
      <c r="OGK622" s="5"/>
      <c r="OGL622" s="5"/>
      <c r="OGM622" s="5"/>
      <c r="OGN622" s="5"/>
      <c r="OGO622" s="5"/>
      <c r="OGP622" s="5"/>
      <c r="OGQ622" s="5"/>
      <c r="OGR622" s="5"/>
      <c r="OGS622" s="5"/>
      <c r="OGT622" s="5"/>
      <c r="OGU622" s="5"/>
      <c r="OGV622" s="5"/>
      <c r="OGW622" s="5"/>
      <c r="OGX622" s="5"/>
      <c r="OGY622" s="5"/>
      <c r="OGZ622" s="5"/>
      <c r="OHA622" s="5"/>
      <c r="OHB622" s="5"/>
      <c r="OHC622" s="5"/>
      <c r="OHD622" s="5"/>
      <c r="OHE622" s="5"/>
      <c r="OHF622" s="5"/>
      <c r="OHG622" s="5"/>
      <c r="OHH622" s="5"/>
      <c r="OHI622" s="5"/>
      <c r="OHJ622" s="5"/>
      <c r="OHK622" s="5"/>
      <c r="OHL622" s="5"/>
      <c r="OHM622" s="5"/>
      <c r="OHN622" s="5"/>
      <c r="OHO622" s="5"/>
      <c r="OHP622" s="5"/>
      <c r="OHQ622" s="5"/>
      <c r="OHR622" s="5"/>
      <c r="OHS622" s="5"/>
      <c r="OHT622" s="5"/>
      <c r="OHU622" s="5"/>
      <c r="OHV622" s="5"/>
      <c r="OHW622" s="5"/>
      <c r="OHX622" s="5"/>
      <c r="OHY622" s="5"/>
      <c r="OHZ622" s="5"/>
      <c r="OIA622" s="5"/>
      <c r="OIB622" s="5"/>
      <c r="OIC622" s="5"/>
      <c r="OID622" s="5"/>
      <c r="OIE622" s="5"/>
      <c r="OIF622" s="5"/>
      <c r="OIG622" s="5"/>
      <c r="OIH622" s="5"/>
      <c r="OII622" s="5"/>
      <c r="OIJ622" s="5"/>
      <c r="OIK622" s="5"/>
      <c r="OIL622" s="5"/>
      <c r="OIM622" s="5"/>
      <c r="OIN622" s="5"/>
      <c r="OIO622" s="5"/>
      <c r="OIP622" s="5"/>
      <c r="OIQ622" s="5"/>
      <c r="OIR622" s="5"/>
      <c r="OIS622" s="5"/>
      <c r="OIT622" s="5"/>
      <c r="OIU622" s="5"/>
      <c r="OIV622" s="5"/>
      <c r="OIW622" s="5"/>
      <c r="OIX622" s="5"/>
      <c r="OIY622" s="5"/>
      <c r="OIZ622" s="5"/>
      <c r="OJA622" s="5"/>
      <c r="OJB622" s="5"/>
      <c r="OJC622" s="5"/>
      <c r="OJD622" s="5"/>
      <c r="OJE622" s="5"/>
      <c r="OJF622" s="5"/>
      <c r="OJG622" s="5"/>
      <c r="OJH622" s="5"/>
      <c r="OJI622" s="5"/>
      <c r="OJJ622" s="5"/>
      <c r="OJK622" s="5"/>
      <c r="OJL622" s="5"/>
      <c r="OJM622" s="5"/>
      <c r="OJN622" s="5"/>
      <c r="OJO622" s="5"/>
      <c r="OJP622" s="5"/>
      <c r="OJQ622" s="5"/>
      <c r="OJR622" s="5"/>
      <c r="OJS622" s="5"/>
      <c r="OJT622" s="5"/>
      <c r="OJU622" s="5"/>
      <c r="OJV622" s="5"/>
      <c r="OJW622" s="5"/>
      <c r="OJX622" s="5"/>
      <c r="OJY622" s="5"/>
      <c r="OJZ622" s="5"/>
      <c r="OKA622" s="5"/>
      <c r="OKB622" s="5"/>
      <c r="OKC622" s="5"/>
      <c r="OKD622" s="5"/>
      <c r="OKE622" s="5"/>
      <c r="OKF622" s="5"/>
      <c r="OKG622" s="5"/>
      <c r="OKH622" s="5"/>
      <c r="OKI622" s="5"/>
      <c r="OKJ622" s="5"/>
      <c r="OKK622" s="5"/>
      <c r="OKL622" s="5"/>
      <c r="OKM622" s="5"/>
      <c r="OKN622" s="5"/>
      <c r="OKO622" s="5"/>
      <c r="OKP622" s="5"/>
      <c r="OKQ622" s="5"/>
      <c r="OKR622" s="5"/>
      <c r="OKS622" s="5"/>
      <c r="OKT622" s="5"/>
      <c r="OKU622" s="5"/>
      <c r="OKV622" s="5"/>
      <c r="OKW622" s="5"/>
      <c r="OKX622" s="5"/>
      <c r="OKY622" s="5"/>
      <c r="OKZ622" s="5"/>
      <c r="OLA622" s="5"/>
      <c r="OLB622" s="5"/>
      <c r="OLC622" s="5"/>
      <c r="OLD622" s="5"/>
      <c r="OLE622" s="5"/>
      <c r="OLF622" s="5"/>
      <c r="OLG622" s="5"/>
      <c r="OLH622" s="5"/>
      <c r="OLI622" s="5"/>
      <c r="OLJ622" s="5"/>
      <c r="OLK622" s="5"/>
      <c r="OLL622" s="5"/>
      <c r="OLM622" s="5"/>
      <c r="OLN622" s="5"/>
      <c r="OLO622" s="5"/>
      <c r="OLP622" s="5"/>
      <c r="OLQ622" s="5"/>
      <c r="OLR622" s="5"/>
      <c r="OLS622" s="5"/>
      <c r="OLT622" s="5"/>
      <c r="OLU622" s="5"/>
      <c r="OLV622" s="5"/>
      <c r="OLW622" s="5"/>
      <c r="OLX622" s="5"/>
      <c r="OLY622" s="5"/>
      <c r="OLZ622" s="5"/>
      <c r="OMA622" s="5"/>
      <c r="OMB622" s="5"/>
      <c r="OMC622" s="5"/>
      <c r="OMD622" s="5"/>
      <c r="OME622" s="5"/>
      <c r="OMF622" s="5"/>
      <c r="OMG622" s="5"/>
      <c r="OMH622" s="5"/>
      <c r="OMI622" s="5"/>
      <c r="OMJ622" s="5"/>
      <c r="OMK622" s="5"/>
      <c r="OML622" s="5"/>
      <c r="OMM622" s="5"/>
      <c r="OMN622" s="5"/>
      <c r="OMO622" s="5"/>
      <c r="OMP622" s="5"/>
      <c r="OMQ622" s="5"/>
      <c r="OMR622" s="5"/>
      <c r="OMS622" s="5"/>
      <c r="OMT622" s="5"/>
      <c r="OMU622" s="5"/>
      <c r="OMV622" s="5"/>
      <c r="OMW622" s="5"/>
      <c r="OMX622" s="5"/>
      <c r="OMY622" s="5"/>
      <c r="OMZ622" s="5"/>
      <c r="ONA622" s="5"/>
      <c r="ONB622" s="5"/>
      <c r="ONC622" s="5"/>
      <c r="OND622" s="5"/>
      <c r="ONE622" s="5"/>
      <c r="ONF622" s="5"/>
      <c r="ONG622" s="5"/>
      <c r="ONH622" s="5"/>
      <c r="ONI622" s="5"/>
      <c r="ONJ622" s="5"/>
      <c r="ONK622" s="5"/>
      <c r="ONL622" s="5"/>
      <c r="ONM622" s="5"/>
      <c r="ONN622" s="5"/>
      <c r="ONO622" s="5"/>
      <c r="ONP622" s="5"/>
      <c r="ONQ622" s="5"/>
      <c r="ONR622" s="5"/>
      <c r="ONS622" s="5"/>
      <c r="ONT622" s="5"/>
      <c r="ONU622" s="5"/>
      <c r="ONV622" s="5"/>
      <c r="ONW622" s="5"/>
      <c r="ONX622" s="5"/>
      <c r="ONY622" s="5"/>
      <c r="ONZ622" s="5"/>
      <c r="OOA622" s="5"/>
      <c r="OOB622" s="5"/>
      <c r="OOC622" s="5"/>
      <c r="OOD622" s="5"/>
      <c r="OOE622" s="5"/>
      <c r="OOF622" s="5"/>
      <c r="OOG622" s="5"/>
      <c r="OOH622" s="5"/>
      <c r="OOI622" s="5"/>
      <c r="OOJ622" s="5"/>
      <c r="OOK622" s="5"/>
      <c r="OOL622" s="5"/>
      <c r="OOM622" s="5"/>
      <c r="OON622" s="5"/>
      <c r="OOO622" s="5"/>
      <c r="OOP622" s="5"/>
      <c r="OOQ622" s="5"/>
      <c r="OOR622" s="5"/>
      <c r="OOS622" s="5"/>
      <c r="OOT622" s="5"/>
      <c r="OOU622" s="5"/>
      <c r="OOV622" s="5"/>
      <c r="OOW622" s="5"/>
      <c r="OOX622" s="5"/>
      <c r="OOY622" s="5"/>
      <c r="OOZ622" s="5"/>
      <c r="OPA622" s="5"/>
      <c r="OPB622" s="5"/>
      <c r="OPC622" s="5"/>
      <c r="OPD622" s="5"/>
      <c r="OPE622" s="5"/>
      <c r="OPF622" s="5"/>
      <c r="OPG622" s="5"/>
      <c r="OPH622" s="5"/>
      <c r="OPI622" s="5"/>
      <c r="OPJ622" s="5"/>
      <c r="OPK622" s="5"/>
      <c r="OPL622" s="5"/>
      <c r="OPM622" s="5"/>
      <c r="OPN622" s="5"/>
      <c r="OPO622" s="5"/>
      <c r="OPP622" s="5"/>
      <c r="OPQ622" s="5"/>
      <c r="OPR622" s="5"/>
      <c r="OPS622" s="5"/>
      <c r="OPT622" s="5"/>
      <c r="OPU622" s="5"/>
      <c r="OPV622" s="5"/>
      <c r="OPW622" s="5"/>
      <c r="OPX622" s="5"/>
      <c r="OPY622" s="5"/>
      <c r="OPZ622" s="5"/>
      <c r="OQA622" s="5"/>
      <c r="OQB622" s="5"/>
      <c r="OQC622" s="5"/>
      <c r="OQD622" s="5"/>
      <c r="OQE622" s="5"/>
      <c r="OQF622" s="5"/>
      <c r="OQG622" s="5"/>
      <c r="OQH622" s="5"/>
      <c r="OQI622" s="5"/>
      <c r="OQJ622" s="5"/>
      <c r="OQK622" s="5"/>
      <c r="OQL622" s="5"/>
      <c r="OQM622" s="5"/>
      <c r="OQN622" s="5"/>
      <c r="OQO622" s="5"/>
      <c r="OQP622" s="5"/>
      <c r="OQQ622" s="5"/>
      <c r="OQR622" s="5"/>
      <c r="OQS622" s="5"/>
      <c r="OQT622" s="5"/>
      <c r="OQU622" s="5"/>
      <c r="OQV622" s="5"/>
      <c r="OQW622" s="5"/>
      <c r="OQX622" s="5"/>
      <c r="OQY622" s="5"/>
      <c r="OQZ622" s="5"/>
      <c r="ORA622" s="5"/>
      <c r="ORB622" s="5"/>
      <c r="ORC622" s="5"/>
      <c r="ORD622" s="5"/>
      <c r="ORE622" s="5"/>
      <c r="ORF622" s="5"/>
      <c r="ORG622" s="5"/>
      <c r="ORH622" s="5"/>
      <c r="ORI622" s="5"/>
      <c r="ORJ622" s="5"/>
      <c r="ORK622" s="5"/>
      <c r="ORL622" s="5"/>
      <c r="ORM622" s="5"/>
      <c r="ORN622" s="5"/>
      <c r="ORO622" s="5"/>
      <c r="ORP622" s="5"/>
      <c r="ORQ622" s="5"/>
      <c r="ORR622" s="5"/>
      <c r="ORS622" s="5"/>
      <c r="ORT622" s="5"/>
      <c r="ORU622" s="5"/>
      <c r="ORV622" s="5"/>
      <c r="ORW622" s="5"/>
      <c r="ORX622" s="5"/>
      <c r="ORY622" s="5"/>
      <c r="ORZ622" s="5"/>
      <c r="OSA622" s="5"/>
      <c r="OSB622" s="5"/>
      <c r="OSC622" s="5"/>
      <c r="OSD622" s="5"/>
      <c r="OSE622" s="5"/>
      <c r="OSF622" s="5"/>
      <c r="OSG622" s="5"/>
      <c r="OSH622" s="5"/>
      <c r="OSI622" s="5"/>
      <c r="OSJ622" s="5"/>
      <c r="OSK622" s="5"/>
      <c r="OSL622" s="5"/>
      <c r="OSM622" s="5"/>
      <c r="OSN622" s="5"/>
      <c r="OSO622" s="5"/>
      <c r="OSP622" s="5"/>
      <c r="OSQ622" s="5"/>
      <c r="OSR622" s="5"/>
      <c r="OSS622" s="5"/>
      <c r="OST622" s="5"/>
      <c r="OSU622" s="5"/>
      <c r="OSV622" s="5"/>
      <c r="OSW622" s="5"/>
      <c r="OSX622" s="5"/>
      <c r="OSY622" s="5"/>
      <c r="OSZ622" s="5"/>
      <c r="OTA622" s="5"/>
      <c r="OTB622" s="5"/>
      <c r="OTC622" s="5"/>
      <c r="OTD622" s="5"/>
      <c r="OTE622" s="5"/>
      <c r="OTF622" s="5"/>
      <c r="OTG622" s="5"/>
      <c r="OTH622" s="5"/>
      <c r="OTI622" s="5"/>
      <c r="OTJ622" s="5"/>
      <c r="OTK622" s="5"/>
      <c r="OTL622" s="5"/>
      <c r="OTM622" s="5"/>
      <c r="OTN622" s="5"/>
      <c r="OTO622" s="5"/>
      <c r="OTP622" s="5"/>
      <c r="OTQ622" s="5"/>
      <c r="OTR622" s="5"/>
      <c r="OTS622" s="5"/>
      <c r="OTT622" s="5"/>
      <c r="OTU622" s="5"/>
      <c r="OTV622" s="5"/>
      <c r="OTW622" s="5"/>
      <c r="OTX622" s="5"/>
      <c r="OTY622" s="5"/>
      <c r="OTZ622" s="5"/>
      <c r="OUA622" s="5"/>
      <c r="OUB622" s="5"/>
      <c r="OUC622" s="5"/>
      <c r="OUD622" s="5"/>
      <c r="OUE622" s="5"/>
      <c r="OUF622" s="5"/>
      <c r="OUG622" s="5"/>
      <c r="OUH622" s="5"/>
      <c r="OUI622" s="5"/>
      <c r="OUJ622" s="5"/>
      <c r="OUK622" s="5"/>
      <c r="OUL622" s="5"/>
      <c r="OUM622" s="5"/>
      <c r="OUN622" s="5"/>
      <c r="OUO622" s="5"/>
      <c r="OUP622" s="5"/>
      <c r="OUQ622" s="5"/>
      <c r="OUR622" s="5"/>
      <c r="OUS622" s="5"/>
      <c r="OUT622" s="5"/>
      <c r="OUU622" s="5"/>
      <c r="OUV622" s="5"/>
      <c r="OUW622" s="5"/>
      <c r="OUX622" s="5"/>
      <c r="OUY622" s="5"/>
      <c r="OUZ622" s="5"/>
      <c r="OVA622" s="5"/>
      <c r="OVB622" s="5"/>
      <c r="OVC622" s="5"/>
      <c r="OVD622" s="5"/>
      <c r="OVE622" s="5"/>
      <c r="OVF622" s="5"/>
      <c r="OVG622" s="5"/>
      <c r="OVH622" s="5"/>
      <c r="OVI622" s="5"/>
      <c r="OVJ622" s="5"/>
      <c r="OVK622" s="5"/>
      <c r="OVL622" s="5"/>
      <c r="OVM622" s="5"/>
      <c r="OVN622" s="5"/>
      <c r="OVO622" s="5"/>
      <c r="OVP622" s="5"/>
      <c r="OVQ622" s="5"/>
      <c r="OVR622" s="5"/>
      <c r="OVS622" s="5"/>
      <c r="OVT622" s="5"/>
      <c r="OVU622" s="5"/>
      <c r="OVV622" s="5"/>
      <c r="OVW622" s="5"/>
      <c r="OVX622" s="5"/>
      <c r="OVY622" s="5"/>
      <c r="OVZ622" s="5"/>
      <c r="OWA622" s="5"/>
      <c r="OWB622" s="5"/>
      <c r="OWC622" s="5"/>
      <c r="OWD622" s="5"/>
      <c r="OWE622" s="5"/>
      <c r="OWF622" s="5"/>
      <c r="OWG622" s="5"/>
      <c r="OWH622" s="5"/>
      <c r="OWI622" s="5"/>
      <c r="OWJ622" s="5"/>
      <c r="OWK622" s="5"/>
      <c r="OWL622" s="5"/>
      <c r="OWM622" s="5"/>
      <c r="OWN622" s="5"/>
      <c r="OWO622" s="5"/>
      <c r="OWP622" s="5"/>
      <c r="OWQ622" s="5"/>
      <c r="OWR622" s="5"/>
      <c r="OWS622" s="5"/>
      <c r="OWT622" s="5"/>
      <c r="OWU622" s="5"/>
      <c r="OWV622" s="5"/>
      <c r="OWW622" s="5"/>
      <c r="OWX622" s="5"/>
      <c r="OWY622" s="5"/>
      <c r="OWZ622" s="5"/>
      <c r="OXA622" s="5"/>
      <c r="OXB622" s="5"/>
      <c r="OXC622" s="5"/>
      <c r="OXD622" s="5"/>
      <c r="OXE622" s="5"/>
      <c r="OXF622" s="5"/>
      <c r="OXG622" s="5"/>
      <c r="OXH622" s="5"/>
      <c r="OXI622" s="5"/>
      <c r="OXJ622" s="5"/>
      <c r="OXK622" s="5"/>
      <c r="OXL622" s="5"/>
      <c r="OXM622" s="5"/>
      <c r="OXN622" s="5"/>
      <c r="OXO622" s="5"/>
      <c r="OXP622" s="5"/>
      <c r="OXQ622" s="5"/>
      <c r="OXR622" s="5"/>
      <c r="OXS622" s="5"/>
      <c r="OXT622" s="5"/>
      <c r="OXU622" s="5"/>
      <c r="OXV622" s="5"/>
      <c r="OXW622" s="5"/>
      <c r="OXX622" s="5"/>
      <c r="OXY622" s="5"/>
      <c r="OXZ622" s="5"/>
      <c r="OYA622" s="5"/>
      <c r="OYB622" s="5"/>
      <c r="OYC622" s="5"/>
      <c r="OYD622" s="5"/>
      <c r="OYE622" s="5"/>
      <c r="OYF622" s="5"/>
      <c r="OYG622" s="5"/>
      <c r="OYH622" s="5"/>
      <c r="OYI622" s="5"/>
      <c r="OYJ622" s="5"/>
      <c r="OYK622" s="5"/>
      <c r="OYL622" s="5"/>
      <c r="OYM622" s="5"/>
      <c r="OYN622" s="5"/>
      <c r="OYO622" s="5"/>
      <c r="OYP622" s="5"/>
      <c r="OYQ622" s="5"/>
      <c r="OYR622" s="5"/>
      <c r="OYS622" s="5"/>
      <c r="OYT622" s="5"/>
      <c r="OYU622" s="5"/>
      <c r="OYV622" s="5"/>
      <c r="OYW622" s="5"/>
      <c r="OYX622" s="5"/>
      <c r="OYY622" s="5"/>
      <c r="OYZ622" s="5"/>
      <c r="OZA622" s="5"/>
      <c r="OZB622" s="5"/>
      <c r="OZC622" s="5"/>
      <c r="OZD622" s="5"/>
      <c r="OZE622" s="5"/>
      <c r="OZF622" s="5"/>
      <c r="OZG622" s="5"/>
      <c r="OZH622" s="5"/>
      <c r="OZI622" s="5"/>
      <c r="OZJ622" s="5"/>
      <c r="OZK622" s="5"/>
      <c r="OZL622" s="5"/>
      <c r="OZM622" s="5"/>
      <c r="OZN622" s="5"/>
      <c r="OZO622" s="5"/>
      <c r="OZP622" s="5"/>
      <c r="OZQ622" s="5"/>
      <c r="OZR622" s="5"/>
      <c r="OZS622" s="5"/>
      <c r="OZT622" s="5"/>
      <c r="OZU622" s="5"/>
      <c r="OZV622" s="5"/>
      <c r="OZW622" s="5"/>
      <c r="OZX622" s="5"/>
      <c r="OZY622" s="5"/>
      <c r="OZZ622" s="5"/>
      <c r="PAA622" s="5"/>
      <c r="PAB622" s="5"/>
      <c r="PAC622" s="5"/>
      <c r="PAD622" s="5"/>
      <c r="PAE622" s="5"/>
      <c r="PAF622" s="5"/>
      <c r="PAG622" s="5"/>
      <c r="PAH622" s="5"/>
      <c r="PAI622" s="5"/>
      <c r="PAJ622" s="5"/>
      <c r="PAK622" s="5"/>
      <c r="PAL622" s="5"/>
      <c r="PAM622" s="5"/>
      <c r="PAN622" s="5"/>
      <c r="PAO622" s="5"/>
      <c r="PAP622" s="5"/>
      <c r="PAQ622" s="5"/>
      <c r="PAR622" s="5"/>
      <c r="PAS622" s="5"/>
      <c r="PAT622" s="5"/>
      <c r="PAU622" s="5"/>
      <c r="PAV622" s="5"/>
      <c r="PAW622" s="5"/>
      <c r="PAX622" s="5"/>
      <c r="PAY622" s="5"/>
      <c r="PAZ622" s="5"/>
      <c r="PBA622" s="5"/>
      <c r="PBB622" s="5"/>
      <c r="PBC622" s="5"/>
      <c r="PBD622" s="5"/>
      <c r="PBE622" s="5"/>
      <c r="PBF622" s="5"/>
      <c r="PBG622" s="5"/>
      <c r="PBH622" s="5"/>
      <c r="PBI622" s="5"/>
      <c r="PBJ622" s="5"/>
      <c r="PBK622" s="5"/>
      <c r="PBL622" s="5"/>
      <c r="PBM622" s="5"/>
      <c r="PBN622" s="5"/>
      <c r="PBO622" s="5"/>
      <c r="PBP622" s="5"/>
      <c r="PBQ622" s="5"/>
      <c r="PBR622" s="5"/>
      <c r="PBS622" s="5"/>
      <c r="PBT622" s="5"/>
      <c r="PBU622" s="5"/>
      <c r="PBV622" s="5"/>
      <c r="PBW622" s="5"/>
      <c r="PBX622" s="5"/>
      <c r="PBY622" s="5"/>
      <c r="PBZ622" s="5"/>
      <c r="PCA622" s="5"/>
      <c r="PCB622" s="5"/>
      <c r="PCC622" s="5"/>
      <c r="PCD622" s="5"/>
      <c r="PCE622" s="5"/>
      <c r="PCF622" s="5"/>
      <c r="PCG622" s="5"/>
      <c r="PCH622" s="5"/>
      <c r="PCI622" s="5"/>
      <c r="PCJ622" s="5"/>
      <c r="PCK622" s="5"/>
      <c r="PCL622" s="5"/>
      <c r="PCM622" s="5"/>
      <c r="PCN622" s="5"/>
      <c r="PCO622" s="5"/>
      <c r="PCP622" s="5"/>
      <c r="PCQ622" s="5"/>
      <c r="PCR622" s="5"/>
      <c r="PCS622" s="5"/>
      <c r="PCT622" s="5"/>
      <c r="PCU622" s="5"/>
      <c r="PCV622" s="5"/>
      <c r="PCW622" s="5"/>
      <c r="PCX622" s="5"/>
      <c r="PCY622" s="5"/>
      <c r="PCZ622" s="5"/>
      <c r="PDA622" s="5"/>
      <c r="PDB622" s="5"/>
      <c r="PDC622" s="5"/>
      <c r="PDD622" s="5"/>
      <c r="PDE622" s="5"/>
      <c r="PDF622" s="5"/>
      <c r="PDG622" s="5"/>
      <c r="PDH622" s="5"/>
      <c r="PDI622" s="5"/>
      <c r="PDJ622" s="5"/>
      <c r="PDK622" s="5"/>
      <c r="PDL622" s="5"/>
      <c r="PDM622" s="5"/>
      <c r="PDN622" s="5"/>
      <c r="PDO622" s="5"/>
      <c r="PDP622" s="5"/>
      <c r="PDQ622" s="5"/>
      <c r="PDR622" s="5"/>
      <c r="PDS622" s="5"/>
      <c r="PDT622" s="5"/>
      <c r="PDU622" s="5"/>
      <c r="PDV622" s="5"/>
      <c r="PDW622" s="5"/>
      <c r="PDX622" s="5"/>
      <c r="PDY622" s="5"/>
      <c r="PDZ622" s="5"/>
      <c r="PEA622" s="5"/>
      <c r="PEB622" s="5"/>
      <c r="PEC622" s="5"/>
      <c r="PED622" s="5"/>
      <c r="PEE622" s="5"/>
      <c r="PEF622" s="5"/>
      <c r="PEG622" s="5"/>
      <c r="PEH622" s="5"/>
      <c r="PEI622" s="5"/>
      <c r="PEJ622" s="5"/>
      <c r="PEK622" s="5"/>
      <c r="PEL622" s="5"/>
      <c r="PEM622" s="5"/>
      <c r="PEN622" s="5"/>
      <c r="PEO622" s="5"/>
      <c r="PEP622" s="5"/>
      <c r="PEQ622" s="5"/>
      <c r="PER622" s="5"/>
      <c r="PES622" s="5"/>
      <c r="PET622" s="5"/>
      <c r="PEU622" s="5"/>
      <c r="PEV622" s="5"/>
      <c r="PEW622" s="5"/>
      <c r="PEX622" s="5"/>
      <c r="PEY622" s="5"/>
      <c r="PEZ622" s="5"/>
      <c r="PFA622" s="5"/>
      <c r="PFB622" s="5"/>
      <c r="PFC622" s="5"/>
      <c r="PFD622" s="5"/>
      <c r="PFE622" s="5"/>
      <c r="PFF622" s="5"/>
      <c r="PFG622" s="5"/>
      <c r="PFH622" s="5"/>
      <c r="PFI622" s="5"/>
      <c r="PFJ622" s="5"/>
      <c r="PFK622" s="5"/>
      <c r="PFL622" s="5"/>
      <c r="PFM622" s="5"/>
      <c r="PFN622" s="5"/>
      <c r="PFO622" s="5"/>
      <c r="PFP622" s="5"/>
      <c r="PFQ622" s="5"/>
      <c r="PFR622" s="5"/>
      <c r="PFS622" s="5"/>
      <c r="PFT622" s="5"/>
      <c r="PFU622" s="5"/>
      <c r="PFV622" s="5"/>
      <c r="PFW622" s="5"/>
      <c r="PFX622" s="5"/>
      <c r="PFY622" s="5"/>
      <c r="PFZ622" s="5"/>
      <c r="PGA622" s="5"/>
      <c r="PGB622" s="5"/>
      <c r="PGC622" s="5"/>
      <c r="PGD622" s="5"/>
      <c r="PGE622" s="5"/>
      <c r="PGF622" s="5"/>
      <c r="PGG622" s="5"/>
      <c r="PGH622" s="5"/>
      <c r="PGI622" s="5"/>
      <c r="PGJ622" s="5"/>
      <c r="PGK622" s="5"/>
      <c r="PGL622" s="5"/>
      <c r="PGM622" s="5"/>
      <c r="PGN622" s="5"/>
      <c r="PGO622" s="5"/>
      <c r="PGP622" s="5"/>
      <c r="PGQ622" s="5"/>
      <c r="PGR622" s="5"/>
      <c r="PGS622" s="5"/>
      <c r="PGT622" s="5"/>
      <c r="PGU622" s="5"/>
      <c r="PGV622" s="5"/>
      <c r="PGW622" s="5"/>
      <c r="PGX622" s="5"/>
      <c r="PGY622" s="5"/>
      <c r="PGZ622" s="5"/>
      <c r="PHA622" s="5"/>
      <c r="PHB622" s="5"/>
      <c r="PHC622" s="5"/>
      <c r="PHD622" s="5"/>
      <c r="PHE622" s="5"/>
      <c r="PHF622" s="5"/>
      <c r="PHG622" s="5"/>
      <c r="PHH622" s="5"/>
      <c r="PHI622" s="5"/>
      <c r="PHJ622" s="5"/>
      <c r="PHK622" s="5"/>
      <c r="PHL622" s="5"/>
      <c r="PHM622" s="5"/>
      <c r="PHN622" s="5"/>
      <c r="PHO622" s="5"/>
      <c r="PHP622" s="5"/>
      <c r="PHQ622" s="5"/>
      <c r="PHR622" s="5"/>
      <c r="PHS622" s="5"/>
      <c r="PHT622" s="5"/>
      <c r="PHU622" s="5"/>
      <c r="PHV622" s="5"/>
      <c r="PHW622" s="5"/>
      <c r="PHX622" s="5"/>
      <c r="PHY622" s="5"/>
      <c r="PHZ622" s="5"/>
      <c r="PIA622" s="5"/>
      <c r="PIB622" s="5"/>
      <c r="PIC622" s="5"/>
      <c r="PID622" s="5"/>
      <c r="PIE622" s="5"/>
      <c r="PIF622" s="5"/>
      <c r="PIG622" s="5"/>
      <c r="PIH622" s="5"/>
      <c r="PII622" s="5"/>
      <c r="PIJ622" s="5"/>
      <c r="PIK622" s="5"/>
      <c r="PIL622" s="5"/>
      <c r="PIM622" s="5"/>
      <c r="PIN622" s="5"/>
      <c r="PIO622" s="5"/>
      <c r="PIP622" s="5"/>
      <c r="PIQ622" s="5"/>
      <c r="PIR622" s="5"/>
      <c r="PIS622" s="5"/>
      <c r="PIT622" s="5"/>
      <c r="PIU622" s="5"/>
      <c r="PIV622" s="5"/>
      <c r="PIW622" s="5"/>
      <c r="PIX622" s="5"/>
      <c r="PIY622" s="5"/>
      <c r="PIZ622" s="5"/>
      <c r="PJA622" s="5"/>
      <c r="PJB622" s="5"/>
      <c r="PJC622" s="5"/>
      <c r="PJD622" s="5"/>
      <c r="PJE622" s="5"/>
      <c r="PJF622" s="5"/>
      <c r="PJG622" s="5"/>
      <c r="PJH622" s="5"/>
      <c r="PJI622" s="5"/>
      <c r="PJJ622" s="5"/>
      <c r="PJK622" s="5"/>
      <c r="PJL622" s="5"/>
      <c r="PJM622" s="5"/>
      <c r="PJN622" s="5"/>
      <c r="PJO622" s="5"/>
      <c r="PJP622" s="5"/>
      <c r="PJQ622" s="5"/>
      <c r="PJR622" s="5"/>
      <c r="PJS622" s="5"/>
      <c r="PJT622" s="5"/>
      <c r="PJU622" s="5"/>
      <c r="PJV622" s="5"/>
      <c r="PJW622" s="5"/>
      <c r="PJX622" s="5"/>
      <c r="PJY622" s="5"/>
      <c r="PJZ622" s="5"/>
      <c r="PKA622" s="5"/>
      <c r="PKB622" s="5"/>
      <c r="PKC622" s="5"/>
      <c r="PKD622" s="5"/>
      <c r="PKE622" s="5"/>
      <c r="PKF622" s="5"/>
      <c r="PKG622" s="5"/>
      <c r="PKH622" s="5"/>
      <c r="PKI622" s="5"/>
      <c r="PKJ622" s="5"/>
      <c r="PKK622" s="5"/>
      <c r="PKL622" s="5"/>
      <c r="PKM622" s="5"/>
      <c r="PKN622" s="5"/>
      <c r="PKO622" s="5"/>
      <c r="PKP622" s="5"/>
      <c r="PKQ622" s="5"/>
      <c r="PKR622" s="5"/>
      <c r="PKS622" s="5"/>
      <c r="PKT622" s="5"/>
      <c r="PKU622" s="5"/>
      <c r="PKV622" s="5"/>
      <c r="PKW622" s="5"/>
      <c r="PKX622" s="5"/>
      <c r="PKY622" s="5"/>
      <c r="PKZ622" s="5"/>
      <c r="PLA622" s="5"/>
      <c r="PLB622" s="5"/>
      <c r="PLC622" s="5"/>
      <c r="PLD622" s="5"/>
      <c r="PLE622" s="5"/>
      <c r="PLF622" s="5"/>
      <c r="PLG622" s="5"/>
      <c r="PLH622" s="5"/>
      <c r="PLI622" s="5"/>
      <c r="PLJ622" s="5"/>
      <c r="PLK622" s="5"/>
      <c r="PLL622" s="5"/>
      <c r="PLM622" s="5"/>
      <c r="PLN622" s="5"/>
      <c r="PLO622" s="5"/>
      <c r="PLP622" s="5"/>
      <c r="PLQ622" s="5"/>
      <c r="PLR622" s="5"/>
      <c r="PLS622" s="5"/>
      <c r="PLT622" s="5"/>
      <c r="PLU622" s="5"/>
      <c r="PLV622" s="5"/>
      <c r="PLW622" s="5"/>
      <c r="PLX622" s="5"/>
      <c r="PLY622" s="5"/>
      <c r="PLZ622" s="5"/>
      <c r="PMA622" s="5"/>
      <c r="PMB622" s="5"/>
      <c r="PMC622" s="5"/>
      <c r="PMD622" s="5"/>
      <c r="PME622" s="5"/>
      <c r="PMF622" s="5"/>
      <c r="PMG622" s="5"/>
      <c r="PMH622" s="5"/>
      <c r="PMI622" s="5"/>
      <c r="PMJ622" s="5"/>
      <c r="PMK622" s="5"/>
      <c r="PML622" s="5"/>
      <c r="PMM622" s="5"/>
      <c r="PMN622" s="5"/>
      <c r="PMO622" s="5"/>
      <c r="PMP622" s="5"/>
      <c r="PMQ622" s="5"/>
      <c r="PMR622" s="5"/>
      <c r="PMS622" s="5"/>
      <c r="PMT622" s="5"/>
      <c r="PMU622" s="5"/>
      <c r="PMV622" s="5"/>
      <c r="PMW622" s="5"/>
      <c r="PMX622" s="5"/>
      <c r="PMY622" s="5"/>
      <c r="PMZ622" s="5"/>
      <c r="PNA622" s="5"/>
      <c r="PNB622" s="5"/>
      <c r="PNC622" s="5"/>
      <c r="PND622" s="5"/>
      <c r="PNE622" s="5"/>
      <c r="PNF622" s="5"/>
      <c r="PNG622" s="5"/>
      <c r="PNH622" s="5"/>
      <c r="PNI622" s="5"/>
      <c r="PNJ622" s="5"/>
      <c r="PNK622" s="5"/>
      <c r="PNL622" s="5"/>
      <c r="PNM622" s="5"/>
      <c r="PNN622" s="5"/>
      <c r="PNO622" s="5"/>
      <c r="PNP622" s="5"/>
      <c r="PNQ622" s="5"/>
      <c r="PNR622" s="5"/>
      <c r="PNS622" s="5"/>
      <c r="PNT622" s="5"/>
      <c r="PNU622" s="5"/>
      <c r="PNV622" s="5"/>
      <c r="PNW622" s="5"/>
      <c r="PNX622" s="5"/>
      <c r="PNY622" s="5"/>
      <c r="PNZ622" s="5"/>
      <c r="POA622" s="5"/>
      <c r="POB622" s="5"/>
      <c r="POC622" s="5"/>
      <c r="POD622" s="5"/>
      <c r="POE622" s="5"/>
      <c r="POF622" s="5"/>
      <c r="POG622" s="5"/>
      <c r="POH622" s="5"/>
      <c r="POI622" s="5"/>
      <c r="POJ622" s="5"/>
      <c r="POK622" s="5"/>
      <c r="POL622" s="5"/>
      <c r="POM622" s="5"/>
      <c r="PON622" s="5"/>
      <c r="POO622" s="5"/>
      <c r="POP622" s="5"/>
      <c r="POQ622" s="5"/>
      <c r="POR622" s="5"/>
      <c r="POS622" s="5"/>
      <c r="POT622" s="5"/>
      <c r="POU622" s="5"/>
      <c r="POV622" s="5"/>
      <c r="POW622" s="5"/>
      <c r="POX622" s="5"/>
      <c r="POY622" s="5"/>
      <c r="POZ622" s="5"/>
      <c r="PPA622" s="5"/>
      <c r="PPB622" s="5"/>
      <c r="PPC622" s="5"/>
      <c r="PPD622" s="5"/>
      <c r="PPE622" s="5"/>
      <c r="PPF622" s="5"/>
      <c r="PPG622" s="5"/>
      <c r="PPH622" s="5"/>
      <c r="PPI622" s="5"/>
      <c r="PPJ622" s="5"/>
      <c r="PPK622" s="5"/>
      <c r="PPL622" s="5"/>
      <c r="PPM622" s="5"/>
      <c r="PPN622" s="5"/>
      <c r="PPO622" s="5"/>
      <c r="PPP622" s="5"/>
      <c r="PPQ622" s="5"/>
      <c r="PPR622" s="5"/>
      <c r="PPS622" s="5"/>
      <c r="PPT622" s="5"/>
      <c r="PPU622" s="5"/>
      <c r="PPV622" s="5"/>
      <c r="PPW622" s="5"/>
      <c r="PPX622" s="5"/>
      <c r="PPY622" s="5"/>
      <c r="PPZ622" s="5"/>
      <c r="PQA622" s="5"/>
      <c r="PQB622" s="5"/>
      <c r="PQC622" s="5"/>
      <c r="PQD622" s="5"/>
      <c r="PQE622" s="5"/>
      <c r="PQF622" s="5"/>
      <c r="PQG622" s="5"/>
      <c r="PQH622" s="5"/>
      <c r="PQI622" s="5"/>
      <c r="PQJ622" s="5"/>
      <c r="PQK622" s="5"/>
      <c r="PQL622" s="5"/>
      <c r="PQM622" s="5"/>
      <c r="PQN622" s="5"/>
      <c r="PQO622" s="5"/>
      <c r="PQP622" s="5"/>
      <c r="PQQ622" s="5"/>
      <c r="PQR622" s="5"/>
      <c r="PQS622" s="5"/>
      <c r="PQT622" s="5"/>
      <c r="PQU622" s="5"/>
      <c r="PQV622" s="5"/>
      <c r="PQW622" s="5"/>
      <c r="PQX622" s="5"/>
      <c r="PQY622" s="5"/>
      <c r="PQZ622" s="5"/>
      <c r="PRA622" s="5"/>
      <c r="PRB622" s="5"/>
      <c r="PRC622" s="5"/>
      <c r="PRD622" s="5"/>
      <c r="PRE622" s="5"/>
      <c r="PRF622" s="5"/>
      <c r="PRG622" s="5"/>
      <c r="PRH622" s="5"/>
      <c r="PRI622" s="5"/>
      <c r="PRJ622" s="5"/>
      <c r="PRK622" s="5"/>
      <c r="PRL622" s="5"/>
      <c r="PRM622" s="5"/>
      <c r="PRN622" s="5"/>
      <c r="PRO622" s="5"/>
      <c r="PRP622" s="5"/>
      <c r="PRQ622" s="5"/>
      <c r="PRR622" s="5"/>
      <c r="PRS622" s="5"/>
      <c r="PRT622" s="5"/>
      <c r="PRU622" s="5"/>
      <c r="PRV622" s="5"/>
      <c r="PRW622" s="5"/>
      <c r="PRX622" s="5"/>
      <c r="PRY622" s="5"/>
      <c r="PRZ622" s="5"/>
      <c r="PSA622" s="5"/>
      <c r="PSB622" s="5"/>
      <c r="PSC622" s="5"/>
      <c r="PSD622" s="5"/>
      <c r="PSE622" s="5"/>
      <c r="PSF622" s="5"/>
      <c r="PSG622" s="5"/>
      <c r="PSH622" s="5"/>
      <c r="PSI622" s="5"/>
      <c r="PSJ622" s="5"/>
      <c r="PSK622" s="5"/>
      <c r="PSL622" s="5"/>
      <c r="PSM622" s="5"/>
      <c r="PSN622" s="5"/>
      <c r="PSO622" s="5"/>
      <c r="PSP622" s="5"/>
      <c r="PSQ622" s="5"/>
      <c r="PSR622" s="5"/>
      <c r="PSS622" s="5"/>
      <c r="PST622" s="5"/>
      <c r="PSU622" s="5"/>
      <c r="PSV622" s="5"/>
      <c r="PSW622" s="5"/>
      <c r="PSX622" s="5"/>
      <c r="PSY622" s="5"/>
      <c r="PSZ622" s="5"/>
      <c r="PTA622" s="5"/>
      <c r="PTB622" s="5"/>
      <c r="PTC622" s="5"/>
      <c r="PTD622" s="5"/>
      <c r="PTE622" s="5"/>
      <c r="PTF622" s="5"/>
      <c r="PTG622" s="5"/>
      <c r="PTH622" s="5"/>
      <c r="PTI622" s="5"/>
      <c r="PTJ622" s="5"/>
      <c r="PTK622" s="5"/>
      <c r="PTL622" s="5"/>
      <c r="PTM622" s="5"/>
      <c r="PTN622" s="5"/>
      <c r="PTO622" s="5"/>
      <c r="PTP622" s="5"/>
      <c r="PTQ622" s="5"/>
      <c r="PTR622" s="5"/>
      <c r="PTS622" s="5"/>
      <c r="PTT622" s="5"/>
      <c r="PTU622" s="5"/>
      <c r="PTV622" s="5"/>
      <c r="PTW622" s="5"/>
      <c r="PTX622" s="5"/>
      <c r="PTY622" s="5"/>
      <c r="PTZ622" s="5"/>
      <c r="PUA622" s="5"/>
      <c r="PUB622" s="5"/>
      <c r="PUC622" s="5"/>
      <c r="PUD622" s="5"/>
      <c r="PUE622" s="5"/>
      <c r="PUF622" s="5"/>
      <c r="PUG622" s="5"/>
      <c r="PUH622" s="5"/>
      <c r="PUI622" s="5"/>
      <c r="PUJ622" s="5"/>
      <c r="PUK622" s="5"/>
      <c r="PUL622" s="5"/>
      <c r="PUM622" s="5"/>
      <c r="PUN622" s="5"/>
      <c r="PUO622" s="5"/>
      <c r="PUP622" s="5"/>
      <c r="PUQ622" s="5"/>
      <c r="PUR622" s="5"/>
      <c r="PUS622" s="5"/>
      <c r="PUT622" s="5"/>
      <c r="PUU622" s="5"/>
      <c r="PUV622" s="5"/>
      <c r="PUW622" s="5"/>
      <c r="PUX622" s="5"/>
      <c r="PUY622" s="5"/>
      <c r="PUZ622" s="5"/>
      <c r="PVA622" s="5"/>
      <c r="PVB622" s="5"/>
      <c r="PVC622" s="5"/>
      <c r="PVD622" s="5"/>
      <c r="PVE622" s="5"/>
      <c r="PVF622" s="5"/>
      <c r="PVG622" s="5"/>
      <c r="PVH622" s="5"/>
      <c r="PVI622" s="5"/>
      <c r="PVJ622" s="5"/>
      <c r="PVK622" s="5"/>
      <c r="PVL622" s="5"/>
      <c r="PVM622" s="5"/>
      <c r="PVN622" s="5"/>
      <c r="PVO622" s="5"/>
      <c r="PVP622" s="5"/>
      <c r="PVQ622" s="5"/>
      <c r="PVR622" s="5"/>
      <c r="PVS622" s="5"/>
      <c r="PVT622" s="5"/>
      <c r="PVU622" s="5"/>
      <c r="PVV622" s="5"/>
      <c r="PVW622" s="5"/>
      <c r="PVX622" s="5"/>
      <c r="PVY622" s="5"/>
      <c r="PVZ622" s="5"/>
      <c r="PWA622" s="5"/>
      <c r="PWB622" s="5"/>
      <c r="PWC622" s="5"/>
      <c r="PWD622" s="5"/>
      <c r="PWE622" s="5"/>
      <c r="PWF622" s="5"/>
      <c r="PWG622" s="5"/>
      <c r="PWH622" s="5"/>
      <c r="PWI622" s="5"/>
      <c r="PWJ622" s="5"/>
      <c r="PWK622" s="5"/>
      <c r="PWL622" s="5"/>
      <c r="PWM622" s="5"/>
      <c r="PWN622" s="5"/>
      <c r="PWO622" s="5"/>
      <c r="PWP622" s="5"/>
      <c r="PWQ622" s="5"/>
      <c r="PWR622" s="5"/>
      <c r="PWS622" s="5"/>
      <c r="PWT622" s="5"/>
      <c r="PWU622" s="5"/>
      <c r="PWV622" s="5"/>
      <c r="PWW622" s="5"/>
      <c r="PWX622" s="5"/>
      <c r="PWY622" s="5"/>
      <c r="PWZ622" s="5"/>
      <c r="PXA622" s="5"/>
      <c r="PXB622" s="5"/>
      <c r="PXC622" s="5"/>
      <c r="PXD622" s="5"/>
      <c r="PXE622" s="5"/>
      <c r="PXF622" s="5"/>
      <c r="PXG622" s="5"/>
      <c r="PXH622" s="5"/>
      <c r="PXI622" s="5"/>
      <c r="PXJ622" s="5"/>
      <c r="PXK622" s="5"/>
      <c r="PXL622" s="5"/>
      <c r="PXM622" s="5"/>
      <c r="PXN622" s="5"/>
      <c r="PXO622" s="5"/>
      <c r="PXP622" s="5"/>
      <c r="PXQ622" s="5"/>
      <c r="PXR622" s="5"/>
      <c r="PXS622" s="5"/>
      <c r="PXT622" s="5"/>
      <c r="PXU622" s="5"/>
      <c r="PXV622" s="5"/>
      <c r="PXW622" s="5"/>
      <c r="PXX622" s="5"/>
      <c r="PXY622" s="5"/>
      <c r="PXZ622" s="5"/>
      <c r="PYA622" s="5"/>
      <c r="PYB622" s="5"/>
      <c r="PYC622" s="5"/>
      <c r="PYD622" s="5"/>
      <c r="PYE622" s="5"/>
      <c r="PYF622" s="5"/>
      <c r="PYG622" s="5"/>
      <c r="PYH622" s="5"/>
      <c r="PYI622" s="5"/>
      <c r="PYJ622" s="5"/>
      <c r="PYK622" s="5"/>
      <c r="PYL622" s="5"/>
      <c r="PYM622" s="5"/>
      <c r="PYN622" s="5"/>
      <c r="PYO622" s="5"/>
      <c r="PYP622" s="5"/>
      <c r="PYQ622" s="5"/>
      <c r="PYR622" s="5"/>
      <c r="PYS622" s="5"/>
      <c r="PYT622" s="5"/>
      <c r="PYU622" s="5"/>
      <c r="PYV622" s="5"/>
      <c r="PYW622" s="5"/>
      <c r="PYX622" s="5"/>
      <c r="PYY622" s="5"/>
      <c r="PYZ622" s="5"/>
      <c r="PZA622" s="5"/>
      <c r="PZB622" s="5"/>
      <c r="PZC622" s="5"/>
      <c r="PZD622" s="5"/>
      <c r="PZE622" s="5"/>
      <c r="PZF622" s="5"/>
      <c r="PZG622" s="5"/>
      <c r="PZH622" s="5"/>
      <c r="PZI622" s="5"/>
      <c r="PZJ622" s="5"/>
      <c r="PZK622" s="5"/>
      <c r="PZL622" s="5"/>
      <c r="PZM622" s="5"/>
      <c r="PZN622" s="5"/>
      <c r="PZO622" s="5"/>
      <c r="PZP622" s="5"/>
      <c r="PZQ622" s="5"/>
      <c r="PZR622" s="5"/>
      <c r="PZS622" s="5"/>
      <c r="PZT622" s="5"/>
      <c r="PZU622" s="5"/>
      <c r="PZV622" s="5"/>
      <c r="PZW622" s="5"/>
      <c r="PZX622" s="5"/>
      <c r="PZY622" s="5"/>
      <c r="PZZ622" s="5"/>
      <c r="QAA622" s="5"/>
      <c r="QAB622" s="5"/>
      <c r="QAC622" s="5"/>
      <c r="QAD622" s="5"/>
      <c r="QAE622" s="5"/>
      <c r="QAF622" s="5"/>
      <c r="QAG622" s="5"/>
      <c r="QAH622" s="5"/>
      <c r="QAI622" s="5"/>
      <c r="QAJ622" s="5"/>
      <c r="QAK622" s="5"/>
      <c r="QAL622" s="5"/>
      <c r="QAM622" s="5"/>
      <c r="QAN622" s="5"/>
      <c r="QAO622" s="5"/>
      <c r="QAP622" s="5"/>
      <c r="QAQ622" s="5"/>
      <c r="QAR622" s="5"/>
      <c r="QAS622" s="5"/>
      <c r="QAT622" s="5"/>
      <c r="QAU622" s="5"/>
      <c r="QAV622" s="5"/>
      <c r="QAW622" s="5"/>
      <c r="QAX622" s="5"/>
      <c r="QAY622" s="5"/>
      <c r="QAZ622" s="5"/>
      <c r="QBA622" s="5"/>
      <c r="QBB622" s="5"/>
      <c r="QBC622" s="5"/>
      <c r="QBD622" s="5"/>
      <c r="QBE622" s="5"/>
      <c r="QBF622" s="5"/>
      <c r="QBG622" s="5"/>
      <c r="QBH622" s="5"/>
      <c r="QBI622" s="5"/>
      <c r="QBJ622" s="5"/>
      <c r="QBK622" s="5"/>
      <c r="QBL622" s="5"/>
      <c r="QBM622" s="5"/>
      <c r="QBN622" s="5"/>
      <c r="QBO622" s="5"/>
      <c r="QBP622" s="5"/>
      <c r="QBQ622" s="5"/>
      <c r="QBR622" s="5"/>
      <c r="QBS622" s="5"/>
      <c r="QBT622" s="5"/>
      <c r="QBU622" s="5"/>
      <c r="QBV622" s="5"/>
      <c r="QBW622" s="5"/>
      <c r="QBX622" s="5"/>
      <c r="QBY622" s="5"/>
      <c r="QBZ622" s="5"/>
      <c r="QCA622" s="5"/>
      <c r="QCB622" s="5"/>
      <c r="QCC622" s="5"/>
      <c r="QCD622" s="5"/>
      <c r="QCE622" s="5"/>
      <c r="QCF622" s="5"/>
      <c r="QCG622" s="5"/>
      <c r="QCH622" s="5"/>
      <c r="QCI622" s="5"/>
      <c r="QCJ622" s="5"/>
      <c r="QCK622" s="5"/>
      <c r="QCL622" s="5"/>
      <c r="QCM622" s="5"/>
      <c r="QCN622" s="5"/>
      <c r="QCO622" s="5"/>
      <c r="QCP622" s="5"/>
      <c r="QCQ622" s="5"/>
      <c r="QCR622" s="5"/>
      <c r="QCS622" s="5"/>
      <c r="QCT622" s="5"/>
      <c r="QCU622" s="5"/>
      <c r="QCV622" s="5"/>
      <c r="QCW622" s="5"/>
      <c r="QCX622" s="5"/>
      <c r="QCY622" s="5"/>
      <c r="QCZ622" s="5"/>
      <c r="QDA622" s="5"/>
      <c r="QDB622" s="5"/>
      <c r="QDC622" s="5"/>
      <c r="QDD622" s="5"/>
      <c r="QDE622" s="5"/>
      <c r="QDF622" s="5"/>
      <c r="QDG622" s="5"/>
      <c r="QDH622" s="5"/>
      <c r="QDI622" s="5"/>
      <c r="QDJ622" s="5"/>
      <c r="QDK622" s="5"/>
      <c r="QDL622" s="5"/>
      <c r="QDM622" s="5"/>
      <c r="QDN622" s="5"/>
      <c r="QDO622" s="5"/>
      <c r="QDP622" s="5"/>
      <c r="QDQ622" s="5"/>
      <c r="QDR622" s="5"/>
      <c r="QDS622" s="5"/>
      <c r="QDT622" s="5"/>
      <c r="QDU622" s="5"/>
      <c r="QDV622" s="5"/>
      <c r="QDW622" s="5"/>
      <c r="QDX622" s="5"/>
      <c r="QDY622" s="5"/>
      <c r="QDZ622" s="5"/>
      <c r="QEA622" s="5"/>
      <c r="QEB622" s="5"/>
      <c r="QEC622" s="5"/>
      <c r="QED622" s="5"/>
      <c r="QEE622" s="5"/>
      <c r="QEF622" s="5"/>
      <c r="QEG622" s="5"/>
      <c r="QEH622" s="5"/>
      <c r="QEI622" s="5"/>
      <c r="QEJ622" s="5"/>
      <c r="QEK622" s="5"/>
      <c r="QEL622" s="5"/>
      <c r="QEM622" s="5"/>
      <c r="QEN622" s="5"/>
      <c r="QEO622" s="5"/>
      <c r="QEP622" s="5"/>
      <c r="QEQ622" s="5"/>
      <c r="QER622" s="5"/>
      <c r="QES622" s="5"/>
      <c r="QET622" s="5"/>
      <c r="QEU622" s="5"/>
      <c r="QEV622" s="5"/>
      <c r="QEW622" s="5"/>
      <c r="QEX622" s="5"/>
      <c r="QEY622" s="5"/>
      <c r="QEZ622" s="5"/>
      <c r="QFA622" s="5"/>
      <c r="QFB622" s="5"/>
      <c r="QFC622" s="5"/>
      <c r="QFD622" s="5"/>
      <c r="QFE622" s="5"/>
      <c r="QFF622" s="5"/>
      <c r="QFG622" s="5"/>
      <c r="QFH622" s="5"/>
      <c r="QFI622" s="5"/>
      <c r="QFJ622" s="5"/>
      <c r="QFK622" s="5"/>
      <c r="QFL622" s="5"/>
      <c r="QFM622" s="5"/>
      <c r="QFN622" s="5"/>
      <c r="QFO622" s="5"/>
      <c r="QFP622" s="5"/>
      <c r="QFQ622" s="5"/>
      <c r="QFR622" s="5"/>
      <c r="QFS622" s="5"/>
      <c r="QFT622" s="5"/>
      <c r="QFU622" s="5"/>
      <c r="QFV622" s="5"/>
      <c r="QFW622" s="5"/>
      <c r="QFX622" s="5"/>
      <c r="QFY622" s="5"/>
      <c r="QFZ622" s="5"/>
      <c r="QGA622" s="5"/>
      <c r="QGB622" s="5"/>
      <c r="QGC622" s="5"/>
      <c r="QGD622" s="5"/>
      <c r="QGE622" s="5"/>
      <c r="QGF622" s="5"/>
      <c r="QGG622" s="5"/>
      <c r="QGH622" s="5"/>
      <c r="QGI622" s="5"/>
      <c r="QGJ622" s="5"/>
      <c r="QGK622" s="5"/>
      <c r="QGL622" s="5"/>
      <c r="QGM622" s="5"/>
      <c r="QGN622" s="5"/>
      <c r="QGO622" s="5"/>
      <c r="QGP622" s="5"/>
      <c r="QGQ622" s="5"/>
      <c r="QGR622" s="5"/>
      <c r="QGS622" s="5"/>
      <c r="QGT622" s="5"/>
      <c r="QGU622" s="5"/>
      <c r="QGV622" s="5"/>
      <c r="QGW622" s="5"/>
      <c r="QGX622" s="5"/>
      <c r="QGY622" s="5"/>
      <c r="QGZ622" s="5"/>
      <c r="QHA622" s="5"/>
      <c r="QHB622" s="5"/>
      <c r="QHC622" s="5"/>
      <c r="QHD622" s="5"/>
      <c r="QHE622" s="5"/>
      <c r="QHF622" s="5"/>
      <c r="QHG622" s="5"/>
      <c r="QHH622" s="5"/>
      <c r="QHI622" s="5"/>
      <c r="QHJ622" s="5"/>
      <c r="QHK622" s="5"/>
      <c r="QHL622" s="5"/>
      <c r="QHM622" s="5"/>
      <c r="QHN622" s="5"/>
      <c r="QHO622" s="5"/>
      <c r="QHP622" s="5"/>
      <c r="QHQ622" s="5"/>
      <c r="QHR622" s="5"/>
      <c r="QHS622" s="5"/>
      <c r="QHT622" s="5"/>
      <c r="QHU622" s="5"/>
      <c r="QHV622" s="5"/>
      <c r="QHW622" s="5"/>
      <c r="QHX622" s="5"/>
      <c r="QHY622" s="5"/>
      <c r="QHZ622" s="5"/>
      <c r="QIA622" s="5"/>
      <c r="QIB622" s="5"/>
      <c r="QIC622" s="5"/>
      <c r="QID622" s="5"/>
      <c r="QIE622" s="5"/>
      <c r="QIF622" s="5"/>
      <c r="QIG622" s="5"/>
      <c r="QIH622" s="5"/>
      <c r="QII622" s="5"/>
      <c r="QIJ622" s="5"/>
      <c r="QIK622" s="5"/>
      <c r="QIL622" s="5"/>
      <c r="QIM622" s="5"/>
      <c r="QIN622" s="5"/>
      <c r="QIO622" s="5"/>
      <c r="QIP622" s="5"/>
      <c r="QIQ622" s="5"/>
      <c r="QIR622" s="5"/>
      <c r="QIS622" s="5"/>
      <c r="QIT622" s="5"/>
      <c r="QIU622" s="5"/>
      <c r="QIV622" s="5"/>
      <c r="QIW622" s="5"/>
      <c r="QIX622" s="5"/>
      <c r="QIY622" s="5"/>
      <c r="QIZ622" s="5"/>
      <c r="QJA622" s="5"/>
      <c r="QJB622" s="5"/>
      <c r="QJC622" s="5"/>
      <c r="QJD622" s="5"/>
      <c r="QJE622" s="5"/>
      <c r="QJF622" s="5"/>
      <c r="QJG622" s="5"/>
      <c r="QJH622" s="5"/>
      <c r="QJI622" s="5"/>
      <c r="QJJ622" s="5"/>
      <c r="QJK622" s="5"/>
      <c r="QJL622" s="5"/>
      <c r="QJM622" s="5"/>
      <c r="QJN622" s="5"/>
      <c r="QJO622" s="5"/>
      <c r="QJP622" s="5"/>
      <c r="QJQ622" s="5"/>
      <c r="QJR622" s="5"/>
      <c r="QJS622" s="5"/>
      <c r="QJT622" s="5"/>
      <c r="QJU622" s="5"/>
      <c r="QJV622" s="5"/>
      <c r="QJW622" s="5"/>
      <c r="QJX622" s="5"/>
      <c r="QJY622" s="5"/>
      <c r="QJZ622" s="5"/>
      <c r="QKA622" s="5"/>
      <c r="QKB622" s="5"/>
      <c r="QKC622" s="5"/>
      <c r="QKD622" s="5"/>
      <c r="QKE622" s="5"/>
      <c r="QKF622" s="5"/>
      <c r="QKG622" s="5"/>
      <c r="QKH622" s="5"/>
      <c r="QKI622" s="5"/>
      <c r="QKJ622" s="5"/>
      <c r="QKK622" s="5"/>
      <c r="QKL622" s="5"/>
      <c r="QKM622" s="5"/>
      <c r="QKN622" s="5"/>
      <c r="QKO622" s="5"/>
      <c r="QKP622" s="5"/>
      <c r="QKQ622" s="5"/>
      <c r="QKR622" s="5"/>
      <c r="QKS622" s="5"/>
      <c r="QKT622" s="5"/>
      <c r="QKU622" s="5"/>
      <c r="QKV622" s="5"/>
      <c r="QKW622" s="5"/>
      <c r="QKX622" s="5"/>
      <c r="QKY622" s="5"/>
      <c r="QKZ622" s="5"/>
      <c r="QLA622" s="5"/>
      <c r="QLB622" s="5"/>
      <c r="QLC622" s="5"/>
      <c r="QLD622" s="5"/>
      <c r="QLE622" s="5"/>
      <c r="QLF622" s="5"/>
      <c r="QLG622" s="5"/>
      <c r="QLH622" s="5"/>
      <c r="QLI622" s="5"/>
      <c r="QLJ622" s="5"/>
      <c r="QLK622" s="5"/>
      <c r="QLL622" s="5"/>
      <c r="QLM622" s="5"/>
      <c r="QLN622" s="5"/>
      <c r="QLO622" s="5"/>
      <c r="QLP622" s="5"/>
      <c r="QLQ622" s="5"/>
      <c r="QLR622" s="5"/>
      <c r="QLS622" s="5"/>
      <c r="QLT622" s="5"/>
      <c r="QLU622" s="5"/>
      <c r="QLV622" s="5"/>
      <c r="QLW622" s="5"/>
      <c r="QLX622" s="5"/>
      <c r="QLY622" s="5"/>
      <c r="QLZ622" s="5"/>
      <c r="QMA622" s="5"/>
      <c r="QMB622" s="5"/>
      <c r="QMC622" s="5"/>
      <c r="QMD622" s="5"/>
      <c r="QME622" s="5"/>
      <c r="QMF622" s="5"/>
      <c r="QMG622" s="5"/>
      <c r="QMH622" s="5"/>
      <c r="QMI622" s="5"/>
      <c r="QMJ622" s="5"/>
      <c r="QMK622" s="5"/>
      <c r="QML622" s="5"/>
      <c r="QMM622" s="5"/>
      <c r="QMN622" s="5"/>
      <c r="QMO622" s="5"/>
      <c r="QMP622" s="5"/>
      <c r="QMQ622" s="5"/>
      <c r="QMR622" s="5"/>
      <c r="QMS622" s="5"/>
      <c r="QMT622" s="5"/>
      <c r="QMU622" s="5"/>
      <c r="QMV622" s="5"/>
      <c r="QMW622" s="5"/>
      <c r="QMX622" s="5"/>
      <c r="QMY622" s="5"/>
      <c r="QMZ622" s="5"/>
      <c r="QNA622" s="5"/>
      <c r="QNB622" s="5"/>
      <c r="QNC622" s="5"/>
      <c r="QND622" s="5"/>
      <c r="QNE622" s="5"/>
      <c r="QNF622" s="5"/>
      <c r="QNG622" s="5"/>
      <c r="QNH622" s="5"/>
      <c r="QNI622" s="5"/>
      <c r="QNJ622" s="5"/>
      <c r="QNK622" s="5"/>
      <c r="QNL622" s="5"/>
      <c r="QNM622" s="5"/>
      <c r="QNN622" s="5"/>
      <c r="QNO622" s="5"/>
      <c r="QNP622" s="5"/>
      <c r="QNQ622" s="5"/>
      <c r="QNR622" s="5"/>
      <c r="QNS622" s="5"/>
      <c r="QNT622" s="5"/>
      <c r="QNU622" s="5"/>
      <c r="QNV622" s="5"/>
      <c r="QNW622" s="5"/>
      <c r="QNX622" s="5"/>
      <c r="QNY622" s="5"/>
      <c r="QNZ622" s="5"/>
      <c r="QOA622" s="5"/>
      <c r="QOB622" s="5"/>
      <c r="QOC622" s="5"/>
      <c r="QOD622" s="5"/>
      <c r="QOE622" s="5"/>
      <c r="QOF622" s="5"/>
      <c r="QOG622" s="5"/>
      <c r="QOH622" s="5"/>
      <c r="QOI622" s="5"/>
      <c r="QOJ622" s="5"/>
      <c r="QOK622" s="5"/>
      <c r="QOL622" s="5"/>
      <c r="QOM622" s="5"/>
      <c r="QON622" s="5"/>
      <c r="QOO622" s="5"/>
      <c r="QOP622" s="5"/>
      <c r="QOQ622" s="5"/>
      <c r="QOR622" s="5"/>
      <c r="QOS622" s="5"/>
      <c r="QOT622" s="5"/>
      <c r="QOU622" s="5"/>
      <c r="QOV622" s="5"/>
      <c r="QOW622" s="5"/>
      <c r="QOX622" s="5"/>
      <c r="QOY622" s="5"/>
      <c r="QOZ622" s="5"/>
      <c r="QPA622" s="5"/>
      <c r="QPB622" s="5"/>
      <c r="QPC622" s="5"/>
      <c r="QPD622" s="5"/>
      <c r="QPE622" s="5"/>
      <c r="QPF622" s="5"/>
      <c r="QPG622" s="5"/>
      <c r="QPH622" s="5"/>
      <c r="QPI622" s="5"/>
      <c r="QPJ622" s="5"/>
      <c r="QPK622" s="5"/>
      <c r="QPL622" s="5"/>
      <c r="QPM622" s="5"/>
      <c r="QPN622" s="5"/>
      <c r="QPO622" s="5"/>
      <c r="QPP622" s="5"/>
      <c r="QPQ622" s="5"/>
      <c r="QPR622" s="5"/>
      <c r="QPS622" s="5"/>
      <c r="QPT622" s="5"/>
      <c r="QPU622" s="5"/>
      <c r="QPV622" s="5"/>
      <c r="QPW622" s="5"/>
      <c r="QPX622" s="5"/>
      <c r="QPY622" s="5"/>
      <c r="QPZ622" s="5"/>
      <c r="QQA622" s="5"/>
      <c r="QQB622" s="5"/>
      <c r="QQC622" s="5"/>
      <c r="QQD622" s="5"/>
      <c r="QQE622" s="5"/>
      <c r="QQF622" s="5"/>
      <c r="QQG622" s="5"/>
      <c r="QQH622" s="5"/>
      <c r="QQI622" s="5"/>
      <c r="QQJ622" s="5"/>
      <c r="QQK622" s="5"/>
      <c r="QQL622" s="5"/>
      <c r="QQM622" s="5"/>
      <c r="QQN622" s="5"/>
      <c r="QQO622" s="5"/>
      <c r="QQP622" s="5"/>
      <c r="QQQ622" s="5"/>
      <c r="QQR622" s="5"/>
      <c r="QQS622" s="5"/>
      <c r="QQT622" s="5"/>
      <c r="QQU622" s="5"/>
      <c r="QQV622" s="5"/>
      <c r="QQW622" s="5"/>
      <c r="QQX622" s="5"/>
      <c r="QQY622" s="5"/>
      <c r="QQZ622" s="5"/>
      <c r="QRA622" s="5"/>
      <c r="QRB622" s="5"/>
      <c r="QRC622" s="5"/>
      <c r="QRD622" s="5"/>
      <c r="QRE622" s="5"/>
      <c r="QRF622" s="5"/>
      <c r="QRG622" s="5"/>
      <c r="QRH622" s="5"/>
      <c r="QRI622" s="5"/>
      <c r="QRJ622" s="5"/>
      <c r="QRK622" s="5"/>
      <c r="QRL622" s="5"/>
      <c r="QRM622" s="5"/>
      <c r="QRN622" s="5"/>
      <c r="QRO622" s="5"/>
      <c r="QRP622" s="5"/>
      <c r="QRQ622" s="5"/>
      <c r="QRR622" s="5"/>
      <c r="QRS622" s="5"/>
      <c r="QRT622" s="5"/>
      <c r="QRU622" s="5"/>
      <c r="QRV622" s="5"/>
      <c r="QRW622" s="5"/>
      <c r="QRX622" s="5"/>
      <c r="QRY622" s="5"/>
      <c r="QRZ622" s="5"/>
      <c r="QSA622" s="5"/>
      <c r="QSB622" s="5"/>
      <c r="QSC622" s="5"/>
      <c r="QSD622" s="5"/>
      <c r="QSE622" s="5"/>
      <c r="QSF622" s="5"/>
      <c r="QSG622" s="5"/>
      <c r="QSH622" s="5"/>
      <c r="QSI622" s="5"/>
      <c r="QSJ622" s="5"/>
      <c r="QSK622" s="5"/>
      <c r="QSL622" s="5"/>
      <c r="QSM622" s="5"/>
      <c r="QSN622" s="5"/>
      <c r="QSO622" s="5"/>
      <c r="QSP622" s="5"/>
      <c r="QSQ622" s="5"/>
      <c r="QSR622" s="5"/>
      <c r="QSS622" s="5"/>
      <c r="QST622" s="5"/>
      <c r="QSU622" s="5"/>
      <c r="QSV622" s="5"/>
      <c r="QSW622" s="5"/>
      <c r="QSX622" s="5"/>
      <c r="QSY622" s="5"/>
      <c r="QSZ622" s="5"/>
      <c r="QTA622" s="5"/>
      <c r="QTB622" s="5"/>
      <c r="QTC622" s="5"/>
      <c r="QTD622" s="5"/>
      <c r="QTE622" s="5"/>
      <c r="QTF622" s="5"/>
      <c r="QTG622" s="5"/>
      <c r="QTH622" s="5"/>
      <c r="QTI622" s="5"/>
      <c r="QTJ622" s="5"/>
      <c r="QTK622" s="5"/>
      <c r="QTL622" s="5"/>
      <c r="QTM622" s="5"/>
      <c r="QTN622" s="5"/>
      <c r="QTO622" s="5"/>
      <c r="QTP622" s="5"/>
      <c r="QTQ622" s="5"/>
      <c r="QTR622" s="5"/>
      <c r="QTS622" s="5"/>
      <c r="QTT622" s="5"/>
      <c r="QTU622" s="5"/>
      <c r="QTV622" s="5"/>
      <c r="QTW622" s="5"/>
      <c r="QTX622" s="5"/>
      <c r="QTY622" s="5"/>
      <c r="QTZ622" s="5"/>
      <c r="QUA622" s="5"/>
      <c r="QUB622" s="5"/>
      <c r="QUC622" s="5"/>
      <c r="QUD622" s="5"/>
      <c r="QUE622" s="5"/>
      <c r="QUF622" s="5"/>
      <c r="QUG622" s="5"/>
      <c r="QUH622" s="5"/>
      <c r="QUI622" s="5"/>
      <c r="QUJ622" s="5"/>
      <c r="QUK622" s="5"/>
      <c r="QUL622" s="5"/>
      <c r="QUM622" s="5"/>
      <c r="QUN622" s="5"/>
      <c r="QUO622" s="5"/>
      <c r="QUP622" s="5"/>
      <c r="QUQ622" s="5"/>
      <c r="QUR622" s="5"/>
      <c r="QUS622" s="5"/>
      <c r="QUT622" s="5"/>
      <c r="QUU622" s="5"/>
      <c r="QUV622" s="5"/>
      <c r="QUW622" s="5"/>
      <c r="QUX622" s="5"/>
      <c r="QUY622" s="5"/>
      <c r="QUZ622" s="5"/>
      <c r="QVA622" s="5"/>
      <c r="QVB622" s="5"/>
      <c r="QVC622" s="5"/>
      <c r="QVD622" s="5"/>
      <c r="QVE622" s="5"/>
      <c r="QVF622" s="5"/>
      <c r="QVG622" s="5"/>
      <c r="QVH622" s="5"/>
      <c r="QVI622" s="5"/>
      <c r="QVJ622" s="5"/>
      <c r="QVK622" s="5"/>
      <c r="QVL622" s="5"/>
      <c r="QVM622" s="5"/>
      <c r="QVN622" s="5"/>
      <c r="QVO622" s="5"/>
      <c r="QVP622" s="5"/>
      <c r="QVQ622" s="5"/>
      <c r="QVR622" s="5"/>
      <c r="QVS622" s="5"/>
      <c r="QVT622" s="5"/>
      <c r="QVU622" s="5"/>
      <c r="QVV622" s="5"/>
      <c r="QVW622" s="5"/>
      <c r="QVX622" s="5"/>
      <c r="QVY622" s="5"/>
      <c r="QVZ622" s="5"/>
      <c r="QWA622" s="5"/>
      <c r="QWB622" s="5"/>
      <c r="QWC622" s="5"/>
      <c r="QWD622" s="5"/>
      <c r="QWE622" s="5"/>
      <c r="QWF622" s="5"/>
      <c r="QWG622" s="5"/>
      <c r="QWH622" s="5"/>
      <c r="QWI622" s="5"/>
      <c r="QWJ622" s="5"/>
      <c r="QWK622" s="5"/>
      <c r="QWL622" s="5"/>
      <c r="QWM622" s="5"/>
      <c r="QWN622" s="5"/>
      <c r="QWO622" s="5"/>
      <c r="QWP622" s="5"/>
      <c r="QWQ622" s="5"/>
      <c r="QWR622" s="5"/>
      <c r="QWS622" s="5"/>
      <c r="QWT622" s="5"/>
      <c r="QWU622" s="5"/>
      <c r="QWV622" s="5"/>
      <c r="QWW622" s="5"/>
      <c r="QWX622" s="5"/>
      <c r="QWY622" s="5"/>
      <c r="QWZ622" s="5"/>
      <c r="QXA622" s="5"/>
      <c r="QXB622" s="5"/>
      <c r="QXC622" s="5"/>
      <c r="QXD622" s="5"/>
      <c r="QXE622" s="5"/>
      <c r="QXF622" s="5"/>
      <c r="QXG622" s="5"/>
      <c r="QXH622" s="5"/>
      <c r="QXI622" s="5"/>
      <c r="QXJ622" s="5"/>
      <c r="QXK622" s="5"/>
      <c r="QXL622" s="5"/>
      <c r="QXM622" s="5"/>
      <c r="QXN622" s="5"/>
      <c r="QXO622" s="5"/>
      <c r="QXP622" s="5"/>
      <c r="QXQ622" s="5"/>
      <c r="QXR622" s="5"/>
      <c r="QXS622" s="5"/>
      <c r="QXT622" s="5"/>
      <c r="QXU622" s="5"/>
      <c r="QXV622" s="5"/>
      <c r="QXW622" s="5"/>
      <c r="QXX622" s="5"/>
      <c r="QXY622" s="5"/>
      <c r="QXZ622" s="5"/>
      <c r="QYA622" s="5"/>
      <c r="QYB622" s="5"/>
      <c r="QYC622" s="5"/>
      <c r="QYD622" s="5"/>
      <c r="QYE622" s="5"/>
      <c r="QYF622" s="5"/>
      <c r="QYG622" s="5"/>
      <c r="QYH622" s="5"/>
      <c r="QYI622" s="5"/>
      <c r="QYJ622" s="5"/>
      <c r="QYK622" s="5"/>
      <c r="QYL622" s="5"/>
      <c r="QYM622" s="5"/>
      <c r="QYN622" s="5"/>
      <c r="QYO622" s="5"/>
      <c r="QYP622" s="5"/>
      <c r="QYQ622" s="5"/>
      <c r="QYR622" s="5"/>
      <c r="QYS622" s="5"/>
      <c r="QYT622" s="5"/>
      <c r="QYU622" s="5"/>
      <c r="QYV622" s="5"/>
      <c r="QYW622" s="5"/>
      <c r="QYX622" s="5"/>
      <c r="QYY622" s="5"/>
      <c r="QYZ622" s="5"/>
      <c r="QZA622" s="5"/>
      <c r="QZB622" s="5"/>
      <c r="QZC622" s="5"/>
      <c r="QZD622" s="5"/>
      <c r="QZE622" s="5"/>
      <c r="QZF622" s="5"/>
      <c r="QZG622" s="5"/>
      <c r="QZH622" s="5"/>
      <c r="QZI622" s="5"/>
      <c r="QZJ622" s="5"/>
      <c r="QZK622" s="5"/>
      <c r="QZL622" s="5"/>
      <c r="QZM622" s="5"/>
      <c r="QZN622" s="5"/>
      <c r="QZO622" s="5"/>
      <c r="QZP622" s="5"/>
      <c r="QZQ622" s="5"/>
      <c r="QZR622" s="5"/>
      <c r="QZS622" s="5"/>
      <c r="QZT622" s="5"/>
      <c r="QZU622" s="5"/>
      <c r="QZV622" s="5"/>
      <c r="QZW622" s="5"/>
      <c r="QZX622" s="5"/>
      <c r="QZY622" s="5"/>
      <c r="QZZ622" s="5"/>
      <c r="RAA622" s="5"/>
      <c r="RAB622" s="5"/>
      <c r="RAC622" s="5"/>
      <c r="RAD622" s="5"/>
      <c r="RAE622" s="5"/>
      <c r="RAF622" s="5"/>
      <c r="RAG622" s="5"/>
      <c r="RAH622" s="5"/>
      <c r="RAI622" s="5"/>
      <c r="RAJ622" s="5"/>
      <c r="RAK622" s="5"/>
      <c r="RAL622" s="5"/>
      <c r="RAM622" s="5"/>
      <c r="RAN622" s="5"/>
      <c r="RAO622" s="5"/>
      <c r="RAP622" s="5"/>
      <c r="RAQ622" s="5"/>
      <c r="RAR622" s="5"/>
      <c r="RAS622" s="5"/>
      <c r="RAT622" s="5"/>
      <c r="RAU622" s="5"/>
      <c r="RAV622" s="5"/>
      <c r="RAW622" s="5"/>
      <c r="RAX622" s="5"/>
      <c r="RAY622" s="5"/>
      <c r="RAZ622" s="5"/>
      <c r="RBA622" s="5"/>
      <c r="RBB622" s="5"/>
      <c r="RBC622" s="5"/>
      <c r="RBD622" s="5"/>
      <c r="RBE622" s="5"/>
      <c r="RBF622" s="5"/>
      <c r="RBG622" s="5"/>
      <c r="RBH622" s="5"/>
      <c r="RBI622" s="5"/>
      <c r="RBJ622" s="5"/>
      <c r="RBK622" s="5"/>
      <c r="RBL622" s="5"/>
      <c r="RBM622" s="5"/>
      <c r="RBN622" s="5"/>
      <c r="RBO622" s="5"/>
      <c r="RBP622" s="5"/>
      <c r="RBQ622" s="5"/>
      <c r="RBR622" s="5"/>
      <c r="RBS622" s="5"/>
      <c r="RBT622" s="5"/>
      <c r="RBU622" s="5"/>
      <c r="RBV622" s="5"/>
      <c r="RBW622" s="5"/>
      <c r="RBX622" s="5"/>
      <c r="RBY622" s="5"/>
      <c r="RBZ622" s="5"/>
      <c r="RCA622" s="5"/>
      <c r="RCB622" s="5"/>
      <c r="RCC622" s="5"/>
      <c r="RCD622" s="5"/>
      <c r="RCE622" s="5"/>
      <c r="RCF622" s="5"/>
      <c r="RCG622" s="5"/>
      <c r="RCH622" s="5"/>
      <c r="RCI622" s="5"/>
      <c r="RCJ622" s="5"/>
      <c r="RCK622" s="5"/>
      <c r="RCL622" s="5"/>
      <c r="RCM622" s="5"/>
      <c r="RCN622" s="5"/>
      <c r="RCO622" s="5"/>
      <c r="RCP622" s="5"/>
      <c r="RCQ622" s="5"/>
      <c r="RCR622" s="5"/>
      <c r="RCS622" s="5"/>
      <c r="RCT622" s="5"/>
      <c r="RCU622" s="5"/>
      <c r="RCV622" s="5"/>
      <c r="RCW622" s="5"/>
      <c r="RCX622" s="5"/>
      <c r="RCY622" s="5"/>
      <c r="RCZ622" s="5"/>
      <c r="RDA622" s="5"/>
      <c r="RDB622" s="5"/>
      <c r="RDC622" s="5"/>
      <c r="RDD622" s="5"/>
      <c r="RDE622" s="5"/>
      <c r="RDF622" s="5"/>
      <c r="RDG622" s="5"/>
      <c r="RDH622" s="5"/>
      <c r="RDI622" s="5"/>
      <c r="RDJ622" s="5"/>
      <c r="RDK622" s="5"/>
      <c r="RDL622" s="5"/>
      <c r="RDM622" s="5"/>
      <c r="RDN622" s="5"/>
      <c r="RDO622" s="5"/>
      <c r="RDP622" s="5"/>
      <c r="RDQ622" s="5"/>
      <c r="RDR622" s="5"/>
      <c r="RDS622" s="5"/>
      <c r="RDT622" s="5"/>
      <c r="RDU622" s="5"/>
      <c r="RDV622" s="5"/>
      <c r="RDW622" s="5"/>
      <c r="RDX622" s="5"/>
      <c r="RDY622" s="5"/>
      <c r="RDZ622" s="5"/>
      <c r="REA622" s="5"/>
      <c r="REB622" s="5"/>
      <c r="REC622" s="5"/>
      <c r="RED622" s="5"/>
      <c r="REE622" s="5"/>
      <c r="REF622" s="5"/>
      <c r="REG622" s="5"/>
      <c r="REH622" s="5"/>
      <c r="REI622" s="5"/>
      <c r="REJ622" s="5"/>
      <c r="REK622" s="5"/>
      <c r="REL622" s="5"/>
      <c r="REM622" s="5"/>
      <c r="REN622" s="5"/>
      <c r="REO622" s="5"/>
      <c r="REP622" s="5"/>
      <c r="REQ622" s="5"/>
      <c r="RER622" s="5"/>
      <c r="RES622" s="5"/>
      <c r="RET622" s="5"/>
      <c r="REU622" s="5"/>
      <c r="REV622" s="5"/>
      <c r="REW622" s="5"/>
      <c r="REX622" s="5"/>
      <c r="REY622" s="5"/>
      <c r="REZ622" s="5"/>
      <c r="RFA622" s="5"/>
      <c r="RFB622" s="5"/>
      <c r="RFC622" s="5"/>
      <c r="RFD622" s="5"/>
      <c r="RFE622" s="5"/>
      <c r="RFF622" s="5"/>
      <c r="RFG622" s="5"/>
      <c r="RFH622" s="5"/>
      <c r="RFI622" s="5"/>
      <c r="RFJ622" s="5"/>
      <c r="RFK622" s="5"/>
      <c r="RFL622" s="5"/>
      <c r="RFM622" s="5"/>
      <c r="RFN622" s="5"/>
      <c r="RFO622" s="5"/>
      <c r="RFP622" s="5"/>
      <c r="RFQ622" s="5"/>
      <c r="RFR622" s="5"/>
      <c r="RFS622" s="5"/>
      <c r="RFT622" s="5"/>
      <c r="RFU622" s="5"/>
      <c r="RFV622" s="5"/>
      <c r="RFW622" s="5"/>
      <c r="RFX622" s="5"/>
      <c r="RFY622" s="5"/>
      <c r="RFZ622" s="5"/>
      <c r="RGA622" s="5"/>
      <c r="RGB622" s="5"/>
      <c r="RGC622" s="5"/>
      <c r="RGD622" s="5"/>
      <c r="RGE622" s="5"/>
      <c r="RGF622" s="5"/>
      <c r="RGG622" s="5"/>
      <c r="RGH622" s="5"/>
      <c r="RGI622" s="5"/>
      <c r="RGJ622" s="5"/>
      <c r="RGK622" s="5"/>
      <c r="RGL622" s="5"/>
      <c r="RGM622" s="5"/>
      <c r="RGN622" s="5"/>
      <c r="RGO622" s="5"/>
      <c r="RGP622" s="5"/>
      <c r="RGQ622" s="5"/>
      <c r="RGR622" s="5"/>
      <c r="RGS622" s="5"/>
      <c r="RGT622" s="5"/>
      <c r="RGU622" s="5"/>
      <c r="RGV622" s="5"/>
      <c r="RGW622" s="5"/>
      <c r="RGX622" s="5"/>
      <c r="RGY622" s="5"/>
      <c r="RGZ622" s="5"/>
      <c r="RHA622" s="5"/>
      <c r="RHB622" s="5"/>
      <c r="RHC622" s="5"/>
      <c r="RHD622" s="5"/>
      <c r="RHE622" s="5"/>
      <c r="RHF622" s="5"/>
      <c r="RHG622" s="5"/>
      <c r="RHH622" s="5"/>
      <c r="RHI622" s="5"/>
      <c r="RHJ622" s="5"/>
      <c r="RHK622" s="5"/>
      <c r="RHL622" s="5"/>
      <c r="RHM622" s="5"/>
      <c r="RHN622" s="5"/>
      <c r="RHO622" s="5"/>
      <c r="RHP622" s="5"/>
      <c r="RHQ622" s="5"/>
      <c r="RHR622" s="5"/>
      <c r="RHS622" s="5"/>
      <c r="RHT622" s="5"/>
      <c r="RHU622" s="5"/>
      <c r="RHV622" s="5"/>
      <c r="RHW622" s="5"/>
      <c r="RHX622" s="5"/>
      <c r="RHY622" s="5"/>
      <c r="RHZ622" s="5"/>
      <c r="RIA622" s="5"/>
      <c r="RIB622" s="5"/>
      <c r="RIC622" s="5"/>
      <c r="RID622" s="5"/>
      <c r="RIE622" s="5"/>
      <c r="RIF622" s="5"/>
      <c r="RIG622" s="5"/>
      <c r="RIH622" s="5"/>
      <c r="RII622" s="5"/>
      <c r="RIJ622" s="5"/>
      <c r="RIK622" s="5"/>
      <c r="RIL622" s="5"/>
      <c r="RIM622" s="5"/>
      <c r="RIN622" s="5"/>
      <c r="RIO622" s="5"/>
      <c r="RIP622" s="5"/>
      <c r="RIQ622" s="5"/>
      <c r="RIR622" s="5"/>
      <c r="RIS622" s="5"/>
      <c r="RIT622" s="5"/>
      <c r="RIU622" s="5"/>
      <c r="RIV622" s="5"/>
      <c r="RIW622" s="5"/>
      <c r="RIX622" s="5"/>
      <c r="RIY622" s="5"/>
      <c r="RIZ622" s="5"/>
      <c r="RJA622" s="5"/>
      <c r="RJB622" s="5"/>
      <c r="RJC622" s="5"/>
      <c r="RJD622" s="5"/>
      <c r="RJE622" s="5"/>
      <c r="RJF622" s="5"/>
      <c r="RJG622" s="5"/>
      <c r="RJH622" s="5"/>
      <c r="RJI622" s="5"/>
      <c r="RJJ622" s="5"/>
      <c r="RJK622" s="5"/>
      <c r="RJL622" s="5"/>
      <c r="RJM622" s="5"/>
      <c r="RJN622" s="5"/>
      <c r="RJO622" s="5"/>
      <c r="RJP622" s="5"/>
      <c r="RJQ622" s="5"/>
      <c r="RJR622" s="5"/>
      <c r="RJS622" s="5"/>
      <c r="RJT622" s="5"/>
      <c r="RJU622" s="5"/>
      <c r="RJV622" s="5"/>
      <c r="RJW622" s="5"/>
      <c r="RJX622" s="5"/>
      <c r="RJY622" s="5"/>
      <c r="RJZ622" s="5"/>
      <c r="RKA622" s="5"/>
      <c r="RKB622" s="5"/>
      <c r="RKC622" s="5"/>
      <c r="RKD622" s="5"/>
      <c r="RKE622" s="5"/>
      <c r="RKF622" s="5"/>
      <c r="RKG622" s="5"/>
      <c r="RKH622" s="5"/>
      <c r="RKI622" s="5"/>
      <c r="RKJ622" s="5"/>
      <c r="RKK622" s="5"/>
      <c r="RKL622" s="5"/>
      <c r="RKM622" s="5"/>
      <c r="RKN622" s="5"/>
      <c r="RKO622" s="5"/>
      <c r="RKP622" s="5"/>
      <c r="RKQ622" s="5"/>
      <c r="RKR622" s="5"/>
      <c r="RKS622" s="5"/>
      <c r="RKT622" s="5"/>
      <c r="RKU622" s="5"/>
      <c r="RKV622" s="5"/>
      <c r="RKW622" s="5"/>
      <c r="RKX622" s="5"/>
      <c r="RKY622" s="5"/>
      <c r="RKZ622" s="5"/>
      <c r="RLA622" s="5"/>
      <c r="RLB622" s="5"/>
      <c r="RLC622" s="5"/>
      <c r="RLD622" s="5"/>
      <c r="RLE622" s="5"/>
      <c r="RLF622" s="5"/>
      <c r="RLG622" s="5"/>
      <c r="RLH622" s="5"/>
      <c r="RLI622" s="5"/>
      <c r="RLJ622" s="5"/>
      <c r="RLK622" s="5"/>
      <c r="RLL622" s="5"/>
      <c r="RLM622" s="5"/>
      <c r="RLN622" s="5"/>
      <c r="RLO622" s="5"/>
      <c r="RLP622" s="5"/>
      <c r="RLQ622" s="5"/>
      <c r="RLR622" s="5"/>
      <c r="RLS622" s="5"/>
      <c r="RLT622" s="5"/>
      <c r="RLU622" s="5"/>
      <c r="RLV622" s="5"/>
      <c r="RLW622" s="5"/>
      <c r="RLX622" s="5"/>
      <c r="RLY622" s="5"/>
      <c r="RLZ622" s="5"/>
      <c r="RMA622" s="5"/>
      <c r="RMB622" s="5"/>
      <c r="RMC622" s="5"/>
      <c r="RMD622" s="5"/>
      <c r="RME622" s="5"/>
      <c r="RMF622" s="5"/>
      <c r="RMG622" s="5"/>
      <c r="RMH622" s="5"/>
      <c r="RMI622" s="5"/>
      <c r="RMJ622" s="5"/>
      <c r="RMK622" s="5"/>
      <c r="RML622" s="5"/>
      <c r="RMM622" s="5"/>
      <c r="RMN622" s="5"/>
      <c r="RMO622" s="5"/>
      <c r="RMP622" s="5"/>
      <c r="RMQ622" s="5"/>
      <c r="RMR622" s="5"/>
      <c r="RMS622" s="5"/>
      <c r="RMT622" s="5"/>
      <c r="RMU622" s="5"/>
      <c r="RMV622" s="5"/>
      <c r="RMW622" s="5"/>
      <c r="RMX622" s="5"/>
      <c r="RMY622" s="5"/>
      <c r="RMZ622" s="5"/>
      <c r="RNA622" s="5"/>
      <c r="RNB622" s="5"/>
      <c r="RNC622" s="5"/>
      <c r="RND622" s="5"/>
      <c r="RNE622" s="5"/>
      <c r="RNF622" s="5"/>
      <c r="RNG622" s="5"/>
      <c r="RNH622" s="5"/>
      <c r="RNI622" s="5"/>
      <c r="RNJ622" s="5"/>
      <c r="RNK622" s="5"/>
      <c r="RNL622" s="5"/>
      <c r="RNM622" s="5"/>
      <c r="RNN622" s="5"/>
      <c r="RNO622" s="5"/>
      <c r="RNP622" s="5"/>
      <c r="RNQ622" s="5"/>
      <c r="RNR622" s="5"/>
      <c r="RNS622" s="5"/>
      <c r="RNT622" s="5"/>
      <c r="RNU622" s="5"/>
      <c r="RNV622" s="5"/>
      <c r="RNW622" s="5"/>
      <c r="RNX622" s="5"/>
      <c r="RNY622" s="5"/>
      <c r="RNZ622" s="5"/>
      <c r="ROA622" s="5"/>
      <c r="ROB622" s="5"/>
      <c r="ROC622" s="5"/>
      <c r="ROD622" s="5"/>
      <c r="ROE622" s="5"/>
      <c r="ROF622" s="5"/>
      <c r="ROG622" s="5"/>
      <c r="ROH622" s="5"/>
      <c r="ROI622" s="5"/>
      <c r="ROJ622" s="5"/>
      <c r="ROK622" s="5"/>
      <c r="ROL622" s="5"/>
      <c r="ROM622" s="5"/>
      <c r="RON622" s="5"/>
      <c r="ROO622" s="5"/>
      <c r="ROP622" s="5"/>
      <c r="ROQ622" s="5"/>
      <c r="ROR622" s="5"/>
      <c r="ROS622" s="5"/>
      <c r="ROT622" s="5"/>
      <c r="ROU622" s="5"/>
      <c r="ROV622" s="5"/>
      <c r="ROW622" s="5"/>
      <c r="ROX622" s="5"/>
      <c r="ROY622" s="5"/>
      <c r="ROZ622" s="5"/>
      <c r="RPA622" s="5"/>
      <c r="RPB622" s="5"/>
      <c r="RPC622" s="5"/>
      <c r="RPD622" s="5"/>
      <c r="RPE622" s="5"/>
      <c r="RPF622" s="5"/>
      <c r="RPG622" s="5"/>
      <c r="RPH622" s="5"/>
      <c r="RPI622" s="5"/>
      <c r="RPJ622" s="5"/>
      <c r="RPK622" s="5"/>
      <c r="RPL622" s="5"/>
      <c r="RPM622" s="5"/>
      <c r="RPN622" s="5"/>
      <c r="RPO622" s="5"/>
      <c r="RPP622" s="5"/>
      <c r="RPQ622" s="5"/>
      <c r="RPR622" s="5"/>
      <c r="RPS622" s="5"/>
      <c r="RPT622" s="5"/>
      <c r="RPU622" s="5"/>
      <c r="RPV622" s="5"/>
      <c r="RPW622" s="5"/>
      <c r="RPX622" s="5"/>
      <c r="RPY622" s="5"/>
      <c r="RPZ622" s="5"/>
      <c r="RQA622" s="5"/>
      <c r="RQB622" s="5"/>
      <c r="RQC622" s="5"/>
      <c r="RQD622" s="5"/>
      <c r="RQE622" s="5"/>
      <c r="RQF622" s="5"/>
      <c r="RQG622" s="5"/>
      <c r="RQH622" s="5"/>
      <c r="RQI622" s="5"/>
      <c r="RQJ622" s="5"/>
      <c r="RQK622" s="5"/>
      <c r="RQL622" s="5"/>
      <c r="RQM622" s="5"/>
      <c r="RQN622" s="5"/>
      <c r="RQO622" s="5"/>
      <c r="RQP622" s="5"/>
      <c r="RQQ622" s="5"/>
      <c r="RQR622" s="5"/>
      <c r="RQS622" s="5"/>
      <c r="RQT622" s="5"/>
      <c r="RQU622" s="5"/>
      <c r="RQV622" s="5"/>
      <c r="RQW622" s="5"/>
      <c r="RQX622" s="5"/>
      <c r="RQY622" s="5"/>
      <c r="RQZ622" s="5"/>
      <c r="RRA622" s="5"/>
      <c r="RRB622" s="5"/>
      <c r="RRC622" s="5"/>
      <c r="RRD622" s="5"/>
      <c r="RRE622" s="5"/>
      <c r="RRF622" s="5"/>
      <c r="RRG622" s="5"/>
      <c r="RRH622" s="5"/>
      <c r="RRI622" s="5"/>
      <c r="RRJ622" s="5"/>
      <c r="RRK622" s="5"/>
      <c r="RRL622" s="5"/>
      <c r="RRM622" s="5"/>
      <c r="RRN622" s="5"/>
      <c r="RRO622" s="5"/>
      <c r="RRP622" s="5"/>
      <c r="RRQ622" s="5"/>
      <c r="RRR622" s="5"/>
      <c r="RRS622" s="5"/>
      <c r="RRT622" s="5"/>
      <c r="RRU622" s="5"/>
      <c r="RRV622" s="5"/>
      <c r="RRW622" s="5"/>
      <c r="RRX622" s="5"/>
      <c r="RRY622" s="5"/>
      <c r="RRZ622" s="5"/>
      <c r="RSA622" s="5"/>
      <c r="RSB622" s="5"/>
      <c r="RSC622" s="5"/>
      <c r="RSD622" s="5"/>
      <c r="RSE622" s="5"/>
      <c r="RSF622" s="5"/>
      <c r="RSG622" s="5"/>
      <c r="RSH622" s="5"/>
      <c r="RSI622" s="5"/>
      <c r="RSJ622" s="5"/>
      <c r="RSK622" s="5"/>
      <c r="RSL622" s="5"/>
      <c r="RSM622" s="5"/>
      <c r="RSN622" s="5"/>
      <c r="RSO622" s="5"/>
      <c r="RSP622" s="5"/>
      <c r="RSQ622" s="5"/>
      <c r="RSR622" s="5"/>
      <c r="RSS622" s="5"/>
      <c r="RST622" s="5"/>
      <c r="RSU622" s="5"/>
      <c r="RSV622" s="5"/>
      <c r="RSW622" s="5"/>
      <c r="RSX622" s="5"/>
      <c r="RSY622" s="5"/>
      <c r="RSZ622" s="5"/>
      <c r="RTA622" s="5"/>
      <c r="RTB622" s="5"/>
      <c r="RTC622" s="5"/>
      <c r="RTD622" s="5"/>
      <c r="RTE622" s="5"/>
      <c r="RTF622" s="5"/>
      <c r="RTG622" s="5"/>
      <c r="RTH622" s="5"/>
      <c r="RTI622" s="5"/>
      <c r="RTJ622" s="5"/>
      <c r="RTK622" s="5"/>
      <c r="RTL622" s="5"/>
      <c r="RTM622" s="5"/>
      <c r="RTN622" s="5"/>
      <c r="RTO622" s="5"/>
      <c r="RTP622" s="5"/>
      <c r="RTQ622" s="5"/>
      <c r="RTR622" s="5"/>
      <c r="RTS622" s="5"/>
      <c r="RTT622" s="5"/>
      <c r="RTU622" s="5"/>
      <c r="RTV622" s="5"/>
      <c r="RTW622" s="5"/>
      <c r="RTX622" s="5"/>
      <c r="RTY622" s="5"/>
      <c r="RTZ622" s="5"/>
      <c r="RUA622" s="5"/>
      <c r="RUB622" s="5"/>
      <c r="RUC622" s="5"/>
      <c r="RUD622" s="5"/>
      <c r="RUE622" s="5"/>
      <c r="RUF622" s="5"/>
      <c r="RUG622" s="5"/>
      <c r="RUH622" s="5"/>
      <c r="RUI622" s="5"/>
      <c r="RUJ622" s="5"/>
      <c r="RUK622" s="5"/>
      <c r="RUL622" s="5"/>
      <c r="RUM622" s="5"/>
      <c r="RUN622" s="5"/>
      <c r="RUO622" s="5"/>
      <c r="RUP622" s="5"/>
      <c r="RUQ622" s="5"/>
      <c r="RUR622" s="5"/>
      <c r="RUS622" s="5"/>
      <c r="RUT622" s="5"/>
      <c r="RUU622" s="5"/>
      <c r="RUV622" s="5"/>
      <c r="RUW622" s="5"/>
      <c r="RUX622" s="5"/>
      <c r="RUY622" s="5"/>
      <c r="RUZ622" s="5"/>
      <c r="RVA622" s="5"/>
      <c r="RVB622" s="5"/>
      <c r="RVC622" s="5"/>
      <c r="RVD622" s="5"/>
      <c r="RVE622" s="5"/>
      <c r="RVF622" s="5"/>
      <c r="RVG622" s="5"/>
      <c r="RVH622" s="5"/>
      <c r="RVI622" s="5"/>
      <c r="RVJ622" s="5"/>
      <c r="RVK622" s="5"/>
      <c r="RVL622" s="5"/>
      <c r="RVM622" s="5"/>
      <c r="RVN622" s="5"/>
      <c r="RVO622" s="5"/>
      <c r="RVP622" s="5"/>
      <c r="RVQ622" s="5"/>
      <c r="RVR622" s="5"/>
      <c r="RVS622" s="5"/>
      <c r="RVT622" s="5"/>
      <c r="RVU622" s="5"/>
      <c r="RVV622" s="5"/>
      <c r="RVW622" s="5"/>
      <c r="RVX622" s="5"/>
      <c r="RVY622" s="5"/>
      <c r="RVZ622" s="5"/>
      <c r="RWA622" s="5"/>
      <c r="RWB622" s="5"/>
      <c r="RWC622" s="5"/>
      <c r="RWD622" s="5"/>
      <c r="RWE622" s="5"/>
      <c r="RWF622" s="5"/>
      <c r="RWG622" s="5"/>
      <c r="RWH622" s="5"/>
      <c r="RWI622" s="5"/>
      <c r="RWJ622" s="5"/>
      <c r="RWK622" s="5"/>
      <c r="RWL622" s="5"/>
      <c r="RWM622" s="5"/>
      <c r="RWN622" s="5"/>
      <c r="RWO622" s="5"/>
      <c r="RWP622" s="5"/>
      <c r="RWQ622" s="5"/>
      <c r="RWR622" s="5"/>
      <c r="RWS622" s="5"/>
      <c r="RWT622" s="5"/>
      <c r="RWU622" s="5"/>
      <c r="RWV622" s="5"/>
      <c r="RWW622" s="5"/>
      <c r="RWX622" s="5"/>
      <c r="RWY622" s="5"/>
      <c r="RWZ622" s="5"/>
      <c r="RXA622" s="5"/>
      <c r="RXB622" s="5"/>
      <c r="RXC622" s="5"/>
      <c r="RXD622" s="5"/>
      <c r="RXE622" s="5"/>
      <c r="RXF622" s="5"/>
      <c r="RXG622" s="5"/>
      <c r="RXH622" s="5"/>
      <c r="RXI622" s="5"/>
      <c r="RXJ622" s="5"/>
      <c r="RXK622" s="5"/>
      <c r="RXL622" s="5"/>
      <c r="RXM622" s="5"/>
      <c r="RXN622" s="5"/>
      <c r="RXO622" s="5"/>
      <c r="RXP622" s="5"/>
      <c r="RXQ622" s="5"/>
      <c r="RXR622" s="5"/>
      <c r="RXS622" s="5"/>
      <c r="RXT622" s="5"/>
      <c r="RXU622" s="5"/>
      <c r="RXV622" s="5"/>
      <c r="RXW622" s="5"/>
      <c r="RXX622" s="5"/>
      <c r="RXY622" s="5"/>
      <c r="RXZ622" s="5"/>
      <c r="RYA622" s="5"/>
      <c r="RYB622" s="5"/>
      <c r="RYC622" s="5"/>
      <c r="RYD622" s="5"/>
      <c r="RYE622" s="5"/>
      <c r="RYF622" s="5"/>
      <c r="RYG622" s="5"/>
      <c r="RYH622" s="5"/>
      <c r="RYI622" s="5"/>
      <c r="RYJ622" s="5"/>
      <c r="RYK622" s="5"/>
      <c r="RYL622" s="5"/>
      <c r="RYM622" s="5"/>
      <c r="RYN622" s="5"/>
      <c r="RYO622" s="5"/>
      <c r="RYP622" s="5"/>
      <c r="RYQ622" s="5"/>
      <c r="RYR622" s="5"/>
      <c r="RYS622" s="5"/>
      <c r="RYT622" s="5"/>
      <c r="RYU622" s="5"/>
      <c r="RYV622" s="5"/>
      <c r="RYW622" s="5"/>
      <c r="RYX622" s="5"/>
      <c r="RYY622" s="5"/>
      <c r="RYZ622" s="5"/>
      <c r="RZA622" s="5"/>
      <c r="RZB622" s="5"/>
      <c r="RZC622" s="5"/>
      <c r="RZD622" s="5"/>
      <c r="RZE622" s="5"/>
      <c r="RZF622" s="5"/>
      <c r="RZG622" s="5"/>
      <c r="RZH622" s="5"/>
      <c r="RZI622" s="5"/>
      <c r="RZJ622" s="5"/>
      <c r="RZK622" s="5"/>
      <c r="RZL622" s="5"/>
      <c r="RZM622" s="5"/>
      <c r="RZN622" s="5"/>
      <c r="RZO622" s="5"/>
      <c r="RZP622" s="5"/>
      <c r="RZQ622" s="5"/>
      <c r="RZR622" s="5"/>
      <c r="RZS622" s="5"/>
      <c r="RZT622" s="5"/>
      <c r="RZU622" s="5"/>
      <c r="RZV622" s="5"/>
      <c r="RZW622" s="5"/>
      <c r="RZX622" s="5"/>
      <c r="RZY622" s="5"/>
      <c r="RZZ622" s="5"/>
      <c r="SAA622" s="5"/>
      <c r="SAB622" s="5"/>
      <c r="SAC622" s="5"/>
      <c r="SAD622" s="5"/>
      <c r="SAE622" s="5"/>
      <c r="SAF622" s="5"/>
      <c r="SAG622" s="5"/>
      <c r="SAH622" s="5"/>
      <c r="SAI622" s="5"/>
      <c r="SAJ622" s="5"/>
      <c r="SAK622" s="5"/>
      <c r="SAL622" s="5"/>
      <c r="SAM622" s="5"/>
      <c r="SAN622" s="5"/>
      <c r="SAO622" s="5"/>
      <c r="SAP622" s="5"/>
      <c r="SAQ622" s="5"/>
      <c r="SAR622" s="5"/>
      <c r="SAS622" s="5"/>
      <c r="SAT622" s="5"/>
      <c r="SAU622" s="5"/>
      <c r="SAV622" s="5"/>
      <c r="SAW622" s="5"/>
      <c r="SAX622" s="5"/>
      <c r="SAY622" s="5"/>
      <c r="SAZ622" s="5"/>
      <c r="SBA622" s="5"/>
      <c r="SBB622" s="5"/>
      <c r="SBC622" s="5"/>
      <c r="SBD622" s="5"/>
      <c r="SBE622" s="5"/>
      <c r="SBF622" s="5"/>
      <c r="SBG622" s="5"/>
      <c r="SBH622" s="5"/>
      <c r="SBI622" s="5"/>
      <c r="SBJ622" s="5"/>
      <c r="SBK622" s="5"/>
      <c r="SBL622" s="5"/>
      <c r="SBM622" s="5"/>
      <c r="SBN622" s="5"/>
      <c r="SBO622" s="5"/>
      <c r="SBP622" s="5"/>
      <c r="SBQ622" s="5"/>
      <c r="SBR622" s="5"/>
      <c r="SBS622" s="5"/>
      <c r="SBT622" s="5"/>
      <c r="SBU622" s="5"/>
      <c r="SBV622" s="5"/>
      <c r="SBW622" s="5"/>
      <c r="SBX622" s="5"/>
      <c r="SBY622" s="5"/>
      <c r="SBZ622" s="5"/>
      <c r="SCA622" s="5"/>
      <c r="SCB622" s="5"/>
      <c r="SCC622" s="5"/>
      <c r="SCD622" s="5"/>
      <c r="SCE622" s="5"/>
      <c r="SCF622" s="5"/>
      <c r="SCG622" s="5"/>
      <c r="SCH622" s="5"/>
      <c r="SCI622" s="5"/>
      <c r="SCJ622" s="5"/>
      <c r="SCK622" s="5"/>
      <c r="SCL622" s="5"/>
      <c r="SCM622" s="5"/>
      <c r="SCN622" s="5"/>
      <c r="SCO622" s="5"/>
      <c r="SCP622" s="5"/>
      <c r="SCQ622" s="5"/>
      <c r="SCR622" s="5"/>
      <c r="SCS622" s="5"/>
      <c r="SCT622" s="5"/>
      <c r="SCU622" s="5"/>
      <c r="SCV622" s="5"/>
      <c r="SCW622" s="5"/>
      <c r="SCX622" s="5"/>
      <c r="SCY622" s="5"/>
      <c r="SCZ622" s="5"/>
      <c r="SDA622" s="5"/>
      <c r="SDB622" s="5"/>
      <c r="SDC622" s="5"/>
      <c r="SDD622" s="5"/>
      <c r="SDE622" s="5"/>
      <c r="SDF622" s="5"/>
      <c r="SDG622" s="5"/>
      <c r="SDH622" s="5"/>
      <c r="SDI622" s="5"/>
      <c r="SDJ622" s="5"/>
      <c r="SDK622" s="5"/>
      <c r="SDL622" s="5"/>
      <c r="SDM622" s="5"/>
      <c r="SDN622" s="5"/>
      <c r="SDO622" s="5"/>
      <c r="SDP622" s="5"/>
      <c r="SDQ622" s="5"/>
      <c r="SDR622" s="5"/>
      <c r="SDS622" s="5"/>
      <c r="SDT622" s="5"/>
      <c r="SDU622" s="5"/>
      <c r="SDV622" s="5"/>
      <c r="SDW622" s="5"/>
      <c r="SDX622" s="5"/>
      <c r="SDY622" s="5"/>
      <c r="SDZ622" s="5"/>
      <c r="SEA622" s="5"/>
      <c r="SEB622" s="5"/>
      <c r="SEC622" s="5"/>
      <c r="SED622" s="5"/>
      <c r="SEE622" s="5"/>
      <c r="SEF622" s="5"/>
      <c r="SEG622" s="5"/>
      <c r="SEH622" s="5"/>
      <c r="SEI622" s="5"/>
      <c r="SEJ622" s="5"/>
      <c r="SEK622" s="5"/>
      <c r="SEL622" s="5"/>
      <c r="SEM622" s="5"/>
      <c r="SEN622" s="5"/>
      <c r="SEO622" s="5"/>
      <c r="SEP622" s="5"/>
      <c r="SEQ622" s="5"/>
      <c r="SER622" s="5"/>
      <c r="SES622" s="5"/>
      <c r="SET622" s="5"/>
      <c r="SEU622" s="5"/>
      <c r="SEV622" s="5"/>
      <c r="SEW622" s="5"/>
      <c r="SEX622" s="5"/>
      <c r="SEY622" s="5"/>
      <c r="SEZ622" s="5"/>
      <c r="SFA622" s="5"/>
      <c r="SFB622" s="5"/>
      <c r="SFC622" s="5"/>
      <c r="SFD622" s="5"/>
      <c r="SFE622" s="5"/>
      <c r="SFF622" s="5"/>
      <c r="SFG622" s="5"/>
      <c r="SFH622" s="5"/>
      <c r="SFI622" s="5"/>
      <c r="SFJ622" s="5"/>
      <c r="SFK622" s="5"/>
      <c r="SFL622" s="5"/>
      <c r="SFM622" s="5"/>
      <c r="SFN622" s="5"/>
      <c r="SFO622" s="5"/>
      <c r="SFP622" s="5"/>
      <c r="SFQ622" s="5"/>
      <c r="SFR622" s="5"/>
      <c r="SFS622" s="5"/>
      <c r="SFT622" s="5"/>
      <c r="SFU622" s="5"/>
      <c r="SFV622" s="5"/>
      <c r="SFW622" s="5"/>
      <c r="SFX622" s="5"/>
      <c r="SFY622" s="5"/>
      <c r="SFZ622" s="5"/>
      <c r="SGA622" s="5"/>
      <c r="SGB622" s="5"/>
      <c r="SGC622" s="5"/>
      <c r="SGD622" s="5"/>
      <c r="SGE622" s="5"/>
      <c r="SGF622" s="5"/>
      <c r="SGG622" s="5"/>
      <c r="SGH622" s="5"/>
      <c r="SGI622" s="5"/>
      <c r="SGJ622" s="5"/>
      <c r="SGK622" s="5"/>
      <c r="SGL622" s="5"/>
      <c r="SGM622" s="5"/>
      <c r="SGN622" s="5"/>
      <c r="SGO622" s="5"/>
      <c r="SGP622" s="5"/>
      <c r="SGQ622" s="5"/>
      <c r="SGR622" s="5"/>
      <c r="SGS622" s="5"/>
      <c r="SGT622" s="5"/>
      <c r="SGU622" s="5"/>
      <c r="SGV622" s="5"/>
      <c r="SGW622" s="5"/>
      <c r="SGX622" s="5"/>
      <c r="SGY622" s="5"/>
      <c r="SGZ622" s="5"/>
      <c r="SHA622" s="5"/>
      <c r="SHB622" s="5"/>
      <c r="SHC622" s="5"/>
      <c r="SHD622" s="5"/>
      <c r="SHE622" s="5"/>
      <c r="SHF622" s="5"/>
      <c r="SHG622" s="5"/>
      <c r="SHH622" s="5"/>
      <c r="SHI622" s="5"/>
      <c r="SHJ622" s="5"/>
      <c r="SHK622" s="5"/>
      <c r="SHL622" s="5"/>
      <c r="SHM622" s="5"/>
      <c r="SHN622" s="5"/>
      <c r="SHO622" s="5"/>
      <c r="SHP622" s="5"/>
      <c r="SHQ622" s="5"/>
      <c r="SHR622" s="5"/>
      <c r="SHS622" s="5"/>
      <c r="SHT622" s="5"/>
      <c r="SHU622" s="5"/>
      <c r="SHV622" s="5"/>
      <c r="SHW622" s="5"/>
      <c r="SHX622" s="5"/>
      <c r="SHY622" s="5"/>
      <c r="SHZ622" s="5"/>
      <c r="SIA622" s="5"/>
      <c r="SIB622" s="5"/>
      <c r="SIC622" s="5"/>
      <c r="SID622" s="5"/>
      <c r="SIE622" s="5"/>
      <c r="SIF622" s="5"/>
      <c r="SIG622" s="5"/>
      <c r="SIH622" s="5"/>
      <c r="SII622" s="5"/>
      <c r="SIJ622" s="5"/>
      <c r="SIK622" s="5"/>
      <c r="SIL622" s="5"/>
      <c r="SIM622" s="5"/>
      <c r="SIN622" s="5"/>
      <c r="SIO622" s="5"/>
      <c r="SIP622" s="5"/>
      <c r="SIQ622" s="5"/>
      <c r="SIR622" s="5"/>
      <c r="SIS622" s="5"/>
      <c r="SIT622" s="5"/>
      <c r="SIU622" s="5"/>
      <c r="SIV622" s="5"/>
      <c r="SIW622" s="5"/>
      <c r="SIX622" s="5"/>
      <c r="SIY622" s="5"/>
      <c r="SIZ622" s="5"/>
      <c r="SJA622" s="5"/>
      <c r="SJB622" s="5"/>
      <c r="SJC622" s="5"/>
      <c r="SJD622" s="5"/>
      <c r="SJE622" s="5"/>
      <c r="SJF622" s="5"/>
      <c r="SJG622" s="5"/>
      <c r="SJH622" s="5"/>
      <c r="SJI622" s="5"/>
      <c r="SJJ622" s="5"/>
      <c r="SJK622" s="5"/>
      <c r="SJL622" s="5"/>
      <c r="SJM622" s="5"/>
      <c r="SJN622" s="5"/>
      <c r="SJO622" s="5"/>
      <c r="SJP622" s="5"/>
      <c r="SJQ622" s="5"/>
      <c r="SJR622" s="5"/>
      <c r="SJS622" s="5"/>
      <c r="SJT622" s="5"/>
      <c r="SJU622" s="5"/>
      <c r="SJV622" s="5"/>
      <c r="SJW622" s="5"/>
      <c r="SJX622" s="5"/>
      <c r="SJY622" s="5"/>
      <c r="SJZ622" s="5"/>
      <c r="SKA622" s="5"/>
      <c r="SKB622" s="5"/>
      <c r="SKC622" s="5"/>
      <c r="SKD622" s="5"/>
      <c r="SKE622" s="5"/>
      <c r="SKF622" s="5"/>
      <c r="SKG622" s="5"/>
      <c r="SKH622" s="5"/>
      <c r="SKI622" s="5"/>
      <c r="SKJ622" s="5"/>
      <c r="SKK622" s="5"/>
      <c r="SKL622" s="5"/>
      <c r="SKM622" s="5"/>
      <c r="SKN622" s="5"/>
      <c r="SKO622" s="5"/>
      <c r="SKP622" s="5"/>
      <c r="SKQ622" s="5"/>
      <c r="SKR622" s="5"/>
      <c r="SKS622" s="5"/>
      <c r="SKT622" s="5"/>
      <c r="SKU622" s="5"/>
      <c r="SKV622" s="5"/>
      <c r="SKW622" s="5"/>
      <c r="SKX622" s="5"/>
      <c r="SKY622" s="5"/>
      <c r="SKZ622" s="5"/>
      <c r="SLA622" s="5"/>
      <c r="SLB622" s="5"/>
      <c r="SLC622" s="5"/>
      <c r="SLD622" s="5"/>
      <c r="SLE622" s="5"/>
      <c r="SLF622" s="5"/>
      <c r="SLG622" s="5"/>
      <c r="SLH622" s="5"/>
      <c r="SLI622" s="5"/>
      <c r="SLJ622" s="5"/>
      <c r="SLK622" s="5"/>
      <c r="SLL622" s="5"/>
      <c r="SLM622" s="5"/>
      <c r="SLN622" s="5"/>
      <c r="SLO622" s="5"/>
      <c r="SLP622" s="5"/>
      <c r="SLQ622" s="5"/>
      <c r="SLR622" s="5"/>
      <c r="SLS622" s="5"/>
      <c r="SLT622" s="5"/>
      <c r="SLU622" s="5"/>
      <c r="SLV622" s="5"/>
      <c r="SLW622" s="5"/>
      <c r="SLX622" s="5"/>
      <c r="SLY622" s="5"/>
      <c r="SLZ622" s="5"/>
      <c r="SMA622" s="5"/>
      <c r="SMB622" s="5"/>
      <c r="SMC622" s="5"/>
      <c r="SMD622" s="5"/>
      <c r="SME622" s="5"/>
      <c r="SMF622" s="5"/>
      <c r="SMG622" s="5"/>
      <c r="SMH622" s="5"/>
      <c r="SMI622" s="5"/>
      <c r="SMJ622" s="5"/>
      <c r="SMK622" s="5"/>
      <c r="SML622" s="5"/>
      <c r="SMM622" s="5"/>
      <c r="SMN622" s="5"/>
      <c r="SMO622" s="5"/>
      <c r="SMP622" s="5"/>
      <c r="SMQ622" s="5"/>
      <c r="SMR622" s="5"/>
      <c r="SMS622" s="5"/>
      <c r="SMT622" s="5"/>
      <c r="SMU622" s="5"/>
      <c r="SMV622" s="5"/>
      <c r="SMW622" s="5"/>
      <c r="SMX622" s="5"/>
      <c r="SMY622" s="5"/>
      <c r="SMZ622" s="5"/>
      <c r="SNA622" s="5"/>
      <c r="SNB622" s="5"/>
      <c r="SNC622" s="5"/>
      <c r="SND622" s="5"/>
      <c r="SNE622" s="5"/>
      <c r="SNF622" s="5"/>
      <c r="SNG622" s="5"/>
      <c r="SNH622" s="5"/>
      <c r="SNI622" s="5"/>
      <c r="SNJ622" s="5"/>
      <c r="SNK622" s="5"/>
      <c r="SNL622" s="5"/>
      <c r="SNM622" s="5"/>
      <c r="SNN622" s="5"/>
      <c r="SNO622" s="5"/>
      <c r="SNP622" s="5"/>
      <c r="SNQ622" s="5"/>
      <c r="SNR622" s="5"/>
      <c r="SNS622" s="5"/>
      <c r="SNT622" s="5"/>
      <c r="SNU622" s="5"/>
      <c r="SNV622" s="5"/>
      <c r="SNW622" s="5"/>
      <c r="SNX622" s="5"/>
      <c r="SNY622" s="5"/>
      <c r="SNZ622" s="5"/>
      <c r="SOA622" s="5"/>
      <c r="SOB622" s="5"/>
      <c r="SOC622" s="5"/>
      <c r="SOD622" s="5"/>
      <c r="SOE622" s="5"/>
      <c r="SOF622" s="5"/>
      <c r="SOG622" s="5"/>
      <c r="SOH622" s="5"/>
      <c r="SOI622" s="5"/>
      <c r="SOJ622" s="5"/>
      <c r="SOK622" s="5"/>
      <c r="SOL622" s="5"/>
      <c r="SOM622" s="5"/>
      <c r="SON622" s="5"/>
      <c r="SOO622" s="5"/>
      <c r="SOP622" s="5"/>
      <c r="SOQ622" s="5"/>
      <c r="SOR622" s="5"/>
      <c r="SOS622" s="5"/>
      <c r="SOT622" s="5"/>
      <c r="SOU622" s="5"/>
      <c r="SOV622" s="5"/>
      <c r="SOW622" s="5"/>
      <c r="SOX622" s="5"/>
      <c r="SOY622" s="5"/>
      <c r="SOZ622" s="5"/>
      <c r="SPA622" s="5"/>
      <c r="SPB622" s="5"/>
      <c r="SPC622" s="5"/>
      <c r="SPD622" s="5"/>
      <c r="SPE622" s="5"/>
      <c r="SPF622" s="5"/>
      <c r="SPG622" s="5"/>
      <c r="SPH622" s="5"/>
      <c r="SPI622" s="5"/>
      <c r="SPJ622" s="5"/>
      <c r="SPK622" s="5"/>
      <c r="SPL622" s="5"/>
      <c r="SPM622" s="5"/>
      <c r="SPN622" s="5"/>
      <c r="SPO622" s="5"/>
      <c r="SPP622" s="5"/>
      <c r="SPQ622" s="5"/>
      <c r="SPR622" s="5"/>
      <c r="SPS622" s="5"/>
      <c r="SPT622" s="5"/>
      <c r="SPU622" s="5"/>
      <c r="SPV622" s="5"/>
      <c r="SPW622" s="5"/>
      <c r="SPX622" s="5"/>
      <c r="SPY622" s="5"/>
      <c r="SPZ622" s="5"/>
      <c r="SQA622" s="5"/>
      <c r="SQB622" s="5"/>
      <c r="SQC622" s="5"/>
      <c r="SQD622" s="5"/>
      <c r="SQE622" s="5"/>
      <c r="SQF622" s="5"/>
      <c r="SQG622" s="5"/>
      <c r="SQH622" s="5"/>
      <c r="SQI622" s="5"/>
      <c r="SQJ622" s="5"/>
      <c r="SQK622" s="5"/>
      <c r="SQL622" s="5"/>
      <c r="SQM622" s="5"/>
      <c r="SQN622" s="5"/>
      <c r="SQO622" s="5"/>
      <c r="SQP622" s="5"/>
      <c r="SQQ622" s="5"/>
      <c r="SQR622" s="5"/>
      <c r="SQS622" s="5"/>
      <c r="SQT622" s="5"/>
      <c r="SQU622" s="5"/>
      <c r="SQV622" s="5"/>
      <c r="SQW622" s="5"/>
      <c r="SQX622" s="5"/>
      <c r="SQY622" s="5"/>
      <c r="SQZ622" s="5"/>
      <c r="SRA622" s="5"/>
      <c r="SRB622" s="5"/>
      <c r="SRC622" s="5"/>
      <c r="SRD622" s="5"/>
      <c r="SRE622" s="5"/>
      <c r="SRF622" s="5"/>
      <c r="SRG622" s="5"/>
      <c r="SRH622" s="5"/>
      <c r="SRI622" s="5"/>
      <c r="SRJ622" s="5"/>
      <c r="SRK622" s="5"/>
      <c r="SRL622" s="5"/>
      <c r="SRM622" s="5"/>
      <c r="SRN622" s="5"/>
      <c r="SRO622" s="5"/>
      <c r="SRP622" s="5"/>
      <c r="SRQ622" s="5"/>
      <c r="SRR622" s="5"/>
      <c r="SRS622" s="5"/>
      <c r="SRT622" s="5"/>
      <c r="SRU622" s="5"/>
      <c r="SRV622" s="5"/>
      <c r="SRW622" s="5"/>
      <c r="SRX622" s="5"/>
      <c r="SRY622" s="5"/>
      <c r="SRZ622" s="5"/>
      <c r="SSA622" s="5"/>
      <c r="SSB622" s="5"/>
      <c r="SSC622" s="5"/>
      <c r="SSD622" s="5"/>
      <c r="SSE622" s="5"/>
      <c r="SSF622" s="5"/>
      <c r="SSG622" s="5"/>
      <c r="SSH622" s="5"/>
      <c r="SSI622" s="5"/>
      <c r="SSJ622" s="5"/>
      <c r="SSK622" s="5"/>
      <c r="SSL622" s="5"/>
      <c r="SSM622" s="5"/>
      <c r="SSN622" s="5"/>
      <c r="SSO622" s="5"/>
      <c r="SSP622" s="5"/>
      <c r="SSQ622" s="5"/>
      <c r="SSR622" s="5"/>
      <c r="SSS622" s="5"/>
      <c r="SST622" s="5"/>
      <c r="SSU622" s="5"/>
      <c r="SSV622" s="5"/>
      <c r="SSW622" s="5"/>
      <c r="SSX622" s="5"/>
      <c r="SSY622" s="5"/>
      <c r="SSZ622" s="5"/>
      <c r="STA622" s="5"/>
      <c r="STB622" s="5"/>
      <c r="STC622" s="5"/>
      <c r="STD622" s="5"/>
      <c r="STE622" s="5"/>
      <c r="STF622" s="5"/>
      <c r="STG622" s="5"/>
      <c r="STH622" s="5"/>
      <c r="STI622" s="5"/>
      <c r="STJ622" s="5"/>
      <c r="STK622" s="5"/>
      <c r="STL622" s="5"/>
      <c r="STM622" s="5"/>
      <c r="STN622" s="5"/>
      <c r="STO622" s="5"/>
      <c r="STP622" s="5"/>
      <c r="STQ622" s="5"/>
      <c r="STR622" s="5"/>
      <c r="STS622" s="5"/>
      <c r="STT622" s="5"/>
      <c r="STU622" s="5"/>
      <c r="STV622" s="5"/>
      <c r="STW622" s="5"/>
      <c r="STX622" s="5"/>
      <c r="STY622" s="5"/>
      <c r="STZ622" s="5"/>
      <c r="SUA622" s="5"/>
      <c r="SUB622" s="5"/>
      <c r="SUC622" s="5"/>
      <c r="SUD622" s="5"/>
      <c r="SUE622" s="5"/>
      <c r="SUF622" s="5"/>
      <c r="SUG622" s="5"/>
      <c r="SUH622" s="5"/>
      <c r="SUI622" s="5"/>
      <c r="SUJ622" s="5"/>
      <c r="SUK622" s="5"/>
      <c r="SUL622" s="5"/>
      <c r="SUM622" s="5"/>
      <c r="SUN622" s="5"/>
      <c r="SUO622" s="5"/>
      <c r="SUP622" s="5"/>
      <c r="SUQ622" s="5"/>
      <c r="SUR622" s="5"/>
      <c r="SUS622" s="5"/>
      <c r="SUT622" s="5"/>
      <c r="SUU622" s="5"/>
      <c r="SUV622" s="5"/>
      <c r="SUW622" s="5"/>
      <c r="SUX622" s="5"/>
      <c r="SUY622" s="5"/>
      <c r="SUZ622" s="5"/>
      <c r="SVA622" s="5"/>
      <c r="SVB622" s="5"/>
      <c r="SVC622" s="5"/>
      <c r="SVD622" s="5"/>
      <c r="SVE622" s="5"/>
      <c r="SVF622" s="5"/>
      <c r="SVG622" s="5"/>
      <c r="SVH622" s="5"/>
      <c r="SVI622" s="5"/>
      <c r="SVJ622" s="5"/>
      <c r="SVK622" s="5"/>
      <c r="SVL622" s="5"/>
      <c r="SVM622" s="5"/>
      <c r="SVN622" s="5"/>
      <c r="SVO622" s="5"/>
      <c r="SVP622" s="5"/>
      <c r="SVQ622" s="5"/>
      <c r="SVR622" s="5"/>
      <c r="SVS622" s="5"/>
      <c r="SVT622" s="5"/>
      <c r="SVU622" s="5"/>
      <c r="SVV622" s="5"/>
      <c r="SVW622" s="5"/>
      <c r="SVX622" s="5"/>
      <c r="SVY622" s="5"/>
      <c r="SVZ622" s="5"/>
      <c r="SWA622" s="5"/>
      <c r="SWB622" s="5"/>
      <c r="SWC622" s="5"/>
      <c r="SWD622" s="5"/>
      <c r="SWE622" s="5"/>
      <c r="SWF622" s="5"/>
      <c r="SWG622" s="5"/>
      <c r="SWH622" s="5"/>
      <c r="SWI622" s="5"/>
      <c r="SWJ622" s="5"/>
      <c r="SWK622" s="5"/>
      <c r="SWL622" s="5"/>
      <c r="SWM622" s="5"/>
      <c r="SWN622" s="5"/>
      <c r="SWO622" s="5"/>
      <c r="SWP622" s="5"/>
      <c r="SWQ622" s="5"/>
      <c r="SWR622" s="5"/>
      <c r="SWS622" s="5"/>
      <c r="SWT622" s="5"/>
      <c r="SWU622" s="5"/>
      <c r="SWV622" s="5"/>
      <c r="SWW622" s="5"/>
      <c r="SWX622" s="5"/>
      <c r="SWY622" s="5"/>
      <c r="SWZ622" s="5"/>
      <c r="SXA622" s="5"/>
      <c r="SXB622" s="5"/>
      <c r="SXC622" s="5"/>
      <c r="SXD622" s="5"/>
      <c r="SXE622" s="5"/>
      <c r="SXF622" s="5"/>
      <c r="SXG622" s="5"/>
      <c r="SXH622" s="5"/>
      <c r="SXI622" s="5"/>
      <c r="SXJ622" s="5"/>
      <c r="SXK622" s="5"/>
      <c r="SXL622" s="5"/>
      <c r="SXM622" s="5"/>
      <c r="SXN622" s="5"/>
      <c r="SXO622" s="5"/>
      <c r="SXP622" s="5"/>
      <c r="SXQ622" s="5"/>
      <c r="SXR622" s="5"/>
      <c r="SXS622" s="5"/>
      <c r="SXT622" s="5"/>
      <c r="SXU622" s="5"/>
      <c r="SXV622" s="5"/>
      <c r="SXW622" s="5"/>
      <c r="SXX622" s="5"/>
      <c r="SXY622" s="5"/>
      <c r="SXZ622" s="5"/>
      <c r="SYA622" s="5"/>
      <c r="SYB622" s="5"/>
      <c r="SYC622" s="5"/>
      <c r="SYD622" s="5"/>
      <c r="SYE622" s="5"/>
      <c r="SYF622" s="5"/>
      <c r="SYG622" s="5"/>
      <c r="SYH622" s="5"/>
      <c r="SYI622" s="5"/>
      <c r="SYJ622" s="5"/>
      <c r="SYK622" s="5"/>
      <c r="SYL622" s="5"/>
      <c r="SYM622" s="5"/>
      <c r="SYN622" s="5"/>
      <c r="SYO622" s="5"/>
      <c r="SYP622" s="5"/>
      <c r="SYQ622" s="5"/>
      <c r="SYR622" s="5"/>
      <c r="SYS622" s="5"/>
      <c r="SYT622" s="5"/>
      <c r="SYU622" s="5"/>
      <c r="SYV622" s="5"/>
      <c r="SYW622" s="5"/>
      <c r="SYX622" s="5"/>
      <c r="SYY622" s="5"/>
      <c r="SYZ622" s="5"/>
      <c r="SZA622" s="5"/>
      <c r="SZB622" s="5"/>
      <c r="SZC622" s="5"/>
      <c r="SZD622" s="5"/>
      <c r="SZE622" s="5"/>
      <c r="SZF622" s="5"/>
      <c r="SZG622" s="5"/>
      <c r="SZH622" s="5"/>
      <c r="SZI622" s="5"/>
      <c r="SZJ622" s="5"/>
      <c r="SZK622" s="5"/>
      <c r="SZL622" s="5"/>
      <c r="SZM622" s="5"/>
      <c r="SZN622" s="5"/>
      <c r="SZO622" s="5"/>
      <c r="SZP622" s="5"/>
      <c r="SZQ622" s="5"/>
      <c r="SZR622" s="5"/>
      <c r="SZS622" s="5"/>
      <c r="SZT622" s="5"/>
      <c r="SZU622" s="5"/>
      <c r="SZV622" s="5"/>
      <c r="SZW622" s="5"/>
      <c r="SZX622" s="5"/>
      <c r="SZY622" s="5"/>
      <c r="SZZ622" s="5"/>
      <c r="TAA622" s="5"/>
      <c r="TAB622" s="5"/>
      <c r="TAC622" s="5"/>
      <c r="TAD622" s="5"/>
      <c r="TAE622" s="5"/>
      <c r="TAF622" s="5"/>
      <c r="TAG622" s="5"/>
      <c r="TAH622" s="5"/>
      <c r="TAI622" s="5"/>
      <c r="TAJ622" s="5"/>
      <c r="TAK622" s="5"/>
      <c r="TAL622" s="5"/>
      <c r="TAM622" s="5"/>
      <c r="TAN622" s="5"/>
      <c r="TAO622" s="5"/>
      <c r="TAP622" s="5"/>
      <c r="TAQ622" s="5"/>
      <c r="TAR622" s="5"/>
      <c r="TAS622" s="5"/>
      <c r="TAT622" s="5"/>
      <c r="TAU622" s="5"/>
      <c r="TAV622" s="5"/>
      <c r="TAW622" s="5"/>
      <c r="TAX622" s="5"/>
      <c r="TAY622" s="5"/>
      <c r="TAZ622" s="5"/>
      <c r="TBA622" s="5"/>
      <c r="TBB622" s="5"/>
      <c r="TBC622" s="5"/>
      <c r="TBD622" s="5"/>
      <c r="TBE622" s="5"/>
      <c r="TBF622" s="5"/>
      <c r="TBG622" s="5"/>
      <c r="TBH622" s="5"/>
      <c r="TBI622" s="5"/>
      <c r="TBJ622" s="5"/>
      <c r="TBK622" s="5"/>
      <c r="TBL622" s="5"/>
      <c r="TBM622" s="5"/>
      <c r="TBN622" s="5"/>
      <c r="TBO622" s="5"/>
      <c r="TBP622" s="5"/>
      <c r="TBQ622" s="5"/>
      <c r="TBR622" s="5"/>
      <c r="TBS622" s="5"/>
      <c r="TBT622" s="5"/>
      <c r="TBU622" s="5"/>
      <c r="TBV622" s="5"/>
      <c r="TBW622" s="5"/>
      <c r="TBX622" s="5"/>
      <c r="TBY622" s="5"/>
      <c r="TBZ622" s="5"/>
      <c r="TCA622" s="5"/>
      <c r="TCB622" s="5"/>
      <c r="TCC622" s="5"/>
      <c r="TCD622" s="5"/>
      <c r="TCE622" s="5"/>
      <c r="TCF622" s="5"/>
      <c r="TCG622" s="5"/>
      <c r="TCH622" s="5"/>
      <c r="TCI622" s="5"/>
      <c r="TCJ622" s="5"/>
      <c r="TCK622" s="5"/>
      <c r="TCL622" s="5"/>
      <c r="TCM622" s="5"/>
      <c r="TCN622" s="5"/>
      <c r="TCO622" s="5"/>
      <c r="TCP622" s="5"/>
      <c r="TCQ622" s="5"/>
      <c r="TCR622" s="5"/>
      <c r="TCS622" s="5"/>
      <c r="TCT622" s="5"/>
      <c r="TCU622" s="5"/>
      <c r="TCV622" s="5"/>
      <c r="TCW622" s="5"/>
      <c r="TCX622" s="5"/>
      <c r="TCY622" s="5"/>
      <c r="TCZ622" s="5"/>
      <c r="TDA622" s="5"/>
      <c r="TDB622" s="5"/>
      <c r="TDC622" s="5"/>
      <c r="TDD622" s="5"/>
      <c r="TDE622" s="5"/>
      <c r="TDF622" s="5"/>
      <c r="TDG622" s="5"/>
      <c r="TDH622" s="5"/>
      <c r="TDI622" s="5"/>
      <c r="TDJ622" s="5"/>
      <c r="TDK622" s="5"/>
      <c r="TDL622" s="5"/>
      <c r="TDM622" s="5"/>
      <c r="TDN622" s="5"/>
      <c r="TDO622" s="5"/>
      <c r="TDP622" s="5"/>
      <c r="TDQ622" s="5"/>
      <c r="TDR622" s="5"/>
      <c r="TDS622" s="5"/>
      <c r="TDT622" s="5"/>
      <c r="TDU622" s="5"/>
      <c r="TDV622" s="5"/>
      <c r="TDW622" s="5"/>
      <c r="TDX622" s="5"/>
      <c r="TDY622" s="5"/>
      <c r="TDZ622" s="5"/>
      <c r="TEA622" s="5"/>
      <c r="TEB622" s="5"/>
      <c r="TEC622" s="5"/>
      <c r="TED622" s="5"/>
      <c r="TEE622" s="5"/>
      <c r="TEF622" s="5"/>
      <c r="TEG622" s="5"/>
      <c r="TEH622" s="5"/>
      <c r="TEI622" s="5"/>
      <c r="TEJ622" s="5"/>
      <c r="TEK622" s="5"/>
      <c r="TEL622" s="5"/>
      <c r="TEM622" s="5"/>
      <c r="TEN622" s="5"/>
      <c r="TEO622" s="5"/>
      <c r="TEP622" s="5"/>
      <c r="TEQ622" s="5"/>
      <c r="TER622" s="5"/>
      <c r="TES622" s="5"/>
      <c r="TET622" s="5"/>
      <c r="TEU622" s="5"/>
      <c r="TEV622" s="5"/>
      <c r="TEW622" s="5"/>
      <c r="TEX622" s="5"/>
      <c r="TEY622" s="5"/>
      <c r="TEZ622" s="5"/>
      <c r="TFA622" s="5"/>
      <c r="TFB622" s="5"/>
      <c r="TFC622" s="5"/>
      <c r="TFD622" s="5"/>
      <c r="TFE622" s="5"/>
      <c r="TFF622" s="5"/>
      <c r="TFG622" s="5"/>
      <c r="TFH622" s="5"/>
      <c r="TFI622" s="5"/>
      <c r="TFJ622" s="5"/>
      <c r="TFK622" s="5"/>
      <c r="TFL622" s="5"/>
      <c r="TFM622" s="5"/>
      <c r="TFN622" s="5"/>
      <c r="TFO622" s="5"/>
      <c r="TFP622" s="5"/>
      <c r="TFQ622" s="5"/>
      <c r="TFR622" s="5"/>
      <c r="TFS622" s="5"/>
      <c r="TFT622" s="5"/>
      <c r="TFU622" s="5"/>
      <c r="TFV622" s="5"/>
      <c r="TFW622" s="5"/>
      <c r="TFX622" s="5"/>
      <c r="TFY622" s="5"/>
      <c r="TFZ622" s="5"/>
      <c r="TGA622" s="5"/>
      <c r="TGB622" s="5"/>
      <c r="TGC622" s="5"/>
      <c r="TGD622" s="5"/>
      <c r="TGE622" s="5"/>
      <c r="TGF622" s="5"/>
      <c r="TGG622" s="5"/>
      <c r="TGH622" s="5"/>
      <c r="TGI622" s="5"/>
      <c r="TGJ622" s="5"/>
      <c r="TGK622" s="5"/>
      <c r="TGL622" s="5"/>
      <c r="TGM622" s="5"/>
      <c r="TGN622" s="5"/>
      <c r="TGO622" s="5"/>
      <c r="TGP622" s="5"/>
      <c r="TGQ622" s="5"/>
      <c r="TGR622" s="5"/>
      <c r="TGS622" s="5"/>
      <c r="TGT622" s="5"/>
      <c r="TGU622" s="5"/>
      <c r="TGV622" s="5"/>
      <c r="TGW622" s="5"/>
      <c r="TGX622" s="5"/>
      <c r="TGY622" s="5"/>
      <c r="TGZ622" s="5"/>
      <c r="THA622" s="5"/>
      <c r="THB622" s="5"/>
      <c r="THC622" s="5"/>
      <c r="THD622" s="5"/>
      <c r="THE622" s="5"/>
      <c r="THF622" s="5"/>
      <c r="THG622" s="5"/>
      <c r="THH622" s="5"/>
      <c r="THI622" s="5"/>
      <c r="THJ622" s="5"/>
      <c r="THK622" s="5"/>
      <c r="THL622" s="5"/>
      <c r="THM622" s="5"/>
      <c r="THN622" s="5"/>
      <c r="THO622" s="5"/>
      <c r="THP622" s="5"/>
      <c r="THQ622" s="5"/>
      <c r="THR622" s="5"/>
      <c r="THS622" s="5"/>
      <c r="THT622" s="5"/>
      <c r="THU622" s="5"/>
      <c r="THV622" s="5"/>
      <c r="THW622" s="5"/>
      <c r="THX622" s="5"/>
      <c r="THY622" s="5"/>
      <c r="THZ622" s="5"/>
      <c r="TIA622" s="5"/>
      <c r="TIB622" s="5"/>
      <c r="TIC622" s="5"/>
      <c r="TID622" s="5"/>
      <c r="TIE622" s="5"/>
      <c r="TIF622" s="5"/>
      <c r="TIG622" s="5"/>
      <c r="TIH622" s="5"/>
      <c r="TII622" s="5"/>
      <c r="TIJ622" s="5"/>
      <c r="TIK622" s="5"/>
      <c r="TIL622" s="5"/>
      <c r="TIM622" s="5"/>
      <c r="TIN622" s="5"/>
      <c r="TIO622" s="5"/>
      <c r="TIP622" s="5"/>
      <c r="TIQ622" s="5"/>
      <c r="TIR622" s="5"/>
      <c r="TIS622" s="5"/>
      <c r="TIT622" s="5"/>
      <c r="TIU622" s="5"/>
      <c r="TIV622" s="5"/>
      <c r="TIW622" s="5"/>
      <c r="TIX622" s="5"/>
      <c r="TIY622" s="5"/>
      <c r="TIZ622" s="5"/>
      <c r="TJA622" s="5"/>
      <c r="TJB622" s="5"/>
      <c r="TJC622" s="5"/>
      <c r="TJD622" s="5"/>
      <c r="TJE622" s="5"/>
      <c r="TJF622" s="5"/>
      <c r="TJG622" s="5"/>
      <c r="TJH622" s="5"/>
      <c r="TJI622" s="5"/>
      <c r="TJJ622" s="5"/>
      <c r="TJK622" s="5"/>
      <c r="TJL622" s="5"/>
      <c r="TJM622" s="5"/>
      <c r="TJN622" s="5"/>
      <c r="TJO622" s="5"/>
      <c r="TJP622" s="5"/>
      <c r="TJQ622" s="5"/>
      <c r="TJR622" s="5"/>
      <c r="TJS622" s="5"/>
      <c r="TJT622" s="5"/>
      <c r="TJU622" s="5"/>
      <c r="TJV622" s="5"/>
      <c r="TJW622" s="5"/>
      <c r="TJX622" s="5"/>
      <c r="TJY622" s="5"/>
      <c r="TJZ622" s="5"/>
      <c r="TKA622" s="5"/>
      <c r="TKB622" s="5"/>
      <c r="TKC622" s="5"/>
      <c r="TKD622" s="5"/>
      <c r="TKE622" s="5"/>
      <c r="TKF622" s="5"/>
      <c r="TKG622" s="5"/>
      <c r="TKH622" s="5"/>
      <c r="TKI622" s="5"/>
      <c r="TKJ622" s="5"/>
      <c r="TKK622" s="5"/>
      <c r="TKL622" s="5"/>
      <c r="TKM622" s="5"/>
      <c r="TKN622" s="5"/>
      <c r="TKO622" s="5"/>
      <c r="TKP622" s="5"/>
      <c r="TKQ622" s="5"/>
      <c r="TKR622" s="5"/>
      <c r="TKS622" s="5"/>
      <c r="TKT622" s="5"/>
      <c r="TKU622" s="5"/>
      <c r="TKV622" s="5"/>
      <c r="TKW622" s="5"/>
      <c r="TKX622" s="5"/>
      <c r="TKY622" s="5"/>
      <c r="TKZ622" s="5"/>
      <c r="TLA622" s="5"/>
      <c r="TLB622" s="5"/>
      <c r="TLC622" s="5"/>
      <c r="TLD622" s="5"/>
      <c r="TLE622" s="5"/>
      <c r="TLF622" s="5"/>
      <c r="TLG622" s="5"/>
      <c r="TLH622" s="5"/>
      <c r="TLI622" s="5"/>
      <c r="TLJ622" s="5"/>
      <c r="TLK622" s="5"/>
      <c r="TLL622" s="5"/>
      <c r="TLM622" s="5"/>
      <c r="TLN622" s="5"/>
      <c r="TLO622" s="5"/>
      <c r="TLP622" s="5"/>
      <c r="TLQ622" s="5"/>
      <c r="TLR622" s="5"/>
      <c r="TLS622" s="5"/>
      <c r="TLT622" s="5"/>
      <c r="TLU622" s="5"/>
      <c r="TLV622" s="5"/>
      <c r="TLW622" s="5"/>
      <c r="TLX622" s="5"/>
      <c r="TLY622" s="5"/>
      <c r="TLZ622" s="5"/>
      <c r="TMA622" s="5"/>
      <c r="TMB622" s="5"/>
      <c r="TMC622" s="5"/>
      <c r="TMD622" s="5"/>
      <c r="TME622" s="5"/>
      <c r="TMF622" s="5"/>
      <c r="TMG622" s="5"/>
      <c r="TMH622" s="5"/>
      <c r="TMI622" s="5"/>
      <c r="TMJ622" s="5"/>
      <c r="TMK622" s="5"/>
      <c r="TML622" s="5"/>
      <c r="TMM622" s="5"/>
      <c r="TMN622" s="5"/>
      <c r="TMO622" s="5"/>
      <c r="TMP622" s="5"/>
      <c r="TMQ622" s="5"/>
      <c r="TMR622" s="5"/>
      <c r="TMS622" s="5"/>
      <c r="TMT622" s="5"/>
      <c r="TMU622" s="5"/>
      <c r="TMV622" s="5"/>
      <c r="TMW622" s="5"/>
      <c r="TMX622" s="5"/>
      <c r="TMY622" s="5"/>
      <c r="TMZ622" s="5"/>
      <c r="TNA622" s="5"/>
      <c r="TNB622" s="5"/>
      <c r="TNC622" s="5"/>
      <c r="TND622" s="5"/>
      <c r="TNE622" s="5"/>
      <c r="TNF622" s="5"/>
      <c r="TNG622" s="5"/>
      <c r="TNH622" s="5"/>
      <c r="TNI622" s="5"/>
      <c r="TNJ622" s="5"/>
      <c r="TNK622" s="5"/>
      <c r="TNL622" s="5"/>
      <c r="TNM622" s="5"/>
      <c r="TNN622" s="5"/>
      <c r="TNO622" s="5"/>
      <c r="TNP622" s="5"/>
      <c r="TNQ622" s="5"/>
      <c r="TNR622" s="5"/>
      <c r="TNS622" s="5"/>
      <c r="TNT622" s="5"/>
      <c r="TNU622" s="5"/>
      <c r="TNV622" s="5"/>
      <c r="TNW622" s="5"/>
      <c r="TNX622" s="5"/>
      <c r="TNY622" s="5"/>
      <c r="TNZ622" s="5"/>
      <c r="TOA622" s="5"/>
      <c r="TOB622" s="5"/>
      <c r="TOC622" s="5"/>
      <c r="TOD622" s="5"/>
      <c r="TOE622" s="5"/>
      <c r="TOF622" s="5"/>
      <c r="TOG622" s="5"/>
      <c r="TOH622" s="5"/>
      <c r="TOI622" s="5"/>
      <c r="TOJ622" s="5"/>
      <c r="TOK622" s="5"/>
      <c r="TOL622" s="5"/>
      <c r="TOM622" s="5"/>
      <c r="TON622" s="5"/>
      <c r="TOO622" s="5"/>
      <c r="TOP622" s="5"/>
      <c r="TOQ622" s="5"/>
      <c r="TOR622" s="5"/>
      <c r="TOS622" s="5"/>
      <c r="TOT622" s="5"/>
      <c r="TOU622" s="5"/>
      <c r="TOV622" s="5"/>
      <c r="TOW622" s="5"/>
      <c r="TOX622" s="5"/>
      <c r="TOY622" s="5"/>
      <c r="TOZ622" s="5"/>
      <c r="TPA622" s="5"/>
      <c r="TPB622" s="5"/>
      <c r="TPC622" s="5"/>
      <c r="TPD622" s="5"/>
      <c r="TPE622" s="5"/>
      <c r="TPF622" s="5"/>
      <c r="TPG622" s="5"/>
      <c r="TPH622" s="5"/>
      <c r="TPI622" s="5"/>
      <c r="TPJ622" s="5"/>
      <c r="TPK622" s="5"/>
      <c r="TPL622" s="5"/>
      <c r="TPM622" s="5"/>
      <c r="TPN622" s="5"/>
      <c r="TPO622" s="5"/>
      <c r="TPP622" s="5"/>
      <c r="TPQ622" s="5"/>
      <c r="TPR622" s="5"/>
      <c r="TPS622" s="5"/>
      <c r="TPT622" s="5"/>
      <c r="TPU622" s="5"/>
      <c r="TPV622" s="5"/>
      <c r="TPW622" s="5"/>
      <c r="TPX622" s="5"/>
      <c r="TPY622" s="5"/>
      <c r="TPZ622" s="5"/>
      <c r="TQA622" s="5"/>
      <c r="TQB622" s="5"/>
      <c r="TQC622" s="5"/>
      <c r="TQD622" s="5"/>
      <c r="TQE622" s="5"/>
      <c r="TQF622" s="5"/>
      <c r="TQG622" s="5"/>
      <c r="TQH622" s="5"/>
      <c r="TQI622" s="5"/>
      <c r="TQJ622" s="5"/>
      <c r="TQK622" s="5"/>
      <c r="TQL622" s="5"/>
      <c r="TQM622" s="5"/>
      <c r="TQN622" s="5"/>
      <c r="TQO622" s="5"/>
      <c r="TQP622" s="5"/>
      <c r="TQQ622" s="5"/>
      <c r="TQR622" s="5"/>
      <c r="TQS622" s="5"/>
      <c r="TQT622" s="5"/>
      <c r="TQU622" s="5"/>
      <c r="TQV622" s="5"/>
      <c r="TQW622" s="5"/>
      <c r="TQX622" s="5"/>
      <c r="TQY622" s="5"/>
      <c r="TQZ622" s="5"/>
      <c r="TRA622" s="5"/>
      <c r="TRB622" s="5"/>
      <c r="TRC622" s="5"/>
      <c r="TRD622" s="5"/>
      <c r="TRE622" s="5"/>
      <c r="TRF622" s="5"/>
      <c r="TRG622" s="5"/>
      <c r="TRH622" s="5"/>
      <c r="TRI622" s="5"/>
      <c r="TRJ622" s="5"/>
      <c r="TRK622" s="5"/>
      <c r="TRL622" s="5"/>
      <c r="TRM622" s="5"/>
      <c r="TRN622" s="5"/>
      <c r="TRO622" s="5"/>
      <c r="TRP622" s="5"/>
      <c r="TRQ622" s="5"/>
      <c r="TRR622" s="5"/>
      <c r="TRS622" s="5"/>
      <c r="TRT622" s="5"/>
      <c r="TRU622" s="5"/>
      <c r="TRV622" s="5"/>
      <c r="TRW622" s="5"/>
      <c r="TRX622" s="5"/>
      <c r="TRY622" s="5"/>
      <c r="TRZ622" s="5"/>
      <c r="TSA622" s="5"/>
      <c r="TSB622" s="5"/>
      <c r="TSC622" s="5"/>
      <c r="TSD622" s="5"/>
      <c r="TSE622" s="5"/>
      <c r="TSF622" s="5"/>
      <c r="TSG622" s="5"/>
      <c r="TSH622" s="5"/>
      <c r="TSI622" s="5"/>
      <c r="TSJ622" s="5"/>
      <c r="TSK622" s="5"/>
      <c r="TSL622" s="5"/>
      <c r="TSM622" s="5"/>
      <c r="TSN622" s="5"/>
      <c r="TSO622" s="5"/>
      <c r="TSP622" s="5"/>
      <c r="TSQ622" s="5"/>
      <c r="TSR622" s="5"/>
      <c r="TSS622" s="5"/>
      <c r="TST622" s="5"/>
      <c r="TSU622" s="5"/>
      <c r="TSV622" s="5"/>
      <c r="TSW622" s="5"/>
      <c r="TSX622" s="5"/>
      <c r="TSY622" s="5"/>
      <c r="TSZ622" s="5"/>
      <c r="TTA622" s="5"/>
      <c r="TTB622" s="5"/>
      <c r="TTC622" s="5"/>
      <c r="TTD622" s="5"/>
      <c r="TTE622" s="5"/>
      <c r="TTF622" s="5"/>
      <c r="TTG622" s="5"/>
      <c r="TTH622" s="5"/>
      <c r="TTI622" s="5"/>
      <c r="TTJ622" s="5"/>
      <c r="TTK622" s="5"/>
      <c r="TTL622" s="5"/>
      <c r="TTM622" s="5"/>
      <c r="TTN622" s="5"/>
      <c r="TTO622" s="5"/>
      <c r="TTP622" s="5"/>
      <c r="TTQ622" s="5"/>
      <c r="TTR622" s="5"/>
      <c r="TTS622" s="5"/>
      <c r="TTT622" s="5"/>
      <c r="TTU622" s="5"/>
      <c r="TTV622" s="5"/>
      <c r="TTW622" s="5"/>
      <c r="TTX622" s="5"/>
      <c r="TTY622" s="5"/>
      <c r="TTZ622" s="5"/>
      <c r="TUA622" s="5"/>
      <c r="TUB622" s="5"/>
      <c r="TUC622" s="5"/>
      <c r="TUD622" s="5"/>
      <c r="TUE622" s="5"/>
      <c r="TUF622" s="5"/>
      <c r="TUG622" s="5"/>
      <c r="TUH622" s="5"/>
      <c r="TUI622" s="5"/>
      <c r="TUJ622" s="5"/>
      <c r="TUK622" s="5"/>
      <c r="TUL622" s="5"/>
      <c r="TUM622" s="5"/>
      <c r="TUN622" s="5"/>
      <c r="TUO622" s="5"/>
      <c r="TUP622" s="5"/>
      <c r="TUQ622" s="5"/>
      <c r="TUR622" s="5"/>
      <c r="TUS622" s="5"/>
      <c r="TUT622" s="5"/>
      <c r="TUU622" s="5"/>
      <c r="TUV622" s="5"/>
      <c r="TUW622" s="5"/>
      <c r="TUX622" s="5"/>
      <c r="TUY622" s="5"/>
      <c r="TUZ622" s="5"/>
      <c r="TVA622" s="5"/>
      <c r="TVB622" s="5"/>
      <c r="TVC622" s="5"/>
      <c r="TVD622" s="5"/>
      <c r="TVE622" s="5"/>
      <c r="TVF622" s="5"/>
      <c r="TVG622" s="5"/>
      <c r="TVH622" s="5"/>
      <c r="TVI622" s="5"/>
      <c r="TVJ622" s="5"/>
      <c r="TVK622" s="5"/>
      <c r="TVL622" s="5"/>
      <c r="TVM622" s="5"/>
      <c r="TVN622" s="5"/>
      <c r="TVO622" s="5"/>
      <c r="TVP622" s="5"/>
      <c r="TVQ622" s="5"/>
      <c r="TVR622" s="5"/>
      <c r="TVS622" s="5"/>
      <c r="TVT622" s="5"/>
      <c r="TVU622" s="5"/>
      <c r="TVV622" s="5"/>
      <c r="TVW622" s="5"/>
      <c r="TVX622" s="5"/>
      <c r="TVY622" s="5"/>
      <c r="TVZ622" s="5"/>
      <c r="TWA622" s="5"/>
      <c r="TWB622" s="5"/>
      <c r="TWC622" s="5"/>
      <c r="TWD622" s="5"/>
      <c r="TWE622" s="5"/>
      <c r="TWF622" s="5"/>
      <c r="TWG622" s="5"/>
      <c r="TWH622" s="5"/>
      <c r="TWI622" s="5"/>
      <c r="TWJ622" s="5"/>
      <c r="TWK622" s="5"/>
      <c r="TWL622" s="5"/>
      <c r="TWM622" s="5"/>
      <c r="TWN622" s="5"/>
      <c r="TWO622" s="5"/>
      <c r="TWP622" s="5"/>
      <c r="TWQ622" s="5"/>
      <c r="TWR622" s="5"/>
      <c r="TWS622" s="5"/>
      <c r="TWT622" s="5"/>
      <c r="TWU622" s="5"/>
      <c r="TWV622" s="5"/>
      <c r="TWW622" s="5"/>
      <c r="TWX622" s="5"/>
      <c r="TWY622" s="5"/>
      <c r="TWZ622" s="5"/>
      <c r="TXA622" s="5"/>
      <c r="TXB622" s="5"/>
      <c r="TXC622" s="5"/>
      <c r="TXD622" s="5"/>
      <c r="TXE622" s="5"/>
      <c r="TXF622" s="5"/>
      <c r="TXG622" s="5"/>
      <c r="TXH622" s="5"/>
      <c r="TXI622" s="5"/>
      <c r="TXJ622" s="5"/>
      <c r="TXK622" s="5"/>
      <c r="TXL622" s="5"/>
      <c r="TXM622" s="5"/>
      <c r="TXN622" s="5"/>
      <c r="TXO622" s="5"/>
      <c r="TXP622" s="5"/>
      <c r="TXQ622" s="5"/>
      <c r="TXR622" s="5"/>
      <c r="TXS622" s="5"/>
      <c r="TXT622" s="5"/>
      <c r="TXU622" s="5"/>
      <c r="TXV622" s="5"/>
      <c r="TXW622" s="5"/>
      <c r="TXX622" s="5"/>
      <c r="TXY622" s="5"/>
      <c r="TXZ622" s="5"/>
      <c r="TYA622" s="5"/>
      <c r="TYB622" s="5"/>
      <c r="TYC622" s="5"/>
      <c r="TYD622" s="5"/>
      <c r="TYE622" s="5"/>
      <c r="TYF622" s="5"/>
      <c r="TYG622" s="5"/>
      <c r="TYH622" s="5"/>
      <c r="TYI622" s="5"/>
      <c r="TYJ622" s="5"/>
      <c r="TYK622" s="5"/>
      <c r="TYL622" s="5"/>
      <c r="TYM622" s="5"/>
      <c r="TYN622" s="5"/>
      <c r="TYO622" s="5"/>
      <c r="TYP622" s="5"/>
      <c r="TYQ622" s="5"/>
      <c r="TYR622" s="5"/>
      <c r="TYS622" s="5"/>
      <c r="TYT622" s="5"/>
      <c r="TYU622" s="5"/>
      <c r="TYV622" s="5"/>
      <c r="TYW622" s="5"/>
      <c r="TYX622" s="5"/>
      <c r="TYY622" s="5"/>
      <c r="TYZ622" s="5"/>
      <c r="TZA622" s="5"/>
      <c r="TZB622" s="5"/>
      <c r="TZC622" s="5"/>
      <c r="TZD622" s="5"/>
      <c r="TZE622" s="5"/>
      <c r="TZF622" s="5"/>
      <c r="TZG622" s="5"/>
      <c r="TZH622" s="5"/>
      <c r="TZI622" s="5"/>
      <c r="TZJ622" s="5"/>
      <c r="TZK622" s="5"/>
      <c r="TZL622" s="5"/>
      <c r="TZM622" s="5"/>
      <c r="TZN622" s="5"/>
      <c r="TZO622" s="5"/>
      <c r="TZP622" s="5"/>
      <c r="TZQ622" s="5"/>
      <c r="TZR622" s="5"/>
      <c r="TZS622" s="5"/>
      <c r="TZT622" s="5"/>
      <c r="TZU622" s="5"/>
      <c r="TZV622" s="5"/>
      <c r="TZW622" s="5"/>
      <c r="TZX622" s="5"/>
      <c r="TZY622" s="5"/>
      <c r="TZZ622" s="5"/>
      <c r="UAA622" s="5"/>
      <c r="UAB622" s="5"/>
      <c r="UAC622" s="5"/>
      <c r="UAD622" s="5"/>
      <c r="UAE622" s="5"/>
      <c r="UAF622" s="5"/>
      <c r="UAG622" s="5"/>
      <c r="UAH622" s="5"/>
      <c r="UAI622" s="5"/>
      <c r="UAJ622" s="5"/>
      <c r="UAK622" s="5"/>
      <c r="UAL622" s="5"/>
      <c r="UAM622" s="5"/>
      <c r="UAN622" s="5"/>
      <c r="UAO622" s="5"/>
      <c r="UAP622" s="5"/>
      <c r="UAQ622" s="5"/>
      <c r="UAR622" s="5"/>
      <c r="UAS622" s="5"/>
      <c r="UAT622" s="5"/>
      <c r="UAU622" s="5"/>
      <c r="UAV622" s="5"/>
      <c r="UAW622" s="5"/>
      <c r="UAX622" s="5"/>
      <c r="UAY622" s="5"/>
      <c r="UAZ622" s="5"/>
      <c r="UBA622" s="5"/>
      <c r="UBB622" s="5"/>
      <c r="UBC622" s="5"/>
      <c r="UBD622" s="5"/>
      <c r="UBE622" s="5"/>
      <c r="UBF622" s="5"/>
      <c r="UBG622" s="5"/>
      <c r="UBH622" s="5"/>
      <c r="UBI622" s="5"/>
      <c r="UBJ622" s="5"/>
      <c r="UBK622" s="5"/>
      <c r="UBL622" s="5"/>
      <c r="UBM622" s="5"/>
      <c r="UBN622" s="5"/>
      <c r="UBO622" s="5"/>
      <c r="UBP622" s="5"/>
      <c r="UBQ622" s="5"/>
      <c r="UBR622" s="5"/>
      <c r="UBS622" s="5"/>
      <c r="UBT622" s="5"/>
      <c r="UBU622" s="5"/>
      <c r="UBV622" s="5"/>
      <c r="UBW622" s="5"/>
      <c r="UBX622" s="5"/>
      <c r="UBY622" s="5"/>
      <c r="UBZ622" s="5"/>
      <c r="UCA622" s="5"/>
      <c r="UCB622" s="5"/>
      <c r="UCC622" s="5"/>
      <c r="UCD622" s="5"/>
      <c r="UCE622" s="5"/>
      <c r="UCF622" s="5"/>
      <c r="UCG622" s="5"/>
      <c r="UCH622" s="5"/>
      <c r="UCI622" s="5"/>
      <c r="UCJ622" s="5"/>
      <c r="UCK622" s="5"/>
      <c r="UCL622" s="5"/>
      <c r="UCM622" s="5"/>
      <c r="UCN622" s="5"/>
      <c r="UCO622" s="5"/>
      <c r="UCP622" s="5"/>
      <c r="UCQ622" s="5"/>
      <c r="UCR622" s="5"/>
      <c r="UCS622" s="5"/>
      <c r="UCT622" s="5"/>
      <c r="UCU622" s="5"/>
      <c r="UCV622" s="5"/>
      <c r="UCW622" s="5"/>
      <c r="UCX622" s="5"/>
      <c r="UCY622" s="5"/>
      <c r="UCZ622" s="5"/>
      <c r="UDA622" s="5"/>
      <c r="UDB622" s="5"/>
      <c r="UDC622" s="5"/>
      <c r="UDD622" s="5"/>
      <c r="UDE622" s="5"/>
      <c r="UDF622" s="5"/>
      <c r="UDG622" s="5"/>
      <c r="UDH622" s="5"/>
      <c r="UDI622" s="5"/>
      <c r="UDJ622" s="5"/>
      <c r="UDK622" s="5"/>
      <c r="UDL622" s="5"/>
      <c r="UDM622" s="5"/>
      <c r="UDN622" s="5"/>
      <c r="UDO622" s="5"/>
      <c r="UDP622" s="5"/>
      <c r="UDQ622" s="5"/>
      <c r="UDR622" s="5"/>
      <c r="UDS622" s="5"/>
      <c r="UDT622" s="5"/>
      <c r="UDU622" s="5"/>
      <c r="UDV622" s="5"/>
      <c r="UDW622" s="5"/>
      <c r="UDX622" s="5"/>
      <c r="UDY622" s="5"/>
      <c r="UDZ622" s="5"/>
      <c r="UEA622" s="5"/>
      <c r="UEB622" s="5"/>
      <c r="UEC622" s="5"/>
      <c r="UED622" s="5"/>
      <c r="UEE622" s="5"/>
      <c r="UEF622" s="5"/>
      <c r="UEG622" s="5"/>
      <c r="UEH622" s="5"/>
      <c r="UEI622" s="5"/>
      <c r="UEJ622" s="5"/>
      <c r="UEK622" s="5"/>
      <c r="UEL622" s="5"/>
      <c r="UEM622" s="5"/>
      <c r="UEN622" s="5"/>
      <c r="UEO622" s="5"/>
      <c r="UEP622" s="5"/>
      <c r="UEQ622" s="5"/>
      <c r="UER622" s="5"/>
      <c r="UES622" s="5"/>
      <c r="UET622" s="5"/>
      <c r="UEU622" s="5"/>
      <c r="UEV622" s="5"/>
      <c r="UEW622" s="5"/>
      <c r="UEX622" s="5"/>
      <c r="UEY622" s="5"/>
      <c r="UEZ622" s="5"/>
      <c r="UFA622" s="5"/>
      <c r="UFB622" s="5"/>
      <c r="UFC622" s="5"/>
      <c r="UFD622" s="5"/>
      <c r="UFE622" s="5"/>
      <c r="UFF622" s="5"/>
      <c r="UFG622" s="5"/>
      <c r="UFH622" s="5"/>
      <c r="UFI622" s="5"/>
      <c r="UFJ622" s="5"/>
      <c r="UFK622" s="5"/>
      <c r="UFL622" s="5"/>
      <c r="UFM622" s="5"/>
      <c r="UFN622" s="5"/>
      <c r="UFO622" s="5"/>
      <c r="UFP622" s="5"/>
      <c r="UFQ622" s="5"/>
      <c r="UFR622" s="5"/>
      <c r="UFS622" s="5"/>
      <c r="UFT622" s="5"/>
      <c r="UFU622" s="5"/>
      <c r="UFV622" s="5"/>
      <c r="UFW622" s="5"/>
      <c r="UFX622" s="5"/>
      <c r="UFY622" s="5"/>
      <c r="UFZ622" s="5"/>
      <c r="UGA622" s="5"/>
      <c r="UGB622" s="5"/>
      <c r="UGC622" s="5"/>
      <c r="UGD622" s="5"/>
      <c r="UGE622" s="5"/>
      <c r="UGF622" s="5"/>
      <c r="UGG622" s="5"/>
      <c r="UGH622" s="5"/>
      <c r="UGI622" s="5"/>
      <c r="UGJ622" s="5"/>
      <c r="UGK622" s="5"/>
      <c r="UGL622" s="5"/>
      <c r="UGM622" s="5"/>
      <c r="UGN622" s="5"/>
      <c r="UGO622" s="5"/>
      <c r="UGP622" s="5"/>
      <c r="UGQ622" s="5"/>
      <c r="UGR622" s="5"/>
      <c r="UGS622" s="5"/>
      <c r="UGT622" s="5"/>
      <c r="UGU622" s="5"/>
      <c r="UGV622" s="5"/>
      <c r="UGW622" s="5"/>
      <c r="UGX622" s="5"/>
      <c r="UGY622" s="5"/>
      <c r="UGZ622" s="5"/>
      <c r="UHA622" s="5"/>
      <c r="UHB622" s="5"/>
      <c r="UHC622" s="5"/>
      <c r="UHD622" s="5"/>
      <c r="UHE622" s="5"/>
      <c r="UHF622" s="5"/>
      <c r="UHG622" s="5"/>
      <c r="UHH622" s="5"/>
      <c r="UHI622" s="5"/>
      <c r="UHJ622" s="5"/>
      <c r="UHK622" s="5"/>
      <c r="UHL622" s="5"/>
      <c r="UHM622" s="5"/>
      <c r="UHN622" s="5"/>
      <c r="UHO622" s="5"/>
      <c r="UHP622" s="5"/>
      <c r="UHQ622" s="5"/>
      <c r="UHR622" s="5"/>
      <c r="UHS622" s="5"/>
      <c r="UHT622" s="5"/>
      <c r="UHU622" s="5"/>
      <c r="UHV622" s="5"/>
      <c r="UHW622" s="5"/>
      <c r="UHX622" s="5"/>
      <c r="UHY622" s="5"/>
      <c r="UHZ622" s="5"/>
      <c r="UIA622" s="5"/>
      <c r="UIB622" s="5"/>
      <c r="UIC622" s="5"/>
      <c r="UID622" s="5"/>
      <c r="UIE622" s="5"/>
      <c r="UIF622" s="5"/>
      <c r="UIG622" s="5"/>
      <c r="UIH622" s="5"/>
      <c r="UII622" s="5"/>
      <c r="UIJ622" s="5"/>
      <c r="UIK622" s="5"/>
      <c r="UIL622" s="5"/>
      <c r="UIM622" s="5"/>
      <c r="UIN622" s="5"/>
      <c r="UIO622" s="5"/>
      <c r="UIP622" s="5"/>
      <c r="UIQ622" s="5"/>
      <c r="UIR622" s="5"/>
      <c r="UIS622" s="5"/>
      <c r="UIT622" s="5"/>
      <c r="UIU622" s="5"/>
      <c r="UIV622" s="5"/>
      <c r="UIW622" s="5"/>
      <c r="UIX622" s="5"/>
      <c r="UIY622" s="5"/>
      <c r="UIZ622" s="5"/>
      <c r="UJA622" s="5"/>
      <c r="UJB622" s="5"/>
      <c r="UJC622" s="5"/>
      <c r="UJD622" s="5"/>
      <c r="UJE622" s="5"/>
      <c r="UJF622" s="5"/>
      <c r="UJG622" s="5"/>
      <c r="UJH622" s="5"/>
      <c r="UJI622" s="5"/>
      <c r="UJJ622" s="5"/>
      <c r="UJK622" s="5"/>
      <c r="UJL622" s="5"/>
      <c r="UJM622" s="5"/>
      <c r="UJN622" s="5"/>
      <c r="UJO622" s="5"/>
      <c r="UJP622" s="5"/>
      <c r="UJQ622" s="5"/>
      <c r="UJR622" s="5"/>
      <c r="UJS622" s="5"/>
      <c r="UJT622" s="5"/>
      <c r="UJU622" s="5"/>
      <c r="UJV622" s="5"/>
      <c r="UJW622" s="5"/>
      <c r="UJX622" s="5"/>
      <c r="UJY622" s="5"/>
      <c r="UJZ622" s="5"/>
      <c r="UKA622" s="5"/>
      <c r="UKB622" s="5"/>
      <c r="UKC622" s="5"/>
      <c r="UKD622" s="5"/>
      <c r="UKE622" s="5"/>
      <c r="UKF622" s="5"/>
      <c r="UKG622" s="5"/>
      <c r="UKH622" s="5"/>
      <c r="UKI622" s="5"/>
      <c r="UKJ622" s="5"/>
      <c r="UKK622" s="5"/>
      <c r="UKL622" s="5"/>
      <c r="UKM622" s="5"/>
      <c r="UKN622" s="5"/>
      <c r="UKO622" s="5"/>
      <c r="UKP622" s="5"/>
      <c r="UKQ622" s="5"/>
      <c r="UKR622" s="5"/>
      <c r="UKS622" s="5"/>
      <c r="UKT622" s="5"/>
      <c r="UKU622" s="5"/>
      <c r="UKV622" s="5"/>
      <c r="UKW622" s="5"/>
      <c r="UKX622" s="5"/>
      <c r="UKY622" s="5"/>
      <c r="UKZ622" s="5"/>
      <c r="ULA622" s="5"/>
      <c r="ULB622" s="5"/>
      <c r="ULC622" s="5"/>
      <c r="ULD622" s="5"/>
      <c r="ULE622" s="5"/>
      <c r="ULF622" s="5"/>
      <c r="ULG622" s="5"/>
      <c r="ULH622" s="5"/>
      <c r="ULI622" s="5"/>
      <c r="ULJ622" s="5"/>
      <c r="ULK622" s="5"/>
      <c r="ULL622" s="5"/>
      <c r="ULM622" s="5"/>
      <c r="ULN622" s="5"/>
      <c r="ULO622" s="5"/>
      <c r="ULP622" s="5"/>
      <c r="ULQ622" s="5"/>
      <c r="ULR622" s="5"/>
      <c r="ULS622" s="5"/>
      <c r="ULT622" s="5"/>
      <c r="ULU622" s="5"/>
      <c r="ULV622" s="5"/>
      <c r="ULW622" s="5"/>
      <c r="ULX622" s="5"/>
      <c r="ULY622" s="5"/>
      <c r="ULZ622" s="5"/>
      <c r="UMA622" s="5"/>
      <c r="UMB622" s="5"/>
      <c r="UMC622" s="5"/>
      <c r="UMD622" s="5"/>
      <c r="UME622" s="5"/>
      <c r="UMF622" s="5"/>
      <c r="UMG622" s="5"/>
      <c r="UMH622" s="5"/>
      <c r="UMI622" s="5"/>
      <c r="UMJ622" s="5"/>
      <c r="UMK622" s="5"/>
      <c r="UML622" s="5"/>
      <c r="UMM622" s="5"/>
      <c r="UMN622" s="5"/>
      <c r="UMO622" s="5"/>
      <c r="UMP622" s="5"/>
      <c r="UMQ622" s="5"/>
      <c r="UMR622" s="5"/>
      <c r="UMS622" s="5"/>
      <c r="UMT622" s="5"/>
      <c r="UMU622" s="5"/>
      <c r="UMV622" s="5"/>
      <c r="UMW622" s="5"/>
      <c r="UMX622" s="5"/>
      <c r="UMY622" s="5"/>
      <c r="UMZ622" s="5"/>
      <c r="UNA622" s="5"/>
      <c r="UNB622" s="5"/>
      <c r="UNC622" s="5"/>
      <c r="UND622" s="5"/>
      <c r="UNE622" s="5"/>
      <c r="UNF622" s="5"/>
      <c r="UNG622" s="5"/>
      <c r="UNH622" s="5"/>
      <c r="UNI622" s="5"/>
      <c r="UNJ622" s="5"/>
      <c r="UNK622" s="5"/>
      <c r="UNL622" s="5"/>
      <c r="UNM622" s="5"/>
      <c r="UNN622" s="5"/>
      <c r="UNO622" s="5"/>
      <c r="UNP622" s="5"/>
      <c r="UNQ622" s="5"/>
      <c r="UNR622" s="5"/>
      <c r="UNS622" s="5"/>
      <c r="UNT622" s="5"/>
      <c r="UNU622" s="5"/>
      <c r="UNV622" s="5"/>
      <c r="UNW622" s="5"/>
      <c r="UNX622" s="5"/>
      <c r="UNY622" s="5"/>
      <c r="UNZ622" s="5"/>
      <c r="UOA622" s="5"/>
      <c r="UOB622" s="5"/>
      <c r="UOC622" s="5"/>
      <c r="UOD622" s="5"/>
      <c r="UOE622" s="5"/>
      <c r="UOF622" s="5"/>
      <c r="UOG622" s="5"/>
      <c r="UOH622" s="5"/>
      <c r="UOI622" s="5"/>
      <c r="UOJ622" s="5"/>
      <c r="UOK622" s="5"/>
      <c r="UOL622" s="5"/>
      <c r="UOM622" s="5"/>
      <c r="UON622" s="5"/>
      <c r="UOO622" s="5"/>
      <c r="UOP622" s="5"/>
      <c r="UOQ622" s="5"/>
      <c r="UOR622" s="5"/>
      <c r="UOS622" s="5"/>
      <c r="UOT622" s="5"/>
      <c r="UOU622" s="5"/>
      <c r="UOV622" s="5"/>
      <c r="UOW622" s="5"/>
      <c r="UOX622" s="5"/>
      <c r="UOY622" s="5"/>
      <c r="UOZ622" s="5"/>
      <c r="UPA622" s="5"/>
      <c r="UPB622" s="5"/>
      <c r="UPC622" s="5"/>
      <c r="UPD622" s="5"/>
      <c r="UPE622" s="5"/>
      <c r="UPF622" s="5"/>
      <c r="UPG622" s="5"/>
      <c r="UPH622" s="5"/>
      <c r="UPI622" s="5"/>
      <c r="UPJ622" s="5"/>
      <c r="UPK622" s="5"/>
      <c r="UPL622" s="5"/>
      <c r="UPM622" s="5"/>
      <c r="UPN622" s="5"/>
      <c r="UPO622" s="5"/>
      <c r="UPP622" s="5"/>
      <c r="UPQ622" s="5"/>
      <c r="UPR622" s="5"/>
      <c r="UPS622" s="5"/>
      <c r="UPT622" s="5"/>
      <c r="UPU622" s="5"/>
      <c r="UPV622" s="5"/>
      <c r="UPW622" s="5"/>
      <c r="UPX622" s="5"/>
      <c r="UPY622" s="5"/>
      <c r="UPZ622" s="5"/>
      <c r="UQA622" s="5"/>
      <c r="UQB622" s="5"/>
      <c r="UQC622" s="5"/>
      <c r="UQD622" s="5"/>
      <c r="UQE622" s="5"/>
      <c r="UQF622" s="5"/>
      <c r="UQG622" s="5"/>
      <c r="UQH622" s="5"/>
      <c r="UQI622" s="5"/>
      <c r="UQJ622" s="5"/>
      <c r="UQK622" s="5"/>
      <c r="UQL622" s="5"/>
      <c r="UQM622" s="5"/>
      <c r="UQN622" s="5"/>
      <c r="UQO622" s="5"/>
      <c r="UQP622" s="5"/>
      <c r="UQQ622" s="5"/>
      <c r="UQR622" s="5"/>
      <c r="UQS622" s="5"/>
      <c r="UQT622" s="5"/>
      <c r="UQU622" s="5"/>
      <c r="UQV622" s="5"/>
      <c r="UQW622" s="5"/>
      <c r="UQX622" s="5"/>
      <c r="UQY622" s="5"/>
      <c r="UQZ622" s="5"/>
      <c r="URA622" s="5"/>
      <c r="URB622" s="5"/>
      <c r="URC622" s="5"/>
      <c r="URD622" s="5"/>
      <c r="URE622" s="5"/>
      <c r="URF622" s="5"/>
      <c r="URG622" s="5"/>
      <c r="URH622" s="5"/>
      <c r="URI622" s="5"/>
      <c r="URJ622" s="5"/>
      <c r="URK622" s="5"/>
      <c r="URL622" s="5"/>
      <c r="URM622" s="5"/>
      <c r="URN622" s="5"/>
      <c r="URO622" s="5"/>
      <c r="URP622" s="5"/>
      <c r="URQ622" s="5"/>
      <c r="URR622" s="5"/>
      <c r="URS622" s="5"/>
      <c r="URT622" s="5"/>
      <c r="URU622" s="5"/>
      <c r="URV622" s="5"/>
      <c r="URW622" s="5"/>
      <c r="URX622" s="5"/>
      <c r="URY622" s="5"/>
      <c r="URZ622" s="5"/>
      <c r="USA622" s="5"/>
      <c r="USB622" s="5"/>
      <c r="USC622" s="5"/>
      <c r="USD622" s="5"/>
      <c r="USE622" s="5"/>
      <c r="USF622" s="5"/>
      <c r="USG622" s="5"/>
      <c r="USH622" s="5"/>
      <c r="USI622" s="5"/>
      <c r="USJ622" s="5"/>
      <c r="USK622" s="5"/>
      <c r="USL622" s="5"/>
      <c r="USM622" s="5"/>
      <c r="USN622" s="5"/>
      <c r="USO622" s="5"/>
      <c r="USP622" s="5"/>
      <c r="USQ622" s="5"/>
      <c r="USR622" s="5"/>
      <c r="USS622" s="5"/>
      <c r="UST622" s="5"/>
      <c r="USU622" s="5"/>
      <c r="USV622" s="5"/>
      <c r="USW622" s="5"/>
      <c r="USX622" s="5"/>
      <c r="USY622" s="5"/>
      <c r="USZ622" s="5"/>
      <c r="UTA622" s="5"/>
      <c r="UTB622" s="5"/>
      <c r="UTC622" s="5"/>
      <c r="UTD622" s="5"/>
      <c r="UTE622" s="5"/>
      <c r="UTF622" s="5"/>
      <c r="UTG622" s="5"/>
      <c r="UTH622" s="5"/>
      <c r="UTI622" s="5"/>
      <c r="UTJ622" s="5"/>
      <c r="UTK622" s="5"/>
      <c r="UTL622" s="5"/>
      <c r="UTM622" s="5"/>
      <c r="UTN622" s="5"/>
      <c r="UTO622" s="5"/>
      <c r="UTP622" s="5"/>
      <c r="UTQ622" s="5"/>
      <c r="UTR622" s="5"/>
      <c r="UTS622" s="5"/>
      <c r="UTT622" s="5"/>
      <c r="UTU622" s="5"/>
      <c r="UTV622" s="5"/>
      <c r="UTW622" s="5"/>
      <c r="UTX622" s="5"/>
      <c r="UTY622" s="5"/>
      <c r="UTZ622" s="5"/>
      <c r="UUA622" s="5"/>
      <c r="UUB622" s="5"/>
      <c r="UUC622" s="5"/>
      <c r="UUD622" s="5"/>
      <c r="UUE622" s="5"/>
      <c r="UUF622" s="5"/>
      <c r="UUG622" s="5"/>
      <c r="UUH622" s="5"/>
      <c r="UUI622" s="5"/>
      <c r="UUJ622" s="5"/>
      <c r="UUK622" s="5"/>
      <c r="UUL622" s="5"/>
      <c r="UUM622" s="5"/>
      <c r="UUN622" s="5"/>
      <c r="UUO622" s="5"/>
      <c r="UUP622" s="5"/>
      <c r="UUQ622" s="5"/>
      <c r="UUR622" s="5"/>
      <c r="UUS622" s="5"/>
      <c r="UUT622" s="5"/>
      <c r="UUU622" s="5"/>
      <c r="UUV622" s="5"/>
      <c r="UUW622" s="5"/>
      <c r="UUX622" s="5"/>
      <c r="UUY622" s="5"/>
      <c r="UUZ622" s="5"/>
      <c r="UVA622" s="5"/>
      <c r="UVB622" s="5"/>
      <c r="UVC622" s="5"/>
      <c r="UVD622" s="5"/>
      <c r="UVE622" s="5"/>
      <c r="UVF622" s="5"/>
      <c r="UVG622" s="5"/>
      <c r="UVH622" s="5"/>
      <c r="UVI622" s="5"/>
      <c r="UVJ622" s="5"/>
      <c r="UVK622" s="5"/>
      <c r="UVL622" s="5"/>
      <c r="UVM622" s="5"/>
      <c r="UVN622" s="5"/>
      <c r="UVO622" s="5"/>
      <c r="UVP622" s="5"/>
      <c r="UVQ622" s="5"/>
      <c r="UVR622" s="5"/>
      <c r="UVS622" s="5"/>
      <c r="UVT622" s="5"/>
      <c r="UVU622" s="5"/>
      <c r="UVV622" s="5"/>
      <c r="UVW622" s="5"/>
      <c r="UVX622" s="5"/>
      <c r="UVY622" s="5"/>
      <c r="UVZ622" s="5"/>
      <c r="UWA622" s="5"/>
      <c r="UWB622" s="5"/>
      <c r="UWC622" s="5"/>
      <c r="UWD622" s="5"/>
      <c r="UWE622" s="5"/>
      <c r="UWF622" s="5"/>
      <c r="UWG622" s="5"/>
      <c r="UWH622" s="5"/>
      <c r="UWI622" s="5"/>
      <c r="UWJ622" s="5"/>
      <c r="UWK622" s="5"/>
      <c r="UWL622" s="5"/>
      <c r="UWM622" s="5"/>
      <c r="UWN622" s="5"/>
      <c r="UWO622" s="5"/>
      <c r="UWP622" s="5"/>
      <c r="UWQ622" s="5"/>
      <c r="UWR622" s="5"/>
      <c r="UWS622" s="5"/>
      <c r="UWT622" s="5"/>
      <c r="UWU622" s="5"/>
      <c r="UWV622" s="5"/>
      <c r="UWW622" s="5"/>
      <c r="UWX622" s="5"/>
      <c r="UWY622" s="5"/>
      <c r="UWZ622" s="5"/>
      <c r="UXA622" s="5"/>
      <c r="UXB622" s="5"/>
      <c r="UXC622" s="5"/>
      <c r="UXD622" s="5"/>
      <c r="UXE622" s="5"/>
      <c r="UXF622" s="5"/>
      <c r="UXG622" s="5"/>
      <c r="UXH622" s="5"/>
      <c r="UXI622" s="5"/>
      <c r="UXJ622" s="5"/>
      <c r="UXK622" s="5"/>
      <c r="UXL622" s="5"/>
      <c r="UXM622" s="5"/>
      <c r="UXN622" s="5"/>
      <c r="UXO622" s="5"/>
      <c r="UXP622" s="5"/>
      <c r="UXQ622" s="5"/>
      <c r="UXR622" s="5"/>
      <c r="UXS622" s="5"/>
      <c r="UXT622" s="5"/>
      <c r="UXU622" s="5"/>
      <c r="UXV622" s="5"/>
      <c r="UXW622" s="5"/>
      <c r="UXX622" s="5"/>
      <c r="UXY622" s="5"/>
      <c r="UXZ622" s="5"/>
      <c r="UYA622" s="5"/>
      <c r="UYB622" s="5"/>
      <c r="UYC622" s="5"/>
      <c r="UYD622" s="5"/>
      <c r="UYE622" s="5"/>
      <c r="UYF622" s="5"/>
      <c r="UYG622" s="5"/>
      <c r="UYH622" s="5"/>
      <c r="UYI622" s="5"/>
      <c r="UYJ622" s="5"/>
      <c r="UYK622" s="5"/>
      <c r="UYL622" s="5"/>
      <c r="UYM622" s="5"/>
      <c r="UYN622" s="5"/>
      <c r="UYO622" s="5"/>
      <c r="UYP622" s="5"/>
      <c r="UYQ622" s="5"/>
      <c r="UYR622" s="5"/>
      <c r="UYS622" s="5"/>
      <c r="UYT622" s="5"/>
      <c r="UYU622" s="5"/>
      <c r="UYV622" s="5"/>
      <c r="UYW622" s="5"/>
      <c r="UYX622" s="5"/>
      <c r="UYY622" s="5"/>
      <c r="UYZ622" s="5"/>
      <c r="UZA622" s="5"/>
      <c r="UZB622" s="5"/>
      <c r="UZC622" s="5"/>
      <c r="UZD622" s="5"/>
      <c r="UZE622" s="5"/>
      <c r="UZF622" s="5"/>
      <c r="UZG622" s="5"/>
      <c r="UZH622" s="5"/>
      <c r="UZI622" s="5"/>
      <c r="UZJ622" s="5"/>
      <c r="UZK622" s="5"/>
      <c r="UZL622" s="5"/>
      <c r="UZM622" s="5"/>
      <c r="UZN622" s="5"/>
      <c r="UZO622" s="5"/>
      <c r="UZP622" s="5"/>
      <c r="UZQ622" s="5"/>
      <c r="UZR622" s="5"/>
      <c r="UZS622" s="5"/>
      <c r="UZT622" s="5"/>
      <c r="UZU622" s="5"/>
      <c r="UZV622" s="5"/>
      <c r="UZW622" s="5"/>
      <c r="UZX622" s="5"/>
      <c r="UZY622" s="5"/>
      <c r="UZZ622" s="5"/>
      <c r="VAA622" s="5"/>
      <c r="VAB622" s="5"/>
      <c r="VAC622" s="5"/>
      <c r="VAD622" s="5"/>
      <c r="VAE622" s="5"/>
      <c r="VAF622" s="5"/>
      <c r="VAG622" s="5"/>
      <c r="VAH622" s="5"/>
      <c r="VAI622" s="5"/>
      <c r="VAJ622" s="5"/>
      <c r="VAK622" s="5"/>
      <c r="VAL622" s="5"/>
      <c r="VAM622" s="5"/>
      <c r="VAN622" s="5"/>
      <c r="VAO622" s="5"/>
      <c r="VAP622" s="5"/>
      <c r="VAQ622" s="5"/>
      <c r="VAR622" s="5"/>
      <c r="VAS622" s="5"/>
      <c r="VAT622" s="5"/>
      <c r="VAU622" s="5"/>
      <c r="VAV622" s="5"/>
      <c r="VAW622" s="5"/>
      <c r="VAX622" s="5"/>
      <c r="VAY622" s="5"/>
      <c r="VAZ622" s="5"/>
      <c r="VBA622" s="5"/>
      <c r="VBB622" s="5"/>
      <c r="VBC622" s="5"/>
      <c r="VBD622" s="5"/>
      <c r="VBE622" s="5"/>
      <c r="VBF622" s="5"/>
      <c r="VBG622" s="5"/>
      <c r="VBH622" s="5"/>
      <c r="VBI622" s="5"/>
      <c r="VBJ622" s="5"/>
      <c r="VBK622" s="5"/>
      <c r="VBL622" s="5"/>
      <c r="VBM622" s="5"/>
      <c r="VBN622" s="5"/>
      <c r="VBO622" s="5"/>
      <c r="VBP622" s="5"/>
      <c r="VBQ622" s="5"/>
      <c r="VBR622" s="5"/>
      <c r="VBS622" s="5"/>
      <c r="VBT622" s="5"/>
      <c r="VBU622" s="5"/>
      <c r="VBV622" s="5"/>
      <c r="VBW622" s="5"/>
      <c r="VBX622" s="5"/>
      <c r="VBY622" s="5"/>
      <c r="VBZ622" s="5"/>
      <c r="VCA622" s="5"/>
      <c r="VCB622" s="5"/>
      <c r="VCC622" s="5"/>
      <c r="VCD622" s="5"/>
      <c r="VCE622" s="5"/>
      <c r="VCF622" s="5"/>
      <c r="VCG622" s="5"/>
      <c r="VCH622" s="5"/>
      <c r="VCI622" s="5"/>
      <c r="VCJ622" s="5"/>
      <c r="VCK622" s="5"/>
      <c r="VCL622" s="5"/>
      <c r="VCM622" s="5"/>
      <c r="VCN622" s="5"/>
      <c r="VCO622" s="5"/>
      <c r="VCP622" s="5"/>
      <c r="VCQ622" s="5"/>
      <c r="VCR622" s="5"/>
      <c r="VCS622" s="5"/>
      <c r="VCT622" s="5"/>
      <c r="VCU622" s="5"/>
      <c r="VCV622" s="5"/>
      <c r="VCW622" s="5"/>
      <c r="VCX622" s="5"/>
      <c r="VCY622" s="5"/>
      <c r="VCZ622" s="5"/>
      <c r="VDA622" s="5"/>
      <c r="VDB622" s="5"/>
      <c r="VDC622" s="5"/>
      <c r="VDD622" s="5"/>
      <c r="VDE622" s="5"/>
      <c r="VDF622" s="5"/>
      <c r="VDG622" s="5"/>
      <c r="VDH622" s="5"/>
      <c r="VDI622" s="5"/>
      <c r="VDJ622" s="5"/>
      <c r="VDK622" s="5"/>
      <c r="VDL622" s="5"/>
      <c r="VDM622" s="5"/>
      <c r="VDN622" s="5"/>
      <c r="VDO622" s="5"/>
      <c r="VDP622" s="5"/>
      <c r="VDQ622" s="5"/>
      <c r="VDR622" s="5"/>
      <c r="VDS622" s="5"/>
      <c r="VDT622" s="5"/>
      <c r="VDU622" s="5"/>
      <c r="VDV622" s="5"/>
      <c r="VDW622" s="5"/>
      <c r="VDX622" s="5"/>
      <c r="VDY622" s="5"/>
      <c r="VDZ622" s="5"/>
      <c r="VEA622" s="5"/>
      <c r="VEB622" s="5"/>
      <c r="VEC622" s="5"/>
      <c r="VED622" s="5"/>
      <c r="VEE622" s="5"/>
      <c r="VEF622" s="5"/>
      <c r="VEG622" s="5"/>
      <c r="VEH622" s="5"/>
      <c r="VEI622" s="5"/>
      <c r="VEJ622" s="5"/>
      <c r="VEK622" s="5"/>
      <c r="VEL622" s="5"/>
      <c r="VEM622" s="5"/>
      <c r="VEN622" s="5"/>
      <c r="VEO622" s="5"/>
      <c r="VEP622" s="5"/>
      <c r="VEQ622" s="5"/>
      <c r="VER622" s="5"/>
      <c r="VES622" s="5"/>
      <c r="VET622" s="5"/>
      <c r="VEU622" s="5"/>
      <c r="VEV622" s="5"/>
      <c r="VEW622" s="5"/>
      <c r="VEX622" s="5"/>
      <c r="VEY622" s="5"/>
      <c r="VEZ622" s="5"/>
      <c r="VFA622" s="5"/>
      <c r="VFB622" s="5"/>
      <c r="VFC622" s="5"/>
      <c r="VFD622" s="5"/>
      <c r="VFE622" s="5"/>
      <c r="VFF622" s="5"/>
      <c r="VFG622" s="5"/>
      <c r="VFH622" s="5"/>
      <c r="VFI622" s="5"/>
      <c r="VFJ622" s="5"/>
      <c r="VFK622" s="5"/>
      <c r="VFL622" s="5"/>
      <c r="VFM622" s="5"/>
      <c r="VFN622" s="5"/>
      <c r="VFO622" s="5"/>
      <c r="VFP622" s="5"/>
      <c r="VFQ622" s="5"/>
      <c r="VFR622" s="5"/>
      <c r="VFS622" s="5"/>
      <c r="VFT622" s="5"/>
      <c r="VFU622" s="5"/>
      <c r="VFV622" s="5"/>
      <c r="VFW622" s="5"/>
      <c r="VFX622" s="5"/>
      <c r="VFY622" s="5"/>
      <c r="VFZ622" s="5"/>
      <c r="VGA622" s="5"/>
      <c r="VGB622" s="5"/>
      <c r="VGC622" s="5"/>
      <c r="VGD622" s="5"/>
      <c r="VGE622" s="5"/>
      <c r="VGF622" s="5"/>
      <c r="VGG622" s="5"/>
      <c r="VGH622" s="5"/>
      <c r="VGI622" s="5"/>
      <c r="VGJ622" s="5"/>
      <c r="VGK622" s="5"/>
      <c r="VGL622" s="5"/>
      <c r="VGM622" s="5"/>
      <c r="VGN622" s="5"/>
      <c r="VGO622" s="5"/>
      <c r="VGP622" s="5"/>
      <c r="VGQ622" s="5"/>
      <c r="VGR622" s="5"/>
      <c r="VGS622" s="5"/>
      <c r="VGT622" s="5"/>
      <c r="VGU622" s="5"/>
      <c r="VGV622" s="5"/>
      <c r="VGW622" s="5"/>
      <c r="VGX622" s="5"/>
      <c r="VGY622" s="5"/>
      <c r="VGZ622" s="5"/>
      <c r="VHA622" s="5"/>
      <c r="VHB622" s="5"/>
      <c r="VHC622" s="5"/>
      <c r="VHD622" s="5"/>
      <c r="VHE622" s="5"/>
      <c r="VHF622" s="5"/>
      <c r="VHG622" s="5"/>
      <c r="VHH622" s="5"/>
      <c r="VHI622" s="5"/>
      <c r="VHJ622" s="5"/>
      <c r="VHK622" s="5"/>
      <c r="VHL622" s="5"/>
      <c r="VHM622" s="5"/>
      <c r="VHN622" s="5"/>
      <c r="VHO622" s="5"/>
      <c r="VHP622" s="5"/>
      <c r="VHQ622" s="5"/>
      <c r="VHR622" s="5"/>
      <c r="VHS622" s="5"/>
      <c r="VHT622" s="5"/>
      <c r="VHU622" s="5"/>
      <c r="VHV622" s="5"/>
      <c r="VHW622" s="5"/>
      <c r="VHX622" s="5"/>
      <c r="VHY622" s="5"/>
      <c r="VHZ622" s="5"/>
      <c r="VIA622" s="5"/>
      <c r="VIB622" s="5"/>
      <c r="VIC622" s="5"/>
      <c r="VID622" s="5"/>
      <c r="VIE622" s="5"/>
      <c r="VIF622" s="5"/>
      <c r="VIG622" s="5"/>
      <c r="VIH622" s="5"/>
      <c r="VII622" s="5"/>
      <c r="VIJ622" s="5"/>
      <c r="VIK622" s="5"/>
      <c r="VIL622" s="5"/>
      <c r="VIM622" s="5"/>
      <c r="VIN622" s="5"/>
      <c r="VIO622" s="5"/>
      <c r="VIP622" s="5"/>
      <c r="VIQ622" s="5"/>
      <c r="VIR622" s="5"/>
      <c r="VIS622" s="5"/>
      <c r="VIT622" s="5"/>
      <c r="VIU622" s="5"/>
      <c r="VIV622" s="5"/>
      <c r="VIW622" s="5"/>
      <c r="VIX622" s="5"/>
      <c r="VIY622" s="5"/>
      <c r="VIZ622" s="5"/>
      <c r="VJA622" s="5"/>
      <c r="VJB622" s="5"/>
      <c r="VJC622" s="5"/>
      <c r="VJD622" s="5"/>
      <c r="VJE622" s="5"/>
      <c r="VJF622" s="5"/>
      <c r="VJG622" s="5"/>
      <c r="VJH622" s="5"/>
      <c r="VJI622" s="5"/>
      <c r="VJJ622" s="5"/>
      <c r="VJK622" s="5"/>
      <c r="VJL622" s="5"/>
      <c r="VJM622" s="5"/>
      <c r="VJN622" s="5"/>
      <c r="VJO622" s="5"/>
      <c r="VJP622" s="5"/>
      <c r="VJQ622" s="5"/>
      <c r="VJR622" s="5"/>
      <c r="VJS622" s="5"/>
      <c r="VJT622" s="5"/>
      <c r="VJU622" s="5"/>
      <c r="VJV622" s="5"/>
      <c r="VJW622" s="5"/>
      <c r="VJX622" s="5"/>
      <c r="VJY622" s="5"/>
      <c r="VJZ622" s="5"/>
      <c r="VKA622" s="5"/>
      <c r="VKB622" s="5"/>
      <c r="VKC622" s="5"/>
      <c r="VKD622" s="5"/>
      <c r="VKE622" s="5"/>
      <c r="VKF622" s="5"/>
      <c r="VKG622" s="5"/>
      <c r="VKH622" s="5"/>
      <c r="VKI622" s="5"/>
      <c r="VKJ622" s="5"/>
      <c r="VKK622" s="5"/>
      <c r="VKL622" s="5"/>
      <c r="VKM622" s="5"/>
      <c r="VKN622" s="5"/>
      <c r="VKO622" s="5"/>
      <c r="VKP622" s="5"/>
      <c r="VKQ622" s="5"/>
      <c r="VKR622" s="5"/>
      <c r="VKS622" s="5"/>
      <c r="VKT622" s="5"/>
      <c r="VKU622" s="5"/>
      <c r="VKV622" s="5"/>
      <c r="VKW622" s="5"/>
      <c r="VKX622" s="5"/>
      <c r="VKY622" s="5"/>
      <c r="VKZ622" s="5"/>
      <c r="VLA622" s="5"/>
      <c r="VLB622" s="5"/>
      <c r="VLC622" s="5"/>
      <c r="VLD622" s="5"/>
      <c r="VLE622" s="5"/>
      <c r="VLF622" s="5"/>
      <c r="VLG622" s="5"/>
      <c r="VLH622" s="5"/>
      <c r="VLI622" s="5"/>
      <c r="VLJ622" s="5"/>
      <c r="VLK622" s="5"/>
      <c r="VLL622" s="5"/>
      <c r="VLM622" s="5"/>
      <c r="VLN622" s="5"/>
      <c r="VLO622" s="5"/>
      <c r="VLP622" s="5"/>
      <c r="VLQ622" s="5"/>
      <c r="VLR622" s="5"/>
      <c r="VLS622" s="5"/>
      <c r="VLT622" s="5"/>
      <c r="VLU622" s="5"/>
      <c r="VLV622" s="5"/>
      <c r="VLW622" s="5"/>
      <c r="VLX622" s="5"/>
      <c r="VLY622" s="5"/>
      <c r="VLZ622" s="5"/>
      <c r="VMA622" s="5"/>
      <c r="VMB622" s="5"/>
      <c r="VMC622" s="5"/>
      <c r="VMD622" s="5"/>
      <c r="VME622" s="5"/>
      <c r="VMF622" s="5"/>
      <c r="VMG622" s="5"/>
      <c r="VMH622" s="5"/>
      <c r="VMI622" s="5"/>
      <c r="VMJ622" s="5"/>
      <c r="VMK622" s="5"/>
      <c r="VML622" s="5"/>
      <c r="VMM622" s="5"/>
      <c r="VMN622" s="5"/>
      <c r="VMO622" s="5"/>
      <c r="VMP622" s="5"/>
      <c r="VMQ622" s="5"/>
      <c r="VMR622" s="5"/>
      <c r="VMS622" s="5"/>
      <c r="VMT622" s="5"/>
      <c r="VMU622" s="5"/>
      <c r="VMV622" s="5"/>
      <c r="VMW622" s="5"/>
      <c r="VMX622" s="5"/>
      <c r="VMY622" s="5"/>
      <c r="VMZ622" s="5"/>
      <c r="VNA622" s="5"/>
      <c r="VNB622" s="5"/>
      <c r="VNC622" s="5"/>
      <c r="VND622" s="5"/>
      <c r="VNE622" s="5"/>
      <c r="VNF622" s="5"/>
      <c r="VNG622" s="5"/>
      <c r="VNH622" s="5"/>
      <c r="VNI622" s="5"/>
      <c r="VNJ622" s="5"/>
      <c r="VNK622" s="5"/>
      <c r="VNL622" s="5"/>
      <c r="VNM622" s="5"/>
      <c r="VNN622" s="5"/>
      <c r="VNO622" s="5"/>
      <c r="VNP622" s="5"/>
      <c r="VNQ622" s="5"/>
      <c r="VNR622" s="5"/>
      <c r="VNS622" s="5"/>
      <c r="VNT622" s="5"/>
      <c r="VNU622" s="5"/>
      <c r="VNV622" s="5"/>
      <c r="VNW622" s="5"/>
      <c r="VNX622" s="5"/>
      <c r="VNY622" s="5"/>
      <c r="VNZ622" s="5"/>
      <c r="VOA622" s="5"/>
      <c r="VOB622" s="5"/>
      <c r="VOC622" s="5"/>
      <c r="VOD622" s="5"/>
      <c r="VOE622" s="5"/>
      <c r="VOF622" s="5"/>
      <c r="VOG622" s="5"/>
      <c r="VOH622" s="5"/>
      <c r="VOI622" s="5"/>
      <c r="VOJ622" s="5"/>
      <c r="VOK622" s="5"/>
      <c r="VOL622" s="5"/>
      <c r="VOM622" s="5"/>
      <c r="VON622" s="5"/>
      <c r="VOO622" s="5"/>
      <c r="VOP622" s="5"/>
      <c r="VOQ622" s="5"/>
      <c r="VOR622" s="5"/>
      <c r="VOS622" s="5"/>
      <c r="VOT622" s="5"/>
      <c r="VOU622" s="5"/>
      <c r="VOV622" s="5"/>
      <c r="VOW622" s="5"/>
      <c r="VOX622" s="5"/>
      <c r="VOY622" s="5"/>
      <c r="VOZ622" s="5"/>
      <c r="VPA622" s="5"/>
      <c r="VPB622" s="5"/>
      <c r="VPC622" s="5"/>
      <c r="VPD622" s="5"/>
      <c r="VPE622" s="5"/>
      <c r="VPF622" s="5"/>
      <c r="VPG622" s="5"/>
      <c r="VPH622" s="5"/>
      <c r="VPI622" s="5"/>
      <c r="VPJ622" s="5"/>
      <c r="VPK622" s="5"/>
      <c r="VPL622" s="5"/>
      <c r="VPM622" s="5"/>
      <c r="VPN622" s="5"/>
      <c r="VPO622" s="5"/>
      <c r="VPP622" s="5"/>
      <c r="VPQ622" s="5"/>
      <c r="VPR622" s="5"/>
      <c r="VPS622" s="5"/>
      <c r="VPT622" s="5"/>
      <c r="VPU622" s="5"/>
      <c r="VPV622" s="5"/>
      <c r="VPW622" s="5"/>
      <c r="VPX622" s="5"/>
      <c r="VPY622" s="5"/>
      <c r="VPZ622" s="5"/>
      <c r="VQA622" s="5"/>
      <c r="VQB622" s="5"/>
      <c r="VQC622" s="5"/>
      <c r="VQD622" s="5"/>
      <c r="VQE622" s="5"/>
      <c r="VQF622" s="5"/>
      <c r="VQG622" s="5"/>
      <c r="VQH622" s="5"/>
      <c r="VQI622" s="5"/>
      <c r="VQJ622" s="5"/>
      <c r="VQK622" s="5"/>
      <c r="VQL622" s="5"/>
      <c r="VQM622" s="5"/>
      <c r="VQN622" s="5"/>
      <c r="VQO622" s="5"/>
      <c r="VQP622" s="5"/>
      <c r="VQQ622" s="5"/>
      <c r="VQR622" s="5"/>
      <c r="VQS622" s="5"/>
      <c r="VQT622" s="5"/>
      <c r="VQU622" s="5"/>
      <c r="VQV622" s="5"/>
      <c r="VQW622" s="5"/>
      <c r="VQX622" s="5"/>
      <c r="VQY622" s="5"/>
      <c r="VQZ622" s="5"/>
      <c r="VRA622" s="5"/>
      <c r="VRB622" s="5"/>
      <c r="VRC622" s="5"/>
      <c r="VRD622" s="5"/>
      <c r="VRE622" s="5"/>
      <c r="VRF622" s="5"/>
      <c r="VRG622" s="5"/>
      <c r="VRH622" s="5"/>
      <c r="VRI622" s="5"/>
      <c r="VRJ622" s="5"/>
      <c r="VRK622" s="5"/>
      <c r="VRL622" s="5"/>
      <c r="VRM622" s="5"/>
      <c r="VRN622" s="5"/>
      <c r="VRO622" s="5"/>
      <c r="VRP622" s="5"/>
      <c r="VRQ622" s="5"/>
      <c r="VRR622" s="5"/>
      <c r="VRS622" s="5"/>
      <c r="VRT622" s="5"/>
      <c r="VRU622" s="5"/>
      <c r="VRV622" s="5"/>
      <c r="VRW622" s="5"/>
      <c r="VRX622" s="5"/>
      <c r="VRY622" s="5"/>
      <c r="VRZ622" s="5"/>
      <c r="VSA622" s="5"/>
      <c r="VSB622" s="5"/>
      <c r="VSC622" s="5"/>
      <c r="VSD622" s="5"/>
      <c r="VSE622" s="5"/>
      <c r="VSF622" s="5"/>
      <c r="VSG622" s="5"/>
      <c r="VSH622" s="5"/>
      <c r="VSI622" s="5"/>
      <c r="VSJ622" s="5"/>
      <c r="VSK622" s="5"/>
      <c r="VSL622" s="5"/>
      <c r="VSM622" s="5"/>
      <c r="VSN622" s="5"/>
      <c r="VSO622" s="5"/>
      <c r="VSP622" s="5"/>
      <c r="VSQ622" s="5"/>
      <c r="VSR622" s="5"/>
      <c r="VSS622" s="5"/>
      <c r="VST622" s="5"/>
      <c r="VSU622" s="5"/>
      <c r="VSV622" s="5"/>
      <c r="VSW622" s="5"/>
      <c r="VSX622" s="5"/>
      <c r="VSY622" s="5"/>
      <c r="VSZ622" s="5"/>
      <c r="VTA622" s="5"/>
      <c r="VTB622" s="5"/>
      <c r="VTC622" s="5"/>
      <c r="VTD622" s="5"/>
      <c r="VTE622" s="5"/>
      <c r="VTF622" s="5"/>
      <c r="VTG622" s="5"/>
      <c r="VTH622" s="5"/>
      <c r="VTI622" s="5"/>
      <c r="VTJ622" s="5"/>
      <c r="VTK622" s="5"/>
      <c r="VTL622" s="5"/>
      <c r="VTM622" s="5"/>
      <c r="VTN622" s="5"/>
      <c r="VTO622" s="5"/>
      <c r="VTP622" s="5"/>
      <c r="VTQ622" s="5"/>
      <c r="VTR622" s="5"/>
      <c r="VTS622" s="5"/>
      <c r="VTT622" s="5"/>
      <c r="VTU622" s="5"/>
      <c r="VTV622" s="5"/>
      <c r="VTW622" s="5"/>
      <c r="VTX622" s="5"/>
      <c r="VTY622" s="5"/>
      <c r="VTZ622" s="5"/>
      <c r="VUA622" s="5"/>
      <c r="VUB622" s="5"/>
      <c r="VUC622" s="5"/>
      <c r="VUD622" s="5"/>
      <c r="VUE622" s="5"/>
      <c r="VUF622" s="5"/>
      <c r="VUG622" s="5"/>
      <c r="VUH622" s="5"/>
      <c r="VUI622" s="5"/>
      <c r="VUJ622" s="5"/>
      <c r="VUK622" s="5"/>
      <c r="VUL622" s="5"/>
      <c r="VUM622" s="5"/>
      <c r="VUN622" s="5"/>
      <c r="VUO622" s="5"/>
      <c r="VUP622" s="5"/>
      <c r="VUQ622" s="5"/>
      <c r="VUR622" s="5"/>
      <c r="VUS622" s="5"/>
      <c r="VUT622" s="5"/>
      <c r="VUU622" s="5"/>
      <c r="VUV622" s="5"/>
      <c r="VUW622" s="5"/>
      <c r="VUX622" s="5"/>
      <c r="VUY622" s="5"/>
      <c r="VUZ622" s="5"/>
      <c r="VVA622" s="5"/>
      <c r="VVB622" s="5"/>
      <c r="VVC622" s="5"/>
      <c r="VVD622" s="5"/>
      <c r="VVE622" s="5"/>
      <c r="VVF622" s="5"/>
      <c r="VVG622" s="5"/>
      <c r="VVH622" s="5"/>
      <c r="VVI622" s="5"/>
      <c r="VVJ622" s="5"/>
      <c r="VVK622" s="5"/>
      <c r="VVL622" s="5"/>
      <c r="VVM622" s="5"/>
      <c r="VVN622" s="5"/>
      <c r="VVO622" s="5"/>
      <c r="VVP622" s="5"/>
      <c r="VVQ622" s="5"/>
      <c r="VVR622" s="5"/>
      <c r="VVS622" s="5"/>
      <c r="VVT622" s="5"/>
      <c r="VVU622" s="5"/>
      <c r="VVV622" s="5"/>
      <c r="VVW622" s="5"/>
      <c r="VVX622" s="5"/>
      <c r="VVY622" s="5"/>
      <c r="VVZ622" s="5"/>
      <c r="VWA622" s="5"/>
      <c r="VWB622" s="5"/>
      <c r="VWC622" s="5"/>
      <c r="VWD622" s="5"/>
      <c r="VWE622" s="5"/>
      <c r="VWF622" s="5"/>
      <c r="VWG622" s="5"/>
      <c r="VWH622" s="5"/>
      <c r="VWI622" s="5"/>
      <c r="VWJ622" s="5"/>
      <c r="VWK622" s="5"/>
      <c r="VWL622" s="5"/>
      <c r="VWM622" s="5"/>
      <c r="VWN622" s="5"/>
      <c r="VWO622" s="5"/>
      <c r="VWP622" s="5"/>
      <c r="VWQ622" s="5"/>
      <c r="VWR622" s="5"/>
      <c r="VWS622" s="5"/>
      <c r="VWT622" s="5"/>
      <c r="VWU622" s="5"/>
      <c r="VWV622" s="5"/>
      <c r="VWW622" s="5"/>
      <c r="VWX622" s="5"/>
      <c r="VWY622" s="5"/>
      <c r="VWZ622" s="5"/>
      <c r="VXA622" s="5"/>
      <c r="VXB622" s="5"/>
      <c r="VXC622" s="5"/>
      <c r="VXD622" s="5"/>
      <c r="VXE622" s="5"/>
      <c r="VXF622" s="5"/>
      <c r="VXG622" s="5"/>
      <c r="VXH622" s="5"/>
      <c r="VXI622" s="5"/>
      <c r="VXJ622" s="5"/>
      <c r="VXK622" s="5"/>
      <c r="VXL622" s="5"/>
      <c r="VXM622" s="5"/>
      <c r="VXN622" s="5"/>
      <c r="VXO622" s="5"/>
      <c r="VXP622" s="5"/>
      <c r="VXQ622" s="5"/>
      <c r="VXR622" s="5"/>
      <c r="VXS622" s="5"/>
      <c r="VXT622" s="5"/>
      <c r="VXU622" s="5"/>
      <c r="VXV622" s="5"/>
      <c r="VXW622" s="5"/>
      <c r="VXX622" s="5"/>
      <c r="VXY622" s="5"/>
      <c r="VXZ622" s="5"/>
      <c r="VYA622" s="5"/>
      <c r="VYB622" s="5"/>
      <c r="VYC622" s="5"/>
      <c r="VYD622" s="5"/>
      <c r="VYE622" s="5"/>
      <c r="VYF622" s="5"/>
      <c r="VYG622" s="5"/>
      <c r="VYH622" s="5"/>
      <c r="VYI622" s="5"/>
      <c r="VYJ622" s="5"/>
      <c r="VYK622" s="5"/>
      <c r="VYL622" s="5"/>
      <c r="VYM622" s="5"/>
      <c r="VYN622" s="5"/>
      <c r="VYO622" s="5"/>
      <c r="VYP622" s="5"/>
      <c r="VYQ622" s="5"/>
      <c r="VYR622" s="5"/>
      <c r="VYS622" s="5"/>
      <c r="VYT622" s="5"/>
      <c r="VYU622" s="5"/>
      <c r="VYV622" s="5"/>
      <c r="VYW622" s="5"/>
      <c r="VYX622" s="5"/>
      <c r="VYY622" s="5"/>
      <c r="VYZ622" s="5"/>
      <c r="VZA622" s="5"/>
      <c r="VZB622" s="5"/>
      <c r="VZC622" s="5"/>
      <c r="VZD622" s="5"/>
      <c r="VZE622" s="5"/>
      <c r="VZF622" s="5"/>
      <c r="VZG622" s="5"/>
      <c r="VZH622" s="5"/>
      <c r="VZI622" s="5"/>
      <c r="VZJ622" s="5"/>
      <c r="VZK622" s="5"/>
      <c r="VZL622" s="5"/>
      <c r="VZM622" s="5"/>
      <c r="VZN622" s="5"/>
      <c r="VZO622" s="5"/>
      <c r="VZP622" s="5"/>
      <c r="VZQ622" s="5"/>
      <c r="VZR622" s="5"/>
      <c r="VZS622" s="5"/>
      <c r="VZT622" s="5"/>
      <c r="VZU622" s="5"/>
      <c r="VZV622" s="5"/>
      <c r="VZW622" s="5"/>
      <c r="VZX622" s="5"/>
      <c r="VZY622" s="5"/>
      <c r="VZZ622" s="5"/>
      <c r="WAA622" s="5"/>
      <c r="WAB622" s="5"/>
      <c r="WAC622" s="5"/>
      <c r="WAD622" s="5"/>
      <c r="WAE622" s="5"/>
      <c r="WAF622" s="5"/>
      <c r="WAG622" s="5"/>
      <c r="WAH622" s="5"/>
      <c r="WAI622" s="5"/>
      <c r="WAJ622" s="5"/>
      <c r="WAK622" s="5"/>
      <c r="WAL622" s="5"/>
      <c r="WAM622" s="5"/>
      <c r="WAN622" s="5"/>
      <c r="WAO622" s="5"/>
      <c r="WAP622" s="5"/>
      <c r="WAQ622" s="5"/>
      <c r="WAR622" s="5"/>
      <c r="WAS622" s="5"/>
      <c r="WAT622" s="5"/>
      <c r="WAU622" s="5"/>
      <c r="WAV622" s="5"/>
      <c r="WAW622" s="5"/>
      <c r="WAX622" s="5"/>
      <c r="WAY622" s="5"/>
      <c r="WAZ622" s="5"/>
      <c r="WBA622" s="5"/>
      <c r="WBB622" s="5"/>
      <c r="WBC622" s="5"/>
      <c r="WBD622" s="5"/>
      <c r="WBE622" s="5"/>
      <c r="WBF622" s="5"/>
      <c r="WBG622" s="5"/>
      <c r="WBH622" s="5"/>
      <c r="WBI622" s="5"/>
      <c r="WBJ622" s="5"/>
      <c r="WBK622" s="5"/>
      <c r="WBL622" s="5"/>
      <c r="WBM622" s="5"/>
      <c r="WBN622" s="5"/>
      <c r="WBO622" s="5"/>
      <c r="WBP622" s="5"/>
      <c r="WBQ622" s="5"/>
      <c r="WBR622" s="5"/>
      <c r="WBS622" s="5"/>
      <c r="WBT622" s="5"/>
      <c r="WBU622" s="5"/>
      <c r="WBV622" s="5"/>
      <c r="WBW622" s="5"/>
      <c r="WBX622" s="5"/>
      <c r="WBY622" s="5"/>
      <c r="WBZ622" s="5"/>
      <c r="WCA622" s="5"/>
      <c r="WCB622" s="5"/>
      <c r="WCC622" s="5"/>
      <c r="WCD622" s="5"/>
      <c r="WCE622" s="5"/>
      <c r="WCF622" s="5"/>
      <c r="WCG622" s="5"/>
      <c r="WCH622" s="5"/>
      <c r="WCI622" s="5"/>
      <c r="WCJ622" s="5"/>
      <c r="WCK622" s="5"/>
      <c r="WCL622" s="5"/>
      <c r="WCM622" s="5"/>
      <c r="WCN622" s="5"/>
      <c r="WCO622" s="5"/>
      <c r="WCP622" s="5"/>
      <c r="WCQ622" s="5"/>
      <c r="WCR622" s="5"/>
      <c r="WCS622" s="5"/>
      <c r="WCT622" s="5"/>
      <c r="WCU622" s="5"/>
      <c r="WCV622" s="5"/>
      <c r="WCW622" s="5"/>
      <c r="WCX622" s="5"/>
      <c r="WCY622" s="5"/>
      <c r="WCZ622" s="5"/>
      <c r="WDA622" s="5"/>
      <c r="WDB622" s="5"/>
      <c r="WDC622" s="5"/>
      <c r="WDD622" s="5"/>
      <c r="WDE622" s="5"/>
      <c r="WDF622" s="5"/>
      <c r="WDG622" s="5"/>
      <c r="WDH622" s="5"/>
      <c r="WDI622" s="5"/>
      <c r="WDJ622" s="5"/>
      <c r="WDK622" s="5"/>
      <c r="WDL622" s="5"/>
      <c r="WDM622" s="5"/>
      <c r="WDN622" s="5"/>
      <c r="WDO622" s="5"/>
      <c r="WDP622" s="5"/>
      <c r="WDQ622" s="5"/>
      <c r="WDR622" s="5"/>
      <c r="WDS622" s="5"/>
      <c r="WDT622" s="5"/>
      <c r="WDU622" s="5"/>
      <c r="WDV622" s="5"/>
      <c r="WDW622" s="5"/>
      <c r="WDX622" s="5"/>
      <c r="WDY622" s="5"/>
      <c r="WDZ622" s="5"/>
      <c r="WEA622" s="5"/>
      <c r="WEB622" s="5"/>
      <c r="WEC622" s="5"/>
      <c r="WED622" s="5"/>
      <c r="WEE622" s="5"/>
      <c r="WEF622" s="5"/>
      <c r="WEG622" s="5"/>
      <c r="WEH622" s="5"/>
      <c r="WEI622" s="5"/>
      <c r="WEJ622" s="5"/>
      <c r="WEK622" s="5"/>
      <c r="WEL622" s="5"/>
      <c r="WEM622" s="5"/>
      <c r="WEN622" s="5"/>
      <c r="WEO622" s="5"/>
      <c r="WEP622" s="5"/>
      <c r="WEQ622" s="5"/>
      <c r="WER622" s="5"/>
      <c r="WES622" s="5"/>
      <c r="WET622" s="5"/>
      <c r="WEU622" s="5"/>
      <c r="WEV622" s="5"/>
      <c r="WEW622" s="5"/>
      <c r="WEX622" s="5"/>
      <c r="WEY622" s="5"/>
      <c r="WEZ622" s="5"/>
      <c r="WFA622" s="5"/>
      <c r="WFB622" s="5"/>
      <c r="WFC622" s="5"/>
      <c r="WFD622" s="5"/>
      <c r="WFE622" s="5"/>
      <c r="WFF622" s="5"/>
      <c r="WFG622" s="5"/>
      <c r="WFH622" s="5"/>
      <c r="WFI622" s="5"/>
      <c r="WFJ622" s="5"/>
      <c r="WFK622" s="5"/>
      <c r="WFL622" s="5"/>
      <c r="WFM622" s="5"/>
      <c r="WFN622" s="5"/>
      <c r="WFO622" s="5"/>
      <c r="WFP622" s="5"/>
      <c r="WFQ622" s="5"/>
      <c r="WFR622" s="5"/>
      <c r="WFS622" s="5"/>
      <c r="WFT622" s="5"/>
      <c r="WFU622" s="5"/>
      <c r="WFV622" s="5"/>
      <c r="WFW622" s="5"/>
      <c r="WFX622" s="5"/>
      <c r="WFY622" s="5"/>
      <c r="WFZ622" s="5"/>
      <c r="WGA622" s="5"/>
      <c r="WGB622" s="5"/>
      <c r="WGC622" s="5"/>
      <c r="WGD622" s="5"/>
      <c r="WGE622" s="5"/>
      <c r="WGF622" s="5"/>
      <c r="WGG622" s="5"/>
      <c r="WGH622" s="5"/>
      <c r="WGI622" s="5"/>
      <c r="WGJ622" s="5"/>
      <c r="WGK622" s="5"/>
      <c r="WGL622" s="5"/>
      <c r="WGM622" s="5"/>
      <c r="WGN622" s="5"/>
      <c r="WGO622" s="5"/>
      <c r="WGP622" s="5"/>
      <c r="WGQ622" s="5"/>
      <c r="WGR622" s="5"/>
      <c r="WGS622" s="5"/>
      <c r="WGT622" s="5"/>
      <c r="WGU622" s="5"/>
      <c r="WGV622" s="5"/>
      <c r="WGW622" s="5"/>
      <c r="WGX622" s="5"/>
      <c r="WGY622" s="5"/>
      <c r="WGZ622" s="5"/>
      <c r="WHA622" s="5"/>
      <c r="WHB622" s="5"/>
      <c r="WHC622" s="5"/>
      <c r="WHD622" s="5"/>
      <c r="WHE622" s="5"/>
      <c r="WHF622" s="5"/>
      <c r="WHG622" s="5"/>
      <c r="WHH622" s="5"/>
      <c r="WHI622" s="5"/>
      <c r="WHJ622" s="5"/>
      <c r="WHK622" s="5"/>
      <c r="WHL622" s="5"/>
      <c r="WHM622" s="5"/>
      <c r="WHN622" s="5"/>
      <c r="WHO622" s="5"/>
      <c r="WHP622" s="5"/>
      <c r="WHQ622" s="5"/>
      <c r="WHR622" s="5"/>
      <c r="WHS622" s="5"/>
      <c r="WHT622" s="5"/>
      <c r="WHU622" s="5"/>
      <c r="WHV622" s="5"/>
      <c r="WHW622" s="5"/>
      <c r="WHX622" s="5"/>
      <c r="WHY622" s="5"/>
      <c r="WHZ622" s="5"/>
      <c r="WIA622" s="5"/>
      <c r="WIB622" s="5"/>
      <c r="WIC622" s="5"/>
      <c r="WID622" s="5"/>
      <c r="WIE622" s="5"/>
      <c r="WIF622" s="5"/>
      <c r="WIG622" s="5"/>
      <c r="WIH622" s="5"/>
      <c r="WII622" s="5"/>
      <c r="WIJ622" s="5"/>
      <c r="WIK622" s="5"/>
      <c r="WIL622" s="5"/>
      <c r="WIM622" s="5"/>
      <c r="WIN622" s="5"/>
      <c r="WIO622" s="5"/>
      <c r="WIP622" s="5"/>
      <c r="WIQ622" s="5"/>
      <c r="WIR622" s="5"/>
      <c r="WIS622" s="5"/>
      <c r="WIT622" s="5"/>
      <c r="WIU622" s="5"/>
      <c r="WIV622" s="5"/>
      <c r="WIW622" s="5"/>
      <c r="WIX622" s="5"/>
      <c r="WIY622" s="5"/>
      <c r="WIZ622" s="5"/>
      <c r="WJA622" s="5"/>
      <c r="WJB622" s="5"/>
      <c r="WJC622" s="5"/>
      <c r="WJD622" s="5"/>
      <c r="WJE622" s="5"/>
      <c r="WJF622" s="5"/>
      <c r="WJG622" s="5"/>
      <c r="WJH622" s="5"/>
      <c r="WJI622" s="5"/>
      <c r="WJJ622" s="5"/>
      <c r="WJK622" s="5"/>
      <c r="WJL622" s="5"/>
      <c r="WJM622" s="5"/>
      <c r="WJN622" s="5"/>
      <c r="WJO622" s="5"/>
      <c r="WJP622" s="5"/>
      <c r="WJQ622" s="5"/>
      <c r="WJR622" s="5"/>
      <c r="WJS622" s="5"/>
      <c r="WJT622" s="5"/>
      <c r="WJU622" s="5"/>
      <c r="WJV622" s="5"/>
      <c r="WJW622" s="5"/>
      <c r="WJX622" s="5"/>
      <c r="WJY622" s="5"/>
      <c r="WJZ622" s="5"/>
      <c r="WKA622" s="5"/>
      <c r="WKB622" s="5"/>
      <c r="WKC622" s="5"/>
      <c r="WKD622" s="5"/>
      <c r="WKE622" s="5"/>
      <c r="WKF622" s="5"/>
      <c r="WKG622" s="5"/>
      <c r="WKH622" s="5"/>
      <c r="WKI622" s="5"/>
      <c r="WKJ622" s="5"/>
      <c r="WKK622" s="5"/>
      <c r="WKL622" s="5"/>
      <c r="WKM622" s="5"/>
      <c r="WKN622" s="5"/>
      <c r="WKO622" s="5"/>
      <c r="WKP622" s="5"/>
      <c r="WKQ622" s="5"/>
      <c r="WKR622" s="5"/>
      <c r="WKS622" s="5"/>
      <c r="WKT622" s="5"/>
      <c r="WKU622" s="5"/>
      <c r="WKV622" s="5"/>
      <c r="WKW622" s="5"/>
      <c r="WKX622" s="5"/>
      <c r="WKY622" s="5"/>
      <c r="WKZ622" s="5"/>
      <c r="WLA622" s="5"/>
      <c r="WLB622" s="5"/>
      <c r="WLC622" s="5"/>
      <c r="WLD622" s="5"/>
      <c r="WLE622" s="5"/>
      <c r="WLF622" s="5"/>
      <c r="WLG622" s="5"/>
      <c r="WLH622" s="5"/>
      <c r="WLI622" s="5"/>
      <c r="WLJ622" s="5"/>
      <c r="WLK622" s="5"/>
      <c r="WLL622" s="5"/>
      <c r="WLM622" s="5"/>
      <c r="WLN622" s="5"/>
      <c r="WLO622" s="5"/>
      <c r="WLP622" s="5"/>
      <c r="WLQ622" s="5"/>
      <c r="WLR622" s="5"/>
      <c r="WLS622" s="5"/>
      <c r="WLT622" s="5"/>
      <c r="WLU622" s="5"/>
      <c r="WLV622" s="5"/>
      <c r="WLW622" s="5"/>
      <c r="WLX622" s="5"/>
      <c r="WLY622" s="5"/>
      <c r="WLZ622" s="5"/>
      <c r="WMA622" s="5"/>
      <c r="WMB622" s="5"/>
      <c r="WMC622" s="5"/>
      <c r="WMD622" s="5"/>
      <c r="WME622" s="5"/>
      <c r="WMF622" s="5"/>
      <c r="WMG622" s="5"/>
      <c r="WMH622" s="5"/>
      <c r="WMI622" s="5"/>
      <c r="WMJ622" s="5"/>
      <c r="WMK622" s="5"/>
      <c r="WML622" s="5"/>
      <c r="WMM622" s="5"/>
      <c r="WMN622" s="5"/>
      <c r="WMO622" s="5"/>
      <c r="WMP622" s="5"/>
      <c r="WMQ622" s="5"/>
      <c r="WMR622" s="5"/>
      <c r="WMS622" s="5"/>
      <c r="WMT622" s="5"/>
      <c r="WMU622" s="5"/>
      <c r="WMV622" s="5"/>
      <c r="WMW622" s="5"/>
      <c r="WMX622" s="5"/>
      <c r="WMY622" s="5"/>
      <c r="WMZ622" s="5"/>
      <c r="WNA622" s="5"/>
      <c r="WNB622" s="5"/>
      <c r="WNC622" s="5"/>
      <c r="WND622" s="5"/>
      <c r="WNE622" s="5"/>
      <c r="WNF622" s="5"/>
      <c r="WNG622" s="5"/>
      <c r="WNH622" s="5"/>
      <c r="WNI622" s="5"/>
      <c r="WNJ622" s="5"/>
      <c r="WNK622" s="5"/>
      <c r="WNL622" s="5"/>
      <c r="WNM622" s="5"/>
      <c r="WNN622" s="5"/>
      <c r="WNO622" s="5"/>
      <c r="WNP622" s="5"/>
      <c r="WNQ622" s="5"/>
      <c r="WNR622" s="5"/>
      <c r="WNS622" s="5"/>
      <c r="WNT622" s="5"/>
      <c r="WNU622" s="5"/>
      <c r="WNV622" s="5"/>
      <c r="WNW622" s="5"/>
      <c r="WNX622" s="5"/>
      <c r="WNY622" s="5"/>
      <c r="WNZ622" s="5"/>
      <c r="WOA622" s="5"/>
      <c r="WOB622" s="5"/>
      <c r="WOC622" s="5"/>
      <c r="WOD622" s="5"/>
      <c r="WOE622" s="5"/>
      <c r="WOF622" s="5"/>
      <c r="WOG622" s="5"/>
      <c r="WOH622" s="5"/>
      <c r="WOI622" s="5"/>
      <c r="WOJ622" s="5"/>
      <c r="WOK622" s="5"/>
      <c r="WOL622" s="5"/>
      <c r="WOM622" s="5"/>
      <c r="WON622" s="5"/>
      <c r="WOO622" s="5"/>
      <c r="WOP622" s="5"/>
      <c r="WOQ622" s="5"/>
      <c r="WOR622" s="5"/>
      <c r="WOS622" s="5"/>
      <c r="WOT622" s="5"/>
      <c r="WOU622" s="5"/>
      <c r="WOV622" s="5"/>
      <c r="WOW622" s="5"/>
      <c r="WOX622" s="5"/>
      <c r="WOY622" s="5"/>
      <c r="WOZ622" s="5"/>
      <c r="WPA622" s="5"/>
      <c r="WPB622" s="5"/>
      <c r="WPC622" s="5"/>
      <c r="WPD622" s="5"/>
      <c r="WPE622" s="5"/>
      <c r="WPF622" s="5"/>
      <c r="WPG622" s="5"/>
      <c r="WPH622" s="5"/>
      <c r="WPI622" s="5"/>
      <c r="WPJ622" s="5"/>
      <c r="WPK622" s="5"/>
      <c r="WPL622" s="5"/>
      <c r="WPM622" s="5"/>
      <c r="WPN622" s="5"/>
      <c r="WPO622" s="5"/>
      <c r="WPP622" s="5"/>
      <c r="WPQ622" s="5"/>
      <c r="WPR622" s="5"/>
      <c r="WPS622" s="5"/>
      <c r="WPT622" s="5"/>
      <c r="WPU622" s="5"/>
      <c r="WPV622" s="5"/>
      <c r="WPW622" s="5"/>
      <c r="WPX622" s="5"/>
      <c r="WPY622" s="5"/>
      <c r="WPZ622" s="5"/>
      <c r="WQA622" s="5"/>
      <c r="WQB622" s="5"/>
      <c r="WQC622" s="5"/>
      <c r="WQD622" s="5"/>
      <c r="WQE622" s="5"/>
      <c r="WQF622" s="5"/>
      <c r="WQG622" s="5"/>
      <c r="WQH622" s="5"/>
      <c r="WQI622" s="5"/>
      <c r="WQJ622" s="5"/>
      <c r="WQK622" s="5"/>
      <c r="WQL622" s="5"/>
      <c r="WQM622" s="5"/>
      <c r="WQN622" s="5"/>
      <c r="WQO622" s="5"/>
      <c r="WQP622" s="5"/>
      <c r="WQQ622" s="5"/>
      <c r="WQR622" s="5"/>
      <c r="WQS622" s="5"/>
      <c r="WQT622" s="5"/>
      <c r="WQU622" s="5"/>
      <c r="WQV622" s="5"/>
      <c r="WQW622" s="5"/>
      <c r="WQX622" s="5"/>
      <c r="WQY622" s="5"/>
      <c r="WQZ622" s="5"/>
      <c r="WRA622" s="5"/>
      <c r="WRB622" s="5"/>
      <c r="WRC622" s="5"/>
      <c r="WRD622" s="5"/>
      <c r="WRE622" s="5"/>
      <c r="WRF622" s="5"/>
      <c r="WRG622" s="5"/>
      <c r="WRH622" s="5"/>
      <c r="WRI622" s="5"/>
      <c r="WRJ622" s="5"/>
      <c r="WRK622" s="5"/>
      <c r="WRL622" s="5"/>
      <c r="WRM622" s="5"/>
      <c r="WRN622" s="5"/>
      <c r="WRO622" s="5"/>
      <c r="WRP622" s="5"/>
      <c r="WRQ622" s="5"/>
      <c r="WRR622" s="5"/>
      <c r="WRS622" s="5"/>
      <c r="WRT622" s="5"/>
      <c r="WRU622" s="5"/>
      <c r="WRV622" s="5"/>
      <c r="WRW622" s="5"/>
      <c r="WRX622" s="5"/>
      <c r="WRY622" s="5"/>
      <c r="WRZ622" s="5"/>
      <c r="WSA622" s="5"/>
      <c r="WSB622" s="5"/>
      <c r="WSC622" s="5"/>
      <c r="WSD622" s="5"/>
      <c r="WSE622" s="5"/>
      <c r="WSF622" s="5"/>
      <c r="WSG622" s="5"/>
      <c r="WSH622" s="5"/>
      <c r="WSI622" s="5"/>
      <c r="WSJ622" s="5"/>
      <c r="WSK622" s="5"/>
      <c r="WSL622" s="5"/>
      <c r="WSM622" s="5"/>
      <c r="WSN622" s="5"/>
      <c r="WSO622" s="5"/>
      <c r="WSP622" s="5"/>
      <c r="WSQ622" s="5"/>
      <c r="WSR622" s="5"/>
      <c r="WSS622" s="5"/>
      <c r="WST622" s="5"/>
      <c r="WSU622" s="5"/>
      <c r="WSV622" s="5"/>
      <c r="WSW622" s="5"/>
      <c r="WSX622" s="5"/>
      <c r="WSY622" s="5"/>
      <c r="WSZ622" s="5"/>
      <c r="WTA622" s="5"/>
      <c r="WTB622" s="5"/>
      <c r="WTC622" s="5"/>
      <c r="WTD622" s="5"/>
      <c r="WTE622" s="5"/>
      <c r="WTF622" s="5"/>
      <c r="WTG622" s="5"/>
      <c r="WTH622" s="5"/>
      <c r="WTI622" s="5"/>
      <c r="WTJ622" s="5"/>
      <c r="WTK622" s="5"/>
      <c r="WTL622" s="5"/>
      <c r="WTM622" s="5"/>
      <c r="WTN622" s="5"/>
      <c r="WTO622" s="5"/>
      <c r="WTP622" s="5"/>
      <c r="WTQ622" s="5"/>
      <c r="WTR622" s="5"/>
      <c r="WTS622" s="5"/>
      <c r="WTT622" s="5"/>
      <c r="WTU622" s="5"/>
      <c r="WTV622" s="5"/>
      <c r="WTW622" s="5"/>
      <c r="WTX622" s="5"/>
      <c r="WTY622" s="5"/>
      <c r="WTZ622" s="5"/>
      <c r="WUA622" s="5"/>
      <c r="WUB622" s="5"/>
      <c r="WUC622" s="5"/>
      <c r="WUD622" s="5"/>
      <c r="WUE622" s="5"/>
      <c r="WUF622" s="5"/>
      <c r="WUG622" s="5"/>
      <c r="WUH622" s="5"/>
      <c r="WUI622" s="5"/>
      <c r="WUJ622" s="5"/>
      <c r="WUK622" s="5"/>
      <c r="WUL622" s="5"/>
      <c r="WUM622" s="5"/>
      <c r="WUN622" s="5"/>
      <c r="WUO622" s="5"/>
      <c r="WUP622" s="5"/>
      <c r="WUQ622" s="5"/>
      <c r="WUR622" s="5"/>
      <c r="WUS622" s="5"/>
      <c r="WUT622" s="5"/>
      <c r="WUU622" s="5"/>
      <c r="WUV622" s="5"/>
      <c r="WUW622" s="5"/>
      <c r="WUX622" s="5"/>
      <c r="WUY622" s="5"/>
      <c r="WUZ622" s="5"/>
      <c r="WVA622" s="5"/>
      <c r="WVB622" s="5"/>
      <c r="WVC622" s="5"/>
      <c r="WVD622" s="5"/>
      <c r="WVE622" s="5"/>
      <c r="WVF622" s="5"/>
      <c r="WVG622" s="5"/>
      <c r="WVH622" s="5"/>
      <c r="WVI622" s="5"/>
      <c r="WVJ622" s="5"/>
      <c r="WVK622" s="5"/>
      <c r="WVL622" s="5"/>
      <c r="WVM622" s="5"/>
      <c r="WVN622" s="5"/>
      <c r="WVO622" s="5"/>
      <c r="WVP622" s="5"/>
      <c r="WVQ622" s="5"/>
      <c r="WVR622" s="5"/>
      <c r="WVS622" s="5"/>
      <c r="WVT622" s="5"/>
      <c r="WVU622" s="5"/>
      <c r="WVV622" s="5"/>
      <c r="WVW622" s="5"/>
      <c r="WVX622" s="5"/>
      <c r="WVY622" s="5"/>
      <c r="WVZ622" s="5"/>
      <c r="WWA622" s="5"/>
      <c r="WWB622" s="5"/>
      <c r="WWC622" s="5"/>
      <c r="WWD622" s="5"/>
      <c r="WWE622" s="5"/>
      <c r="WWF622" s="5"/>
      <c r="WWG622" s="5"/>
      <c r="WWH622" s="5"/>
      <c r="WWI622" s="5"/>
      <c r="WWJ622" s="5"/>
      <c r="WWK622" s="5"/>
      <c r="WWL622" s="5"/>
      <c r="WWM622" s="5"/>
      <c r="WWN622" s="5"/>
      <c r="WWO622" s="5"/>
      <c r="WWP622" s="5"/>
      <c r="WWQ622" s="5"/>
      <c r="WWR622" s="5"/>
      <c r="WWS622" s="5"/>
      <c r="WWT622" s="5"/>
      <c r="WWU622" s="5"/>
      <c r="WWV622" s="5"/>
      <c r="WWW622" s="5"/>
      <c r="WWX622" s="5"/>
      <c r="WWY622" s="5"/>
      <c r="WWZ622" s="5"/>
      <c r="WXA622" s="5"/>
      <c r="WXB622" s="5"/>
      <c r="WXC622" s="5"/>
      <c r="WXD622" s="5"/>
      <c r="WXE622" s="5"/>
      <c r="WXF622" s="5"/>
      <c r="WXG622" s="5"/>
      <c r="WXH622" s="5"/>
      <c r="WXI622" s="5"/>
      <c r="WXJ622" s="5"/>
      <c r="WXK622" s="5"/>
      <c r="WXL622" s="5"/>
      <c r="WXM622" s="5"/>
      <c r="WXN622" s="5"/>
      <c r="WXO622" s="5"/>
      <c r="WXP622" s="5"/>
      <c r="WXQ622" s="5"/>
      <c r="WXR622" s="5"/>
      <c r="WXS622" s="5"/>
      <c r="WXT622" s="5"/>
      <c r="WXU622" s="5"/>
      <c r="WXV622" s="5"/>
      <c r="WXW622" s="5"/>
      <c r="WXX622" s="5"/>
      <c r="WXY622" s="5"/>
      <c r="WXZ622" s="5"/>
      <c r="WYA622" s="5"/>
      <c r="WYB622" s="5"/>
      <c r="WYC622" s="5"/>
      <c r="WYD622" s="5"/>
      <c r="WYE622" s="5"/>
      <c r="WYF622" s="5"/>
      <c r="WYG622" s="5"/>
      <c r="WYH622" s="5"/>
      <c r="WYI622" s="5"/>
      <c r="WYJ622" s="5"/>
      <c r="WYK622" s="5"/>
      <c r="WYL622" s="5"/>
      <c r="WYM622" s="5"/>
      <c r="WYN622" s="5"/>
      <c r="WYO622" s="5"/>
      <c r="WYP622" s="5"/>
      <c r="WYQ622" s="5"/>
      <c r="WYR622" s="5"/>
      <c r="WYS622" s="5"/>
      <c r="WYT622" s="5"/>
      <c r="WYU622" s="5"/>
      <c r="WYV622" s="5"/>
      <c r="WYW622" s="5"/>
      <c r="WYX622" s="5"/>
      <c r="WYY622" s="5"/>
      <c r="WYZ622" s="5"/>
      <c r="WZA622" s="5"/>
      <c r="WZB622" s="5"/>
      <c r="WZC622" s="5"/>
      <c r="WZD622" s="5"/>
      <c r="WZE622" s="5"/>
      <c r="WZF622" s="5"/>
      <c r="WZG622" s="5"/>
      <c r="WZH622" s="5"/>
      <c r="WZI622" s="5"/>
      <c r="WZJ622" s="5"/>
      <c r="WZK622" s="5"/>
      <c r="WZL622" s="5"/>
      <c r="WZM622" s="5"/>
      <c r="WZN622" s="5"/>
      <c r="WZO622" s="5"/>
      <c r="WZP622" s="5"/>
      <c r="WZQ622" s="5"/>
      <c r="WZR622" s="5"/>
      <c r="WZS622" s="5"/>
      <c r="WZT622" s="5"/>
      <c r="WZU622" s="5"/>
      <c r="WZV622" s="5"/>
      <c r="WZW622" s="5"/>
      <c r="WZX622" s="5"/>
      <c r="WZY622" s="5"/>
      <c r="WZZ622" s="5"/>
      <c r="XAA622" s="5"/>
      <c r="XAB622" s="5"/>
      <c r="XAC622" s="5"/>
      <c r="XAD622" s="5"/>
      <c r="XAE622" s="5"/>
      <c r="XAF622" s="5"/>
      <c r="XAG622" s="5"/>
      <c r="XAH622" s="5"/>
      <c r="XAI622" s="5"/>
      <c r="XAJ622" s="5"/>
      <c r="XAK622" s="5"/>
      <c r="XAL622" s="5"/>
      <c r="XAM622" s="5"/>
      <c r="XAN622" s="5"/>
      <c r="XAO622" s="5"/>
      <c r="XAP622" s="5"/>
      <c r="XAQ622" s="5"/>
      <c r="XAR622" s="5"/>
      <c r="XAS622" s="5"/>
      <c r="XAT622" s="5"/>
      <c r="XAU622" s="5"/>
      <c r="XAV622" s="5"/>
      <c r="XAW622" s="5"/>
      <c r="XAX622" s="5"/>
      <c r="XAY622" s="5"/>
      <c r="XAZ622" s="5"/>
      <c r="XBA622" s="5"/>
      <c r="XBB622" s="5"/>
      <c r="XBC622" s="5"/>
      <c r="XBD622" s="5"/>
      <c r="XBE622" s="5"/>
      <c r="XBF622" s="5"/>
      <c r="XBG622" s="5"/>
      <c r="XBH622" s="5"/>
      <c r="XBI622" s="5"/>
      <c r="XBJ622" s="5"/>
      <c r="XBK622" s="5"/>
      <c r="XBL622" s="5"/>
      <c r="XBM622" s="5"/>
      <c r="XBN622" s="5"/>
      <c r="XBO622" s="5"/>
      <c r="XBP622" s="5"/>
      <c r="XBQ622" s="5"/>
      <c r="XBR622" s="5"/>
      <c r="XBS622" s="5"/>
      <c r="XBT622" s="5"/>
      <c r="XBU622" s="5"/>
      <c r="XBV622" s="5"/>
      <c r="XBW622" s="5"/>
      <c r="XBX622" s="5"/>
      <c r="XBY622" s="5"/>
      <c r="XBZ622" s="5"/>
      <c r="XCA622" s="5"/>
      <c r="XCB622" s="5"/>
      <c r="XCC622" s="5"/>
      <c r="XCD622" s="5"/>
      <c r="XCE622" s="5"/>
      <c r="XCF622" s="5"/>
      <c r="XCG622" s="5"/>
      <c r="XCH622" s="5"/>
      <c r="XCI622" s="5"/>
      <c r="XCJ622" s="5"/>
      <c r="XCK622" s="5"/>
      <c r="XCL622" s="5"/>
      <c r="XCM622" s="5"/>
      <c r="XCN622" s="5"/>
      <c r="XCO622" s="5"/>
      <c r="XCP622" s="5"/>
      <c r="XCQ622" s="5"/>
      <c r="XCR622" s="5"/>
      <c r="XCS622" s="5"/>
      <c r="XCT622" s="5"/>
      <c r="XCU622" s="5"/>
      <c r="XCV622" s="5"/>
      <c r="XCW622" s="5"/>
      <c r="XCX622" s="5"/>
      <c r="XCY622" s="5"/>
      <c r="XCZ622" s="5"/>
      <c r="XDA622" s="5"/>
      <c r="XDB622" s="5"/>
      <c r="XDC622" s="5"/>
      <c r="XDD622" s="5"/>
      <c r="XDE622" s="5"/>
      <c r="XDF622" s="5"/>
      <c r="XDG622" s="5"/>
      <c r="XDH622" s="5"/>
      <c r="XDI622" s="5"/>
      <c r="XDJ622" s="5"/>
      <c r="XDK622" s="5"/>
      <c r="XDL622" s="5"/>
      <c r="XDM622" s="5"/>
      <c r="XDN622" s="5"/>
      <c r="XDO622" s="5"/>
      <c r="XDP622" s="5"/>
      <c r="XDQ622" s="5"/>
      <c r="XDR622" s="5"/>
      <c r="XDS622" s="5"/>
      <c r="XDT622" s="5"/>
      <c r="XDU622" s="5"/>
      <c r="XDV622" s="5"/>
      <c r="XDW622" s="5"/>
      <c r="XDX622" s="5"/>
      <c r="XDY622" s="5"/>
      <c r="XDZ622" s="5"/>
      <c r="XEA622" s="5"/>
      <c r="XEB622" s="5"/>
      <c r="XEC622" s="5"/>
      <c r="XED622" s="5"/>
      <c r="XEE622" s="5"/>
      <c r="XEF622" s="5"/>
      <c r="XEG622" s="5"/>
      <c r="XEH622" s="5"/>
      <c r="XEI622" s="5"/>
      <c r="XEJ622" s="5"/>
      <c r="XEK622" s="5"/>
      <c r="XEL622" s="5"/>
      <c r="XEM622" s="5"/>
      <c r="XEN622" s="5"/>
      <c r="XEO622" s="5"/>
      <c r="XEP622" s="5"/>
      <c r="XEQ622" s="5"/>
      <c r="XER622" s="5"/>
      <c r="XES622" s="5"/>
      <c r="XET622" s="5"/>
      <c r="XEU622" s="5"/>
      <c r="XEV622" s="5"/>
      <c r="XEW622" s="5"/>
      <c r="XEX622" s="5"/>
      <c r="XEY622" s="5"/>
      <c r="XEZ622" s="5"/>
      <c r="XFA622" s="34"/>
      <c r="XFB622" s="34"/>
    </row>
    <row r="623" spans="1:16382" ht="31.2">
      <c r="A623" s="16" t="s">
        <v>300</v>
      </c>
      <c r="B623" s="105" t="s">
        <v>301</v>
      </c>
      <c r="C623" s="109"/>
      <c r="D623" s="226">
        <f>D636+D624+D628+D632+D640</f>
        <v>235070</v>
      </c>
      <c r="E623" s="262">
        <f>E636+E624+E628+E632+E640</f>
        <v>6530.8</v>
      </c>
      <c r="F623" s="168"/>
      <c r="G623" s="275"/>
      <c r="H623" s="299"/>
      <c r="I623" s="299"/>
      <c r="J623" s="300"/>
    </row>
    <row r="624" spans="1:16382" ht="15.6">
      <c r="A624" s="20" t="s">
        <v>562</v>
      </c>
      <c r="B624" s="93" t="s">
        <v>561</v>
      </c>
      <c r="C624" s="111"/>
      <c r="D624" s="234">
        <f t="shared" ref="D624:E626" si="159">D625</f>
        <v>155000</v>
      </c>
      <c r="E624" s="236">
        <f t="shared" si="159"/>
        <v>0</v>
      </c>
      <c r="F624" s="169"/>
      <c r="G624" s="275"/>
      <c r="H624" s="299"/>
      <c r="I624" s="299"/>
      <c r="J624" s="300"/>
    </row>
    <row r="625" spans="1:10" ht="31.2">
      <c r="A625" s="23" t="s">
        <v>348</v>
      </c>
      <c r="B625" s="90" t="s">
        <v>561</v>
      </c>
      <c r="C625" s="110" t="s">
        <v>36</v>
      </c>
      <c r="D625" s="234">
        <f t="shared" si="159"/>
        <v>155000</v>
      </c>
      <c r="E625" s="236">
        <f t="shared" si="159"/>
        <v>0</v>
      </c>
      <c r="F625" s="169"/>
      <c r="G625" s="275"/>
      <c r="H625" s="299"/>
      <c r="I625" s="299"/>
      <c r="J625" s="300"/>
    </row>
    <row r="626" spans="1:10" ht="15.6">
      <c r="A626" s="18" t="s">
        <v>35</v>
      </c>
      <c r="B626" s="90" t="s">
        <v>561</v>
      </c>
      <c r="C626" s="110" t="s">
        <v>146</v>
      </c>
      <c r="D626" s="234">
        <f t="shared" si="159"/>
        <v>155000</v>
      </c>
      <c r="E626" s="236">
        <f t="shared" si="159"/>
        <v>0</v>
      </c>
      <c r="F626" s="169"/>
      <c r="G626" s="275"/>
      <c r="H626" s="299"/>
      <c r="I626" s="299"/>
      <c r="J626" s="300"/>
    </row>
    <row r="627" spans="1:10" ht="31.2">
      <c r="A627" s="18" t="s">
        <v>95</v>
      </c>
      <c r="B627" s="90" t="s">
        <v>561</v>
      </c>
      <c r="C627" s="110" t="s">
        <v>96</v>
      </c>
      <c r="D627" s="234">
        <f>80000+50000+25000</f>
        <v>155000</v>
      </c>
      <c r="E627" s="236">
        <v>0</v>
      </c>
      <c r="F627" s="169"/>
      <c r="G627" s="275"/>
      <c r="H627" s="299"/>
      <c r="I627" s="299"/>
      <c r="J627" s="300"/>
    </row>
    <row r="628" spans="1:10" ht="46.5" customHeight="1">
      <c r="A628" s="20" t="s">
        <v>735</v>
      </c>
      <c r="B628" s="93" t="s">
        <v>641</v>
      </c>
      <c r="C628" s="111"/>
      <c r="D628" s="221">
        <f t="shared" ref="D628:E630" si="160">D629</f>
        <v>0</v>
      </c>
      <c r="E628" s="229">
        <f t="shared" si="160"/>
        <v>528</v>
      </c>
      <c r="F628" s="158"/>
      <c r="G628" s="275"/>
      <c r="H628" s="299"/>
      <c r="I628" s="299"/>
      <c r="J628" s="300"/>
    </row>
    <row r="629" spans="1:10" ht="31.2">
      <c r="A629" s="18" t="s">
        <v>18</v>
      </c>
      <c r="B629" s="88" t="s">
        <v>641</v>
      </c>
      <c r="C629" s="112" t="s">
        <v>20</v>
      </c>
      <c r="D629" s="234">
        <f t="shared" si="160"/>
        <v>0</v>
      </c>
      <c r="E629" s="236">
        <f t="shared" si="160"/>
        <v>528</v>
      </c>
      <c r="F629" s="169"/>
      <c r="G629" s="275"/>
      <c r="H629" s="299"/>
      <c r="I629" s="299"/>
      <c r="J629" s="300"/>
    </row>
    <row r="630" spans="1:10" ht="15.6">
      <c r="A630" s="18" t="s">
        <v>130</v>
      </c>
      <c r="B630" s="88" t="s">
        <v>641</v>
      </c>
      <c r="C630" s="112" t="s">
        <v>21</v>
      </c>
      <c r="D630" s="234">
        <f t="shared" si="160"/>
        <v>0</v>
      </c>
      <c r="E630" s="236">
        <f t="shared" si="160"/>
        <v>528</v>
      </c>
      <c r="F630" s="169"/>
      <c r="G630" s="275"/>
      <c r="H630" s="299"/>
      <c r="I630" s="299"/>
      <c r="J630" s="300"/>
    </row>
    <row r="631" spans="1:10" ht="15.6">
      <c r="A631" s="18" t="s">
        <v>84</v>
      </c>
      <c r="B631" s="88" t="s">
        <v>641</v>
      </c>
      <c r="C631" s="112" t="s">
        <v>85</v>
      </c>
      <c r="D631" s="234">
        <v>0</v>
      </c>
      <c r="E631" s="236">
        <v>528</v>
      </c>
      <c r="F631" s="169"/>
      <c r="G631" s="275"/>
      <c r="H631" s="299"/>
      <c r="I631" s="299"/>
      <c r="J631" s="300"/>
    </row>
    <row r="632" spans="1:10" ht="31.2">
      <c r="A632" s="20" t="s">
        <v>736</v>
      </c>
      <c r="B632" s="93" t="s">
        <v>642</v>
      </c>
      <c r="C632" s="111"/>
      <c r="D632" s="221">
        <f t="shared" ref="D632:E634" si="161">D633</f>
        <v>80000</v>
      </c>
      <c r="E632" s="229">
        <f t="shared" si="161"/>
        <v>0</v>
      </c>
      <c r="F632" s="158"/>
      <c r="G632" s="275"/>
      <c r="H632" s="299"/>
      <c r="I632" s="299"/>
      <c r="J632" s="300"/>
    </row>
    <row r="633" spans="1:10" ht="31.2">
      <c r="A633" s="23" t="s">
        <v>348</v>
      </c>
      <c r="B633" s="88" t="s">
        <v>642</v>
      </c>
      <c r="C633" s="110" t="s">
        <v>36</v>
      </c>
      <c r="D633" s="234">
        <f t="shared" si="161"/>
        <v>80000</v>
      </c>
      <c r="E633" s="236">
        <f t="shared" si="161"/>
        <v>0</v>
      </c>
      <c r="F633" s="169"/>
      <c r="G633" s="275"/>
      <c r="H633" s="299"/>
      <c r="I633" s="299"/>
      <c r="J633" s="300"/>
    </row>
    <row r="634" spans="1:10" ht="15.6">
      <c r="A634" s="18" t="s">
        <v>35</v>
      </c>
      <c r="B634" s="88" t="s">
        <v>642</v>
      </c>
      <c r="C634" s="110" t="s">
        <v>146</v>
      </c>
      <c r="D634" s="234">
        <f t="shared" si="161"/>
        <v>80000</v>
      </c>
      <c r="E634" s="236">
        <f t="shared" si="161"/>
        <v>0</v>
      </c>
      <c r="F634" s="169"/>
      <c r="G634" s="275"/>
      <c r="H634" s="299"/>
      <c r="I634" s="299"/>
      <c r="J634" s="300"/>
    </row>
    <row r="635" spans="1:10" ht="31.2">
      <c r="A635" s="18" t="s">
        <v>95</v>
      </c>
      <c r="B635" s="88" t="s">
        <v>642</v>
      </c>
      <c r="C635" s="110" t="s">
        <v>96</v>
      </c>
      <c r="D635" s="234">
        <f>40000+40000</f>
        <v>80000</v>
      </c>
      <c r="E635" s="236">
        <v>0</v>
      </c>
      <c r="F635" s="169"/>
      <c r="G635" s="275"/>
      <c r="H635" s="299"/>
      <c r="I635" s="299"/>
      <c r="J635" s="300"/>
    </row>
    <row r="636" spans="1:10" ht="15.6">
      <c r="A636" s="20" t="s">
        <v>131</v>
      </c>
      <c r="B636" s="93" t="s">
        <v>302</v>
      </c>
      <c r="C636" s="111"/>
      <c r="D636" s="221">
        <f t="shared" ref="D636:E638" si="162">D637</f>
        <v>70</v>
      </c>
      <c r="E636" s="229">
        <f t="shared" si="162"/>
        <v>70</v>
      </c>
      <c r="F636" s="158"/>
      <c r="G636" s="275"/>
      <c r="H636" s="299"/>
      <c r="I636" s="299"/>
      <c r="J636" s="300"/>
    </row>
    <row r="637" spans="1:10" ht="31.2">
      <c r="A637" s="18" t="s">
        <v>18</v>
      </c>
      <c r="B637" s="90" t="s">
        <v>302</v>
      </c>
      <c r="C637" s="110" t="s">
        <v>20</v>
      </c>
      <c r="D637" s="234">
        <f t="shared" si="162"/>
        <v>70</v>
      </c>
      <c r="E637" s="236">
        <f t="shared" si="162"/>
        <v>70</v>
      </c>
      <c r="F637" s="169"/>
      <c r="G637" s="275"/>
      <c r="H637" s="299"/>
      <c r="I637" s="299"/>
      <c r="J637" s="300"/>
    </row>
    <row r="638" spans="1:10" ht="15.6">
      <c r="A638" s="15" t="s">
        <v>24</v>
      </c>
      <c r="B638" s="90" t="s">
        <v>302</v>
      </c>
      <c r="C638" s="110" t="s">
        <v>25</v>
      </c>
      <c r="D638" s="234">
        <f t="shared" si="162"/>
        <v>70</v>
      </c>
      <c r="E638" s="236">
        <f t="shared" si="162"/>
        <v>70</v>
      </c>
      <c r="F638" s="169"/>
      <c r="G638" s="275"/>
      <c r="H638" s="299"/>
      <c r="I638" s="299"/>
      <c r="J638" s="300"/>
    </row>
    <row r="639" spans="1:10" ht="15.6">
      <c r="A639" s="15" t="s">
        <v>82</v>
      </c>
      <c r="B639" s="90" t="s">
        <v>302</v>
      </c>
      <c r="C639" s="110" t="s">
        <v>83</v>
      </c>
      <c r="D639" s="234">
        <v>70</v>
      </c>
      <c r="E639" s="236">
        <v>70</v>
      </c>
      <c r="F639" s="169"/>
      <c r="G639" s="275"/>
      <c r="H639" s="299"/>
      <c r="I639" s="299"/>
      <c r="J639" s="300"/>
    </row>
    <row r="640" spans="1:10" ht="31.2">
      <c r="A640" s="20" t="s">
        <v>832</v>
      </c>
      <c r="B640" s="93" t="s">
        <v>833</v>
      </c>
      <c r="C640" s="111"/>
      <c r="D640" s="221">
        <f t="shared" ref="D640:E642" si="163">D641</f>
        <v>0</v>
      </c>
      <c r="E640" s="229">
        <f t="shared" si="163"/>
        <v>5932.8</v>
      </c>
      <c r="F640" s="169"/>
      <c r="G640" s="275"/>
      <c r="H640" s="299"/>
      <c r="I640" s="299"/>
      <c r="J640" s="300"/>
    </row>
    <row r="641" spans="1:10" ht="31.2">
      <c r="A641" s="177" t="s">
        <v>519</v>
      </c>
      <c r="B641" s="88" t="s">
        <v>833</v>
      </c>
      <c r="C641" s="113" t="s">
        <v>15</v>
      </c>
      <c r="D641" s="234">
        <f t="shared" si="163"/>
        <v>0</v>
      </c>
      <c r="E641" s="236">
        <f t="shared" si="163"/>
        <v>5932.8</v>
      </c>
      <c r="F641" s="169"/>
      <c r="G641" s="275"/>
      <c r="H641" s="299"/>
      <c r="I641" s="299"/>
      <c r="J641" s="300"/>
    </row>
    <row r="642" spans="1:10" ht="31.2">
      <c r="A642" s="14" t="s">
        <v>17</v>
      </c>
      <c r="B642" s="88" t="s">
        <v>833</v>
      </c>
      <c r="C642" s="113" t="s">
        <v>16</v>
      </c>
      <c r="D642" s="234">
        <f t="shared" si="163"/>
        <v>0</v>
      </c>
      <c r="E642" s="236">
        <f t="shared" si="163"/>
        <v>5932.8</v>
      </c>
      <c r="F642" s="169"/>
      <c r="G642" s="275"/>
      <c r="H642" s="299"/>
      <c r="I642" s="299"/>
      <c r="J642" s="300"/>
    </row>
    <row r="643" spans="1:10" ht="15.6">
      <c r="A643" s="12" t="s">
        <v>741</v>
      </c>
      <c r="B643" s="88" t="s">
        <v>833</v>
      </c>
      <c r="C643" s="113" t="s">
        <v>77</v>
      </c>
      <c r="D643" s="234">
        <v>0</v>
      </c>
      <c r="E643" s="236">
        <v>5932.8</v>
      </c>
      <c r="F643" s="169"/>
      <c r="G643" s="275"/>
      <c r="H643" s="299"/>
      <c r="I643" s="299"/>
      <c r="J643" s="300"/>
    </row>
    <row r="644" spans="1:10" ht="31.2">
      <c r="A644" s="27" t="s">
        <v>303</v>
      </c>
      <c r="B644" s="105" t="s">
        <v>304</v>
      </c>
      <c r="C644" s="109"/>
      <c r="D644" s="226">
        <f>D645+D656+D652+D662</f>
        <v>288279</v>
      </c>
      <c r="E644" s="262">
        <f>E645+E656+E652+E662</f>
        <v>314210</v>
      </c>
      <c r="F644" s="168"/>
      <c r="G644" s="275"/>
      <c r="H644" s="299"/>
      <c r="I644" s="299"/>
      <c r="J644" s="300"/>
    </row>
    <row r="645" spans="1:10" ht="15.6">
      <c r="A645" s="30" t="s">
        <v>494</v>
      </c>
      <c r="B645" s="93" t="s">
        <v>305</v>
      </c>
      <c r="C645" s="111"/>
      <c r="D645" s="211">
        <f t="shared" ref="D645:E645" si="164">D646+D649</f>
        <v>11500</v>
      </c>
      <c r="E645" s="254">
        <f t="shared" si="164"/>
        <v>12400</v>
      </c>
      <c r="F645" s="147"/>
      <c r="G645" s="275"/>
      <c r="H645" s="299"/>
      <c r="I645" s="299"/>
      <c r="J645" s="300"/>
    </row>
    <row r="646" spans="1:10" ht="31.2">
      <c r="A646" s="177" t="s">
        <v>519</v>
      </c>
      <c r="B646" s="88" t="s">
        <v>305</v>
      </c>
      <c r="C646" s="113" t="s">
        <v>15</v>
      </c>
      <c r="D646" s="212">
        <f t="shared" ref="D646:E647" si="165">D647</f>
        <v>2400</v>
      </c>
      <c r="E646" s="227">
        <f t="shared" si="165"/>
        <v>2400</v>
      </c>
      <c r="F646" s="148"/>
      <c r="G646" s="275"/>
      <c r="H646" s="299"/>
      <c r="I646" s="299"/>
      <c r="J646" s="300"/>
    </row>
    <row r="647" spans="1:10" ht="31.2">
      <c r="A647" s="14" t="s">
        <v>17</v>
      </c>
      <c r="B647" s="88" t="s">
        <v>305</v>
      </c>
      <c r="C647" s="113" t="s">
        <v>16</v>
      </c>
      <c r="D647" s="212">
        <f t="shared" si="165"/>
        <v>2400</v>
      </c>
      <c r="E647" s="227">
        <f t="shared" si="165"/>
        <v>2400</v>
      </c>
      <c r="F647" s="148"/>
      <c r="G647" s="275"/>
      <c r="H647" s="299"/>
      <c r="I647" s="299"/>
      <c r="J647" s="300"/>
    </row>
    <row r="648" spans="1:10" ht="15.6">
      <c r="A648" s="12" t="s">
        <v>741</v>
      </c>
      <c r="B648" s="88" t="s">
        <v>305</v>
      </c>
      <c r="C648" s="113" t="s">
        <v>77</v>
      </c>
      <c r="D648" s="212">
        <v>2400</v>
      </c>
      <c r="E648" s="227">
        <v>2400</v>
      </c>
      <c r="F648" s="148"/>
      <c r="G648" s="275"/>
      <c r="H648" s="299"/>
      <c r="I648" s="299"/>
      <c r="J648" s="300"/>
    </row>
    <row r="649" spans="1:10" ht="31.2">
      <c r="A649" s="18" t="s">
        <v>18</v>
      </c>
      <c r="B649" s="88" t="s">
        <v>305</v>
      </c>
      <c r="C649" s="110" t="s">
        <v>20</v>
      </c>
      <c r="D649" s="212">
        <f>D650</f>
        <v>9100</v>
      </c>
      <c r="E649" s="227">
        <f>E650</f>
        <v>10000</v>
      </c>
      <c r="F649" s="148"/>
      <c r="G649" s="275"/>
      <c r="H649" s="299"/>
      <c r="I649" s="299"/>
      <c r="J649" s="300"/>
    </row>
    <row r="650" spans="1:10" ht="15.6">
      <c r="A650" s="18" t="s">
        <v>19</v>
      </c>
      <c r="B650" s="88" t="s">
        <v>305</v>
      </c>
      <c r="C650" s="110" t="s">
        <v>21</v>
      </c>
      <c r="D650" s="212">
        <f t="shared" ref="D650:E650" si="166">D651</f>
        <v>9100</v>
      </c>
      <c r="E650" s="227">
        <f t="shared" si="166"/>
        <v>10000</v>
      </c>
      <c r="F650" s="148"/>
      <c r="G650" s="275"/>
      <c r="H650" s="299"/>
      <c r="I650" s="299"/>
      <c r="J650" s="300"/>
    </row>
    <row r="651" spans="1:10" ht="15.6">
      <c r="A651" s="18" t="s">
        <v>84</v>
      </c>
      <c r="B651" s="88" t="s">
        <v>305</v>
      </c>
      <c r="C651" s="110" t="s">
        <v>85</v>
      </c>
      <c r="D651" s="212">
        <v>9100</v>
      </c>
      <c r="E651" s="227">
        <v>10000</v>
      </c>
      <c r="F651" s="148"/>
      <c r="G651" s="275"/>
      <c r="H651" s="299"/>
      <c r="I651" s="299"/>
      <c r="J651" s="300"/>
    </row>
    <row r="652" spans="1:10" ht="15.6">
      <c r="A652" s="37" t="s">
        <v>643</v>
      </c>
      <c r="B652" s="93" t="s">
        <v>644</v>
      </c>
      <c r="C652" s="111"/>
      <c r="D652" s="221">
        <f t="shared" ref="D652:E654" si="167">D653</f>
        <v>2900</v>
      </c>
      <c r="E652" s="229">
        <f t="shared" si="167"/>
        <v>2900</v>
      </c>
      <c r="F652" s="158"/>
      <c r="G652" s="275"/>
      <c r="H652" s="299"/>
      <c r="I652" s="299"/>
      <c r="J652" s="300"/>
    </row>
    <row r="653" spans="1:10" ht="31.2">
      <c r="A653" s="18" t="s">
        <v>18</v>
      </c>
      <c r="B653" s="88" t="s">
        <v>644</v>
      </c>
      <c r="C653" s="110">
        <v>600</v>
      </c>
      <c r="D653" s="234">
        <f t="shared" si="167"/>
        <v>2900</v>
      </c>
      <c r="E653" s="236">
        <f t="shared" si="167"/>
        <v>2900</v>
      </c>
      <c r="F653" s="169"/>
      <c r="G653" s="275"/>
      <c r="H653" s="299"/>
      <c r="I653" s="299"/>
      <c r="J653" s="300"/>
    </row>
    <row r="654" spans="1:10" ht="15.6">
      <c r="A654" s="18" t="s">
        <v>130</v>
      </c>
      <c r="B654" s="88" t="s">
        <v>644</v>
      </c>
      <c r="C654" s="110" t="s">
        <v>21</v>
      </c>
      <c r="D654" s="234">
        <f t="shared" si="167"/>
        <v>2900</v>
      </c>
      <c r="E654" s="236">
        <f t="shared" si="167"/>
        <v>2900</v>
      </c>
      <c r="F654" s="169"/>
      <c r="G654" s="275"/>
      <c r="H654" s="299"/>
      <c r="I654" s="299"/>
      <c r="J654" s="300"/>
    </row>
    <row r="655" spans="1:10" ht="15.6">
      <c r="A655" s="18" t="s">
        <v>84</v>
      </c>
      <c r="B655" s="88" t="s">
        <v>644</v>
      </c>
      <c r="C655" s="110" t="s">
        <v>85</v>
      </c>
      <c r="D655" s="234">
        <v>2900</v>
      </c>
      <c r="E655" s="236">
        <v>2900</v>
      </c>
      <c r="F655" s="169"/>
      <c r="G655" s="275"/>
      <c r="H655" s="299"/>
      <c r="I655" s="299"/>
      <c r="J655" s="300"/>
    </row>
    <row r="656" spans="1:10" ht="31.2">
      <c r="A656" s="20" t="s">
        <v>339</v>
      </c>
      <c r="B656" s="93" t="s">
        <v>306</v>
      </c>
      <c r="C656" s="111"/>
      <c r="D656" s="221">
        <f t="shared" ref="D656:E656" si="168">D657</f>
        <v>203079</v>
      </c>
      <c r="E656" s="229">
        <f t="shared" si="168"/>
        <v>220639</v>
      </c>
      <c r="F656" s="158"/>
      <c r="G656" s="275"/>
      <c r="H656" s="299"/>
      <c r="I656" s="299"/>
      <c r="J656" s="300"/>
    </row>
    <row r="657" spans="1:10" ht="31.2">
      <c r="A657" s="18" t="s">
        <v>18</v>
      </c>
      <c r="B657" s="88" t="s">
        <v>306</v>
      </c>
      <c r="C657" s="110" t="s">
        <v>20</v>
      </c>
      <c r="D657" s="234">
        <f t="shared" ref="D657:E657" si="169">D658+D660</f>
        <v>203079</v>
      </c>
      <c r="E657" s="236">
        <f t="shared" si="169"/>
        <v>220639</v>
      </c>
      <c r="F657" s="169"/>
      <c r="G657" s="275"/>
      <c r="H657" s="299"/>
      <c r="I657" s="299"/>
      <c r="J657" s="300"/>
    </row>
    <row r="658" spans="1:10" ht="15.6">
      <c r="A658" s="15" t="s">
        <v>24</v>
      </c>
      <c r="B658" s="88" t="s">
        <v>306</v>
      </c>
      <c r="C658" s="110" t="s">
        <v>25</v>
      </c>
      <c r="D658" s="234">
        <f t="shared" ref="D658:E658" si="170">D659</f>
        <v>20052</v>
      </c>
      <c r="E658" s="236">
        <f t="shared" si="170"/>
        <v>22052</v>
      </c>
      <c r="F658" s="169"/>
      <c r="G658" s="275"/>
      <c r="H658" s="299"/>
      <c r="I658" s="299"/>
      <c r="J658" s="300"/>
    </row>
    <row r="659" spans="1:10" ht="46.8">
      <c r="A659" s="14" t="s">
        <v>99</v>
      </c>
      <c r="B659" s="88" t="s">
        <v>306</v>
      </c>
      <c r="C659" s="110" t="s">
        <v>100</v>
      </c>
      <c r="D659" s="234">
        <v>20052</v>
      </c>
      <c r="E659" s="236">
        <v>22052</v>
      </c>
      <c r="F659" s="169"/>
      <c r="G659" s="275"/>
      <c r="H659" s="299"/>
      <c r="I659" s="299"/>
      <c r="J659" s="300"/>
    </row>
    <row r="660" spans="1:10" ht="15.6">
      <c r="A660" s="18" t="s">
        <v>19</v>
      </c>
      <c r="B660" s="88" t="s">
        <v>306</v>
      </c>
      <c r="C660" s="110" t="s">
        <v>21</v>
      </c>
      <c r="D660" s="234">
        <f t="shared" ref="D660:E660" si="171">D661</f>
        <v>183027</v>
      </c>
      <c r="E660" s="236">
        <f t="shared" si="171"/>
        <v>198587</v>
      </c>
      <c r="F660" s="169"/>
      <c r="G660" s="275"/>
      <c r="H660" s="299"/>
      <c r="I660" s="299"/>
      <c r="J660" s="300"/>
    </row>
    <row r="661" spans="1:10" ht="46.8">
      <c r="A661" s="39" t="s">
        <v>346</v>
      </c>
      <c r="B661" s="88" t="s">
        <v>306</v>
      </c>
      <c r="C661" s="110" t="s">
        <v>104</v>
      </c>
      <c r="D661" s="234">
        <v>183027</v>
      </c>
      <c r="E661" s="236">
        <v>198587</v>
      </c>
      <c r="F661" s="169"/>
      <c r="G661" s="275"/>
      <c r="H661" s="299"/>
      <c r="I661" s="299"/>
      <c r="J661" s="300"/>
    </row>
    <row r="662" spans="1:10" ht="31.2">
      <c r="A662" s="140" t="s">
        <v>718</v>
      </c>
      <c r="B662" s="98" t="s">
        <v>717</v>
      </c>
      <c r="C662" s="93"/>
      <c r="D662" s="221">
        <f t="shared" ref="D662:E663" si="172">D663</f>
        <v>70800</v>
      </c>
      <c r="E662" s="229">
        <f t="shared" si="172"/>
        <v>78271</v>
      </c>
      <c r="F662" s="158"/>
      <c r="G662" s="275"/>
      <c r="H662" s="299"/>
      <c r="I662" s="299"/>
      <c r="J662" s="300"/>
    </row>
    <row r="663" spans="1:10" ht="15.6">
      <c r="A663" s="195" t="s">
        <v>13</v>
      </c>
      <c r="B663" s="97" t="s">
        <v>717</v>
      </c>
      <c r="C663" s="88">
        <v>800</v>
      </c>
      <c r="D663" s="222">
        <f t="shared" si="172"/>
        <v>70800</v>
      </c>
      <c r="E663" s="259">
        <f t="shared" si="172"/>
        <v>78271</v>
      </c>
      <c r="F663" s="159"/>
      <c r="G663" s="275"/>
      <c r="H663" s="299"/>
      <c r="I663" s="299"/>
      <c r="J663" s="300"/>
    </row>
    <row r="664" spans="1:10" ht="15.6">
      <c r="A664" s="195" t="s">
        <v>2</v>
      </c>
      <c r="B664" s="97" t="s">
        <v>717</v>
      </c>
      <c r="C664" s="88" t="s">
        <v>90</v>
      </c>
      <c r="D664" s="213">
        <v>70800</v>
      </c>
      <c r="E664" s="227">
        <v>78271</v>
      </c>
      <c r="F664" s="148"/>
      <c r="G664" s="275"/>
      <c r="H664" s="299"/>
      <c r="I664" s="299"/>
      <c r="J664" s="300"/>
    </row>
    <row r="665" spans="1:10" ht="46.8">
      <c r="A665" s="27" t="s">
        <v>307</v>
      </c>
      <c r="B665" s="105" t="s">
        <v>308</v>
      </c>
      <c r="C665" s="109"/>
      <c r="D665" s="226">
        <f t="shared" ref="D665:E666" si="173">D666</f>
        <v>2300</v>
      </c>
      <c r="E665" s="262">
        <f t="shared" si="173"/>
        <v>2300</v>
      </c>
      <c r="F665" s="168"/>
      <c r="G665" s="275"/>
      <c r="H665" s="299"/>
      <c r="I665" s="299"/>
      <c r="J665" s="300"/>
    </row>
    <row r="666" spans="1:10" ht="31.2">
      <c r="A666" s="20" t="s">
        <v>309</v>
      </c>
      <c r="B666" s="93" t="s">
        <v>310</v>
      </c>
      <c r="C666" s="111"/>
      <c r="D666" s="221">
        <f t="shared" si="173"/>
        <v>2300</v>
      </c>
      <c r="E666" s="229">
        <f t="shared" si="173"/>
        <v>2300</v>
      </c>
      <c r="F666" s="158"/>
      <c r="G666" s="275"/>
      <c r="H666" s="299"/>
      <c r="I666" s="299"/>
      <c r="J666" s="300"/>
    </row>
    <row r="667" spans="1:10" ht="31.2">
      <c r="A667" s="18" t="s">
        <v>18</v>
      </c>
      <c r="B667" s="88" t="s">
        <v>310</v>
      </c>
      <c r="C667" s="110" t="s">
        <v>20</v>
      </c>
      <c r="D667" s="234">
        <f t="shared" ref="D667:E667" si="174">D668+D670</f>
        <v>2300</v>
      </c>
      <c r="E667" s="236">
        <f t="shared" si="174"/>
        <v>2300</v>
      </c>
      <c r="F667" s="169"/>
      <c r="G667" s="275"/>
      <c r="H667" s="299"/>
      <c r="I667" s="299"/>
      <c r="J667" s="300"/>
    </row>
    <row r="668" spans="1:10" ht="15.6">
      <c r="A668" s="18" t="s">
        <v>19</v>
      </c>
      <c r="B668" s="88" t="s">
        <v>310</v>
      </c>
      <c r="C668" s="110" t="s">
        <v>21</v>
      </c>
      <c r="D668" s="234">
        <f t="shared" ref="D668:E668" si="175">D669</f>
        <v>300</v>
      </c>
      <c r="E668" s="236">
        <f t="shared" si="175"/>
        <v>300</v>
      </c>
      <c r="F668" s="169"/>
      <c r="G668" s="275"/>
      <c r="H668" s="299"/>
      <c r="I668" s="299"/>
      <c r="J668" s="300"/>
    </row>
    <row r="669" spans="1:10" ht="15.6">
      <c r="A669" s="18" t="s">
        <v>84</v>
      </c>
      <c r="B669" s="88" t="s">
        <v>310</v>
      </c>
      <c r="C669" s="110" t="s">
        <v>85</v>
      </c>
      <c r="D669" s="234">
        <v>300</v>
      </c>
      <c r="E669" s="236">
        <v>300</v>
      </c>
      <c r="F669" s="169"/>
      <c r="G669" s="275"/>
      <c r="H669" s="299"/>
      <c r="I669" s="299"/>
      <c r="J669" s="300"/>
    </row>
    <row r="670" spans="1:10" ht="31.2">
      <c r="A670" s="18" t="s">
        <v>27</v>
      </c>
      <c r="B670" s="88" t="s">
        <v>310</v>
      </c>
      <c r="C670" s="110" t="s">
        <v>0</v>
      </c>
      <c r="D670" s="234">
        <f t="shared" ref="D670:E670" si="176">D671</f>
        <v>2000</v>
      </c>
      <c r="E670" s="236">
        <f t="shared" si="176"/>
        <v>2000</v>
      </c>
      <c r="F670" s="169"/>
      <c r="G670" s="275"/>
      <c r="H670" s="299"/>
      <c r="I670" s="299"/>
      <c r="J670" s="300"/>
    </row>
    <row r="671" spans="1:10" ht="62.4">
      <c r="A671" s="195" t="s">
        <v>830</v>
      </c>
      <c r="B671" s="103" t="s">
        <v>310</v>
      </c>
      <c r="C671" s="112" t="s">
        <v>588</v>
      </c>
      <c r="D671" s="213">
        <v>2000</v>
      </c>
      <c r="E671" s="239">
        <v>2000</v>
      </c>
      <c r="F671" s="149"/>
      <c r="G671" s="275"/>
      <c r="H671" s="299"/>
      <c r="I671" s="299"/>
      <c r="J671" s="300"/>
    </row>
    <row r="672" spans="1:10" ht="46.8">
      <c r="A672" s="27" t="s">
        <v>645</v>
      </c>
      <c r="B672" s="105" t="s">
        <v>646</v>
      </c>
      <c r="C672" s="109"/>
      <c r="D672" s="226">
        <f t="shared" ref="D672:E675" si="177">D673</f>
        <v>290</v>
      </c>
      <c r="E672" s="262">
        <f t="shared" si="177"/>
        <v>290</v>
      </c>
      <c r="F672" s="168"/>
      <c r="G672" s="275"/>
      <c r="H672" s="299"/>
      <c r="I672" s="299"/>
      <c r="J672" s="300"/>
    </row>
    <row r="673" spans="1:10" ht="31.2">
      <c r="A673" s="8" t="s">
        <v>647</v>
      </c>
      <c r="B673" s="93" t="s">
        <v>648</v>
      </c>
      <c r="C673" s="111"/>
      <c r="D673" s="221">
        <f t="shared" si="177"/>
        <v>290</v>
      </c>
      <c r="E673" s="229">
        <f t="shared" si="177"/>
        <v>290</v>
      </c>
      <c r="F673" s="158"/>
      <c r="G673" s="275"/>
      <c r="H673" s="299"/>
      <c r="I673" s="299"/>
      <c r="J673" s="300"/>
    </row>
    <row r="674" spans="1:10" ht="31.2">
      <c r="A674" s="18" t="s">
        <v>18</v>
      </c>
      <c r="B674" s="88" t="s">
        <v>648</v>
      </c>
      <c r="C674" s="110" t="s">
        <v>20</v>
      </c>
      <c r="D674" s="234">
        <f t="shared" si="177"/>
        <v>290</v>
      </c>
      <c r="E674" s="236">
        <f t="shared" si="177"/>
        <v>290</v>
      </c>
      <c r="F674" s="169"/>
      <c r="G674" s="275"/>
      <c r="H674" s="299"/>
      <c r="I674" s="299"/>
      <c r="J674" s="300"/>
    </row>
    <row r="675" spans="1:10" ht="15.6">
      <c r="A675" s="18" t="s">
        <v>19</v>
      </c>
      <c r="B675" s="88" t="s">
        <v>648</v>
      </c>
      <c r="C675" s="110" t="s">
        <v>21</v>
      </c>
      <c r="D675" s="234">
        <f t="shared" si="177"/>
        <v>290</v>
      </c>
      <c r="E675" s="236">
        <f t="shared" si="177"/>
        <v>290</v>
      </c>
      <c r="F675" s="169"/>
      <c r="G675" s="275"/>
      <c r="H675" s="299"/>
      <c r="I675" s="299"/>
      <c r="J675" s="300"/>
    </row>
    <row r="676" spans="1:10" ht="15.6">
      <c r="A676" s="18" t="s">
        <v>84</v>
      </c>
      <c r="B676" s="88" t="s">
        <v>648</v>
      </c>
      <c r="C676" s="110" t="s">
        <v>85</v>
      </c>
      <c r="D676" s="234">
        <v>290</v>
      </c>
      <c r="E676" s="236">
        <v>290</v>
      </c>
      <c r="F676" s="169"/>
      <c r="G676" s="275"/>
      <c r="H676" s="299"/>
      <c r="I676" s="299"/>
      <c r="J676" s="300"/>
    </row>
    <row r="677" spans="1:10" ht="31.2">
      <c r="A677" s="27" t="s">
        <v>311</v>
      </c>
      <c r="B677" s="105" t="s">
        <v>312</v>
      </c>
      <c r="C677" s="109"/>
      <c r="D677" s="226">
        <f t="shared" ref="D677:E677" si="178">D678+D687</f>
        <v>57864</v>
      </c>
      <c r="E677" s="262">
        <f t="shared" si="178"/>
        <v>57914</v>
      </c>
      <c r="F677" s="168"/>
      <c r="G677" s="275"/>
      <c r="H677" s="299"/>
      <c r="I677" s="299"/>
      <c r="J677" s="300"/>
    </row>
    <row r="678" spans="1:10" ht="46.8">
      <c r="A678" s="20" t="s">
        <v>313</v>
      </c>
      <c r="B678" s="93" t="s">
        <v>314</v>
      </c>
      <c r="C678" s="111"/>
      <c r="D678" s="221">
        <f t="shared" ref="D678:E678" si="179">D679+D682</f>
        <v>57714</v>
      </c>
      <c r="E678" s="229">
        <f t="shared" si="179"/>
        <v>57764</v>
      </c>
      <c r="F678" s="158"/>
      <c r="G678" s="275"/>
      <c r="H678" s="299"/>
      <c r="I678" s="299"/>
      <c r="J678" s="300"/>
    </row>
    <row r="679" spans="1:10" ht="31.2">
      <c r="A679" s="177" t="s">
        <v>519</v>
      </c>
      <c r="B679" s="88" t="s">
        <v>314</v>
      </c>
      <c r="C679" s="88" t="s">
        <v>15</v>
      </c>
      <c r="D679" s="221">
        <f t="shared" ref="D679:E680" si="180">D680</f>
        <v>420</v>
      </c>
      <c r="E679" s="229">
        <f t="shared" si="180"/>
        <v>470</v>
      </c>
      <c r="F679" s="158"/>
      <c r="G679" s="275"/>
      <c r="H679" s="299"/>
      <c r="I679" s="299"/>
      <c r="J679" s="300"/>
    </row>
    <row r="680" spans="1:10" ht="31.2">
      <c r="A680" s="14" t="s">
        <v>17</v>
      </c>
      <c r="B680" s="88" t="s">
        <v>314</v>
      </c>
      <c r="C680" s="88" t="s">
        <v>16</v>
      </c>
      <c r="D680" s="221">
        <f t="shared" si="180"/>
        <v>420</v>
      </c>
      <c r="E680" s="229">
        <f t="shared" si="180"/>
        <v>470</v>
      </c>
      <c r="F680" s="158"/>
      <c r="G680" s="275"/>
      <c r="H680" s="299"/>
      <c r="I680" s="299"/>
      <c r="J680" s="300"/>
    </row>
    <row r="681" spans="1:10" ht="15.6">
      <c r="A681" s="12" t="s">
        <v>741</v>
      </c>
      <c r="B681" s="88" t="s">
        <v>314</v>
      </c>
      <c r="C681" s="114" t="s">
        <v>77</v>
      </c>
      <c r="D681" s="222">
        <v>420</v>
      </c>
      <c r="E681" s="259">
        <v>470</v>
      </c>
      <c r="F681" s="159"/>
      <c r="G681" s="275"/>
      <c r="H681" s="299"/>
      <c r="I681" s="299"/>
      <c r="J681" s="300"/>
    </row>
    <row r="682" spans="1:10" ht="31.2">
      <c r="A682" s="18" t="s">
        <v>18</v>
      </c>
      <c r="B682" s="88" t="s">
        <v>314</v>
      </c>
      <c r="C682" s="110" t="s">
        <v>20</v>
      </c>
      <c r="D682" s="234">
        <f t="shared" ref="D682:E682" si="181">D683+D685</f>
        <v>57294</v>
      </c>
      <c r="E682" s="236">
        <f t="shared" si="181"/>
        <v>57294</v>
      </c>
      <c r="F682" s="169"/>
      <c r="G682" s="275"/>
      <c r="H682" s="299"/>
      <c r="I682" s="299"/>
      <c r="J682" s="300"/>
    </row>
    <row r="683" spans="1:10" ht="15.6">
      <c r="A683" s="18" t="s">
        <v>19</v>
      </c>
      <c r="B683" s="88" t="s">
        <v>314</v>
      </c>
      <c r="C683" s="110" t="s">
        <v>21</v>
      </c>
      <c r="D683" s="234">
        <f t="shared" ref="D683:E683" si="182">D684</f>
        <v>1500</v>
      </c>
      <c r="E683" s="236">
        <f t="shared" si="182"/>
        <v>1500</v>
      </c>
      <c r="F683" s="169"/>
      <c r="G683" s="275"/>
      <c r="H683" s="299"/>
      <c r="I683" s="299"/>
      <c r="J683" s="300"/>
    </row>
    <row r="684" spans="1:10" ht="15.6">
      <c r="A684" s="18" t="s">
        <v>84</v>
      </c>
      <c r="B684" s="88" t="s">
        <v>314</v>
      </c>
      <c r="C684" s="110" t="s">
        <v>85</v>
      </c>
      <c r="D684" s="234">
        <v>1500</v>
      </c>
      <c r="E684" s="236">
        <v>1500</v>
      </c>
      <c r="F684" s="169"/>
      <c r="G684" s="275"/>
      <c r="H684" s="299"/>
      <c r="I684" s="299"/>
      <c r="J684" s="300"/>
    </row>
    <row r="685" spans="1:10" ht="31.2">
      <c r="A685" s="18" t="s">
        <v>27</v>
      </c>
      <c r="B685" s="88" t="s">
        <v>314</v>
      </c>
      <c r="C685" s="110" t="s">
        <v>0</v>
      </c>
      <c r="D685" s="234">
        <f t="shared" ref="D685:E685" si="183">D686</f>
        <v>55794</v>
      </c>
      <c r="E685" s="236">
        <f t="shared" si="183"/>
        <v>55794</v>
      </c>
      <c r="F685" s="169"/>
      <c r="G685" s="275"/>
      <c r="H685" s="299"/>
      <c r="I685" s="299"/>
      <c r="J685" s="300"/>
    </row>
    <row r="686" spans="1:10" ht="62.4">
      <c r="A686" s="195" t="s">
        <v>830</v>
      </c>
      <c r="B686" s="103" t="s">
        <v>314</v>
      </c>
      <c r="C686" s="112" t="s">
        <v>588</v>
      </c>
      <c r="D686" s="234">
        <v>55794</v>
      </c>
      <c r="E686" s="236">
        <v>55794</v>
      </c>
      <c r="F686" s="169"/>
      <c r="G686" s="275"/>
      <c r="H686" s="299"/>
      <c r="I686" s="299"/>
      <c r="J686" s="300"/>
    </row>
    <row r="687" spans="1:10" ht="31.2">
      <c r="A687" s="8" t="s">
        <v>649</v>
      </c>
      <c r="B687" s="93" t="s">
        <v>650</v>
      </c>
      <c r="C687" s="111"/>
      <c r="D687" s="221">
        <f t="shared" ref="D687:E689" si="184">D688</f>
        <v>150</v>
      </c>
      <c r="E687" s="229">
        <f t="shared" si="184"/>
        <v>150</v>
      </c>
      <c r="F687" s="158"/>
      <c r="G687" s="275"/>
      <c r="H687" s="299"/>
      <c r="I687" s="299"/>
      <c r="J687" s="300"/>
    </row>
    <row r="688" spans="1:10" ht="31.2">
      <c r="A688" s="18" t="s">
        <v>18</v>
      </c>
      <c r="B688" s="88" t="s">
        <v>650</v>
      </c>
      <c r="C688" s="110" t="s">
        <v>20</v>
      </c>
      <c r="D688" s="234">
        <f t="shared" si="184"/>
        <v>150</v>
      </c>
      <c r="E688" s="236">
        <f t="shared" si="184"/>
        <v>150</v>
      </c>
      <c r="F688" s="169"/>
      <c r="G688" s="275"/>
      <c r="H688" s="299"/>
      <c r="I688" s="299"/>
      <c r="J688" s="300"/>
    </row>
    <row r="689" spans="1:15" ht="15.6">
      <c r="A689" s="18" t="s">
        <v>19</v>
      </c>
      <c r="B689" s="88" t="s">
        <v>650</v>
      </c>
      <c r="C689" s="110" t="s">
        <v>21</v>
      </c>
      <c r="D689" s="234">
        <f t="shared" si="184"/>
        <v>150</v>
      </c>
      <c r="E689" s="236">
        <f t="shared" si="184"/>
        <v>150</v>
      </c>
      <c r="F689" s="169"/>
      <c r="G689" s="275"/>
      <c r="H689" s="299"/>
      <c r="I689" s="299"/>
      <c r="J689" s="300"/>
    </row>
    <row r="690" spans="1:15" ht="15.6">
      <c r="A690" s="18" t="s">
        <v>84</v>
      </c>
      <c r="B690" s="88" t="s">
        <v>650</v>
      </c>
      <c r="C690" s="110" t="s">
        <v>85</v>
      </c>
      <c r="D690" s="234">
        <v>150</v>
      </c>
      <c r="E690" s="236">
        <v>150</v>
      </c>
      <c r="F690" s="169"/>
      <c r="G690" s="275"/>
      <c r="H690" s="299"/>
      <c r="I690" s="299"/>
      <c r="J690" s="300"/>
    </row>
    <row r="691" spans="1:15" ht="15.6">
      <c r="A691" s="27" t="s">
        <v>495</v>
      </c>
      <c r="B691" s="105" t="s">
        <v>496</v>
      </c>
      <c r="C691" s="109"/>
      <c r="D691" s="226">
        <f>D692+D696+D700</f>
        <v>54617</v>
      </c>
      <c r="E691" s="262">
        <f>E692+E696+E700</f>
        <v>60529</v>
      </c>
      <c r="F691" s="168"/>
      <c r="G691" s="275"/>
      <c r="H691" s="299"/>
      <c r="I691" s="299"/>
      <c r="J691" s="300"/>
    </row>
    <row r="692" spans="1:15" ht="15.6">
      <c r="A692" s="30" t="s">
        <v>497</v>
      </c>
      <c r="B692" s="93" t="s">
        <v>498</v>
      </c>
      <c r="C692" s="98"/>
      <c r="D692" s="211">
        <f t="shared" ref="D692:E694" si="185">D693</f>
        <v>53918</v>
      </c>
      <c r="E692" s="254">
        <f t="shared" si="185"/>
        <v>59830</v>
      </c>
      <c r="F692" s="147"/>
      <c r="G692" s="275"/>
      <c r="H692" s="299"/>
      <c r="I692" s="299"/>
      <c r="J692" s="300"/>
    </row>
    <row r="693" spans="1:15" ht="31.2">
      <c r="A693" s="15" t="s">
        <v>18</v>
      </c>
      <c r="B693" s="88" t="s">
        <v>498</v>
      </c>
      <c r="C693" s="103" t="s">
        <v>20</v>
      </c>
      <c r="D693" s="212">
        <f t="shared" si="185"/>
        <v>53918</v>
      </c>
      <c r="E693" s="227">
        <f t="shared" si="185"/>
        <v>59830</v>
      </c>
      <c r="F693" s="148"/>
      <c r="G693" s="275"/>
      <c r="H693" s="299"/>
      <c r="I693" s="299"/>
      <c r="J693" s="300"/>
    </row>
    <row r="694" spans="1:15" ht="15.6">
      <c r="A694" s="15" t="s">
        <v>24</v>
      </c>
      <c r="B694" s="88" t="s">
        <v>498</v>
      </c>
      <c r="C694" s="103" t="s">
        <v>25</v>
      </c>
      <c r="D694" s="212">
        <f t="shared" si="185"/>
        <v>53918</v>
      </c>
      <c r="E694" s="227">
        <f t="shared" si="185"/>
        <v>59830</v>
      </c>
      <c r="F694" s="148"/>
      <c r="G694" s="275"/>
      <c r="H694" s="299"/>
      <c r="I694" s="299"/>
      <c r="J694" s="300"/>
    </row>
    <row r="695" spans="1:15" ht="46.8">
      <c r="A695" s="14" t="s">
        <v>99</v>
      </c>
      <c r="B695" s="88" t="s">
        <v>498</v>
      </c>
      <c r="C695" s="97" t="s">
        <v>100</v>
      </c>
      <c r="D695" s="212">
        <v>53918</v>
      </c>
      <c r="E695" s="227">
        <v>59830</v>
      </c>
      <c r="F695" s="148"/>
      <c r="G695" s="275"/>
      <c r="H695" s="299"/>
      <c r="I695" s="299"/>
      <c r="J695" s="300"/>
    </row>
    <row r="696" spans="1:15" ht="15.6">
      <c r="A696" s="30" t="s">
        <v>499</v>
      </c>
      <c r="B696" s="93" t="s">
        <v>500</v>
      </c>
      <c r="C696" s="98"/>
      <c r="D696" s="211">
        <f t="shared" ref="D696:E698" si="186">D697</f>
        <v>29</v>
      </c>
      <c r="E696" s="254">
        <f t="shared" si="186"/>
        <v>29</v>
      </c>
      <c r="F696" s="147"/>
      <c r="G696" s="275"/>
      <c r="H696" s="299"/>
      <c r="I696" s="299"/>
      <c r="J696" s="300"/>
    </row>
    <row r="697" spans="1:15" ht="31.2">
      <c r="A697" s="15" t="s">
        <v>18</v>
      </c>
      <c r="B697" s="88" t="s">
        <v>500</v>
      </c>
      <c r="C697" s="103" t="s">
        <v>20</v>
      </c>
      <c r="D697" s="213">
        <f t="shared" si="186"/>
        <v>29</v>
      </c>
      <c r="E697" s="239">
        <f t="shared" si="186"/>
        <v>29</v>
      </c>
      <c r="F697" s="149"/>
      <c r="G697" s="275"/>
      <c r="H697" s="299"/>
      <c r="I697" s="299"/>
      <c r="J697" s="300"/>
    </row>
    <row r="698" spans="1:15" ht="15.6">
      <c r="A698" s="15" t="s">
        <v>24</v>
      </c>
      <c r="B698" s="88" t="s">
        <v>500</v>
      </c>
      <c r="C698" s="103" t="s">
        <v>25</v>
      </c>
      <c r="D698" s="213">
        <f t="shared" si="186"/>
        <v>29</v>
      </c>
      <c r="E698" s="239">
        <f t="shared" si="186"/>
        <v>29</v>
      </c>
      <c r="F698" s="149"/>
      <c r="G698" s="275"/>
      <c r="H698" s="299"/>
      <c r="I698" s="299"/>
      <c r="J698" s="300"/>
    </row>
    <row r="699" spans="1:15" ht="15.6">
      <c r="A699" s="15" t="s">
        <v>82</v>
      </c>
      <c r="B699" s="88" t="s">
        <v>500</v>
      </c>
      <c r="C699" s="103" t="s">
        <v>83</v>
      </c>
      <c r="D699" s="213">
        <v>29</v>
      </c>
      <c r="E699" s="239">
        <v>29</v>
      </c>
      <c r="F699" s="149"/>
      <c r="G699" s="275"/>
      <c r="H699" s="299"/>
      <c r="I699" s="299"/>
      <c r="J699" s="300"/>
    </row>
    <row r="700" spans="1:15" ht="15.6">
      <c r="A700" s="20" t="s">
        <v>131</v>
      </c>
      <c r="B700" s="93" t="s">
        <v>501</v>
      </c>
      <c r="C700" s="111"/>
      <c r="D700" s="221">
        <f t="shared" ref="D700:E702" si="187">D701</f>
        <v>670</v>
      </c>
      <c r="E700" s="229">
        <f t="shared" si="187"/>
        <v>670</v>
      </c>
      <c r="F700" s="158"/>
      <c r="G700" s="275"/>
      <c r="H700" s="299"/>
      <c r="I700" s="299"/>
      <c r="J700" s="300"/>
    </row>
    <row r="701" spans="1:15" ht="31.2">
      <c r="A701" s="18" t="s">
        <v>18</v>
      </c>
      <c r="B701" s="90" t="s">
        <v>501</v>
      </c>
      <c r="C701" s="110" t="s">
        <v>20</v>
      </c>
      <c r="D701" s="234">
        <f t="shared" si="187"/>
        <v>670</v>
      </c>
      <c r="E701" s="236">
        <f t="shared" si="187"/>
        <v>670</v>
      </c>
      <c r="F701" s="169"/>
      <c r="G701" s="275"/>
      <c r="H701" s="299"/>
      <c r="I701" s="299"/>
      <c r="J701" s="300"/>
    </row>
    <row r="702" spans="1:15" ht="15.6">
      <c r="A702" s="15" t="s">
        <v>24</v>
      </c>
      <c r="B702" s="90" t="s">
        <v>501</v>
      </c>
      <c r="C702" s="114" t="s">
        <v>25</v>
      </c>
      <c r="D702" s="234">
        <f t="shared" si="187"/>
        <v>670</v>
      </c>
      <c r="E702" s="236">
        <f t="shared" si="187"/>
        <v>670</v>
      </c>
      <c r="F702" s="169"/>
      <c r="G702" s="275"/>
      <c r="H702" s="299"/>
      <c r="I702" s="299"/>
      <c r="J702" s="300"/>
    </row>
    <row r="703" spans="1:15" ht="15.6">
      <c r="A703" s="15" t="s">
        <v>82</v>
      </c>
      <c r="B703" s="90" t="s">
        <v>501</v>
      </c>
      <c r="C703" s="114" t="s">
        <v>83</v>
      </c>
      <c r="D703" s="234">
        <v>670</v>
      </c>
      <c r="E703" s="236">
        <v>670</v>
      </c>
      <c r="F703" s="169"/>
      <c r="G703" s="275"/>
      <c r="H703" s="299"/>
      <c r="I703" s="299"/>
      <c r="J703" s="300"/>
    </row>
    <row r="704" spans="1:15" ht="33.6">
      <c r="A704" s="40" t="s">
        <v>625</v>
      </c>
      <c r="B704" s="104" t="s">
        <v>201</v>
      </c>
      <c r="C704" s="115"/>
      <c r="D704" s="235">
        <f>D705+D758</f>
        <v>72654</v>
      </c>
      <c r="E704" s="266">
        <f>E705+E758</f>
        <v>72654</v>
      </c>
      <c r="F704" s="170"/>
      <c r="G704" s="275"/>
      <c r="H704" s="299"/>
      <c r="I704" s="299"/>
      <c r="J704" s="300"/>
      <c r="O704" s="285"/>
    </row>
    <row r="705" spans="1:10" ht="15.6">
      <c r="A705" s="6" t="s">
        <v>57</v>
      </c>
      <c r="B705" s="83" t="s">
        <v>202</v>
      </c>
      <c r="C705" s="84"/>
      <c r="D705" s="209">
        <f>D706+D718</f>
        <v>33844</v>
      </c>
      <c r="E705" s="252">
        <f>E706+E718</f>
        <v>33844</v>
      </c>
      <c r="F705" s="145"/>
      <c r="G705" s="275"/>
      <c r="H705" s="299"/>
      <c r="I705" s="299"/>
      <c r="J705" s="300"/>
    </row>
    <row r="706" spans="1:10" ht="31.2">
      <c r="A706" s="6" t="s">
        <v>340</v>
      </c>
      <c r="B706" s="83" t="s">
        <v>231</v>
      </c>
      <c r="C706" s="84"/>
      <c r="D706" s="209">
        <f>D707</f>
        <v>7543</v>
      </c>
      <c r="E706" s="252">
        <f>E707</f>
        <v>7543</v>
      </c>
      <c r="F706" s="145"/>
      <c r="G706" s="275"/>
      <c r="H706" s="299"/>
      <c r="I706" s="299"/>
      <c r="J706" s="300"/>
    </row>
    <row r="707" spans="1:10" ht="31.2">
      <c r="A707" s="30" t="s">
        <v>525</v>
      </c>
      <c r="B707" s="98" t="s">
        <v>205</v>
      </c>
      <c r="C707" s="93"/>
      <c r="D707" s="211">
        <f>D708+D711</f>
        <v>7543</v>
      </c>
      <c r="E707" s="254">
        <f>E708+E711</f>
        <v>7543</v>
      </c>
      <c r="F707" s="147"/>
      <c r="G707" s="275"/>
      <c r="H707" s="299"/>
      <c r="I707" s="299"/>
      <c r="J707" s="300"/>
    </row>
    <row r="708" spans="1:10" ht="31.2">
      <c r="A708" s="177" t="s">
        <v>519</v>
      </c>
      <c r="B708" s="88" t="s">
        <v>205</v>
      </c>
      <c r="C708" s="114" t="s">
        <v>15</v>
      </c>
      <c r="D708" s="212">
        <f t="shared" ref="D708:E709" si="188">D709</f>
        <v>2705</v>
      </c>
      <c r="E708" s="227">
        <f t="shared" si="188"/>
        <v>2705</v>
      </c>
      <c r="F708" s="148"/>
      <c r="G708" s="275"/>
      <c r="H708" s="299"/>
      <c r="I708" s="299"/>
      <c r="J708" s="300"/>
    </row>
    <row r="709" spans="1:10" ht="31.2">
      <c r="A709" s="15" t="s">
        <v>17</v>
      </c>
      <c r="B709" s="88" t="s">
        <v>205</v>
      </c>
      <c r="C709" s="114" t="s">
        <v>16</v>
      </c>
      <c r="D709" s="212">
        <f t="shared" si="188"/>
        <v>2705</v>
      </c>
      <c r="E709" s="227">
        <f t="shared" si="188"/>
        <v>2705</v>
      </c>
      <c r="F709" s="148"/>
      <c r="G709" s="275"/>
      <c r="H709" s="299"/>
      <c r="I709" s="299"/>
      <c r="J709" s="300"/>
    </row>
    <row r="710" spans="1:10" ht="15.6">
      <c r="A710" s="15" t="s">
        <v>741</v>
      </c>
      <c r="B710" s="88" t="s">
        <v>205</v>
      </c>
      <c r="C710" s="114" t="s">
        <v>77</v>
      </c>
      <c r="D710" s="212">
        <v>2705</v>
      </c>
      <c r="E710" s="227">
        <v>2705</v>
      </c>
      <c r="F710" s="148"/>
      <c r="G710" s="275"/>
      <c r="H710" s="299"/>
      <c r="I710" s="299"/>
      <c r="J710" s="300"/>
    </row>
    <row r="711" spans="1:10" ht="31.2">
      <c r="A711" s="18" t="s">
        <v>18</v>
      </c>
      <c r="B711" s="88" t="s">
        <v>205</v>
      </c>
      <c r="C711" s="114" t="s">
        <v>20</v>
      </c>
      <c r="D711" s="212">
        <f>D712+D714+D716</f>
        <v>4838</v>
      </c>
      <c r="E711" s="227">
        <f>E712+E714+E716</f>
        <v>4838</v>
      </c>
      <c r="F711" s="148"/>
      <c r="G711" s="275"/>
      <c r="H711" s="299"/>
      <c r="I711" s="299"/>
      <c r="J711" s="300"/>
    </row>
    <row r="712" spans="1:10" ht="15.6">
      <c r="A712" s="18" t="s">
        <v>24</v>
      </c>
      <c r="B712" s="88" t="s">
        <v>205</v>
      </c>
      <c r="C712" s="114" t="s">
        <v>25</v>
      </c>
      <c r="D712" s="212">
        <f>D713</f>
        <v>140</v>
      </c>
      <c r="E712" s="227">
        <f>E713</f>
        <v>140</v>
      </c>
      <c r="F712" s="148"/>
      <c r="G712" s="275"/>
      <c r="H712" s="299"/>
      <c r="I712" s="299"/>
      <c r="J712" s="300"/>
    </row>
    <row r="713" spans="1:10" ht="15.6">
      <c r="A713" s="14" t="s">
        <v>82</v>
      </c>
      <c r="B713" s="88" t="s">
        <v>205</v>
      </c>
      <c r="C713" s="114" t="s">
        <v>83</v>
      </c>
      <c r="D713" s="212">
        <v>140</v>
      </c>
      <c r="E713" s="227">
        <v>140</v>
      </c>
      <c r="F713" s="148"/>
      <c r="G713" s="275"/>
      <c r="H713" s="299"/>
      <c r="I713" s="299"/>
      <c r="J713" s="300"/>
    </row>
    <row r="714" spans="1:10" ht="15.6">
      <c r="A714" s="18" t="s">
        <v>19</v>
      </c>
      <c r="B714" s="88" t="s">
        <v>205</v>
      </c>
      <c r="C714" s="114" t="s">
        <v>21</v>
      </c>
      <c r="D714" s="212">
        <f>D715</f>
        <v>816</v>
      </c>
      <c r="E714" s="227">
        <f>E715</f>
        <v>816</v>
      </c>
      <c r="F714" s="148"/>
      <c r="G714" s="275"/>
      <c r="H714" s="299"/>
      <c r="I714" s="299"/>
      <c r="J714" s="300"/>
    </row>
    <row r="715" spans="1:10" ht="15.6">
      <c r="A715" s="18" t="s">
        <v>84</v>
      </c>
      <c r="B715" s="88" t="s">
        <v>205</v>
      </c>
      <c r="C715" s="114" t="s">
        <v>85</v>
      </c>
      <c r="D715" s="212">
        <v>816</v>
      </c>
      <c r="E715" s="227">
        <v>816</v>
      </c>
      <c r="F715" s="148"/>
      <c r="G715" s="275"/>
      <c r="H715" s="299"/>
      <c r="I715" s="299"/>
      <c r="J715" s="300"/>
    </row>
    <row r="716" spans="1:10" ht="31.2">
      <c r="A716" s="18" t="s">
        <v>27</v>
      </c>
      <c r="B716" s="88" t="s">
        <v>205</v>
      </c>
      <c r="C716" s="114" t="s">
        <v>0</v>
      </c>
      <c r="D716" s="212">
        <f>D717</f>
        <v>3882</v>
      </c>
      <c r="E716" s="227">
        <f>E717</f>
        <v>3882</v>
      </c>
      <c r="F716" s="148"/>
      <c r="G716" s="275"/>
      <c r="H716" s="299"/>
      <c r="I716" s="299"/>
      <c r="J716" s="300"/>
    </row>
    <row r="717" spans="1:10" ht="62.4">
      <c r="A717" s="195" t="s">
        <v>830</v>
      </c>
      <c r="B717" s="88" t="s">
        <v>205</v>
      </c>
      <c r="C717" s="114" t="s">
        <v>588</v>
      </c>
      <c r="D717" s="212">
        <v>3882</v>
      </c>
      <c r="E717" s="227">
        <v>3882</v>
      </c>
      <c r="F717" s="148"/>
      <c r="G717" s="275"/>
      <c r="H717" s="299"/>
      <c r="I717" s="299"/>
      <c r="J717" s="300"/>
    </row>
    <row r="718" spans="1:10" ht="31.2">
      <c r="A718" s="6" t="s">
        <v>206</v>
      </c>
      <c r="B718" s="83" t="s">
        <v>236</v>
      </c>
      <c r="C718" s="114"/>
      <c r="D718" s="209">
        <f>D719+D730+D739+D750+D754</f>
        <v>26301</v>
      </c>
      <c r="E718" s="252">
        <f>E719+E730+E739+E750+E754</f>
        <v>26301</v>
      </c>
      <c r="F718" s="145"/>
      <c r="G718" s="275"/>
      <c r="H718" s="299"/>
      <c r="I718" s="299"/>
      <c r="J718" s="300"/>
    </row>
    <row r="719" spans="1:10" ht="15.6">
      <c r="A719" s="30" t="s">
        <v>207</v>
      </c>
      <c r="B719" s="98" t="s">
        <v>393</v>
      </c>
      <c r="C719" s="114"/>
      <c r="D719" s="211">
        <f>D720+D723</f>
        <v>5105</v>
      </c>
      <c r="E719" s="254">
        <f>E720+E723</f>
        <v>5105</v>
      </c>
      <c r="F719" s="147"/>
      <c r="G719" s="275"/>
      <c r="H719" s="299"/>
      <c r="I719" s="299"/>
      <c r="J719" s="300"/>
    </row>
    <row r="720" spans="1:10" ht="31.2">
      <c r="A720" s="177" t="s">
        <v>519</v>
      </c>
      <c r="B720" s="88" t="s">
        <v>393</v>
      </c>
      <c r="C720" s="114" t="s">
        <v>15</v>
      </c>
      <c r="D720" s="212">
        <f t="shared" ref="D720:E721" si="189">D721</f>
        <v>1770</v>
      </c>
      <c r="E720" s="227">
        <f t="shared" si="189"/>
        <v>1770</v>
      </c>
      <c r="F720" s="148"/>
      <c r="G720" s="275"/>
      <c r="H720" s="299"/>
      <c r="I720" s="299"/>
      <c r="J720" s="300"/>
    </row>
    <row r="721" spans="1:10" ht="31.2">
      <c r="A721" s="15" t="s">
        <v>17</v>
      </c>
      <c r="B721" s="88" t="s">
        <v>393</v>
      </c>
      <c r="C721" s="114" t="s">
        <v>16</v>
      </c>
      <c r="D721" s="212">
        <f t="shared" si="189"/>
        <v>1770</v>
      </c>
      <c r="E721" s="227">
        <f t="shared" si="189"/>
        <v>1770</v>
      </c>
      <c r="F721" s="148"/>
      <c r="G721" s="275"/>
      <c r="H721" s="299"/>
      <c r="I721" s="299"/>
      <c r="J721" s="300"/>
    </row>
    <row r="722" spans="1:10" ht="15.6">
      <c r="A722" s="15" t="s">
        <v>741</v>
      </c>
      <c r="B722" s="88" t="s">
        <v>393</v>
      </c>
      <c r="C722" s="114" t="s">
        <v>77</v>
      </c>
      <c r="D722" s="212">
        <v>1770</v>
      </c>
      <c r="E722" s="227">
        <v>1770</v>
      </c>
      <c r="F722" s="148"/>
      <c r="G722" s="275"/>
      <c r="H722" s="299"/>
      <c r="I722" s="299"/>
      <c r="J722" s="300"/>
    </row>
    <row r="723" spans="1:10" ht="31.2">
      <c r="A723" s="18" t="s">
        <v>18</v>
      </c>
      <c r="B723" s="88" t="s">
        <v>393</v>
      </c>
      <c r="C723" s="114" t="s">
        <v>20</v>
      </c>
      <c r="D723" s="212">
        <f>D724+D726+D728</f>
        <v>3335</v>
      </c>
      <c r="E723" s="227">
        <f>E724+E726+E728</f>
        <v>3335</v>
      </c>
      <c r="F723" s="148"/>
      <c r="G723" s="275"/>
      <c r="H723" s="299"/>
      <c r="I723" s="299"/>
      <c r="J723" s="300"/>
    </row>
    <row r="724" spans="1:10" ht="15.6">
      <c r="A724" s="18" t="s">
        <v>24</v>
      </c>
      <c r="B724" s="88" t="s">
        <v>393</v>
      </c>
      <c r="C724" s="114" t="s">
        <v>25</v>
      </c>
      <c r="D724" s="212">
        <f>D725</f>
        <v>290</v>
      </c>
      <c r="E724" s="227">
        <f>E725</f>
        <v>290</v>
      </c>
      <c r="F724" s="148"/>
      <c r="G724" s="275"/>
      <c r="H724" s="299"/>
      <c r="I724" s="299"/>
      <c r="J724" s="300"/>
    </row>
    <row r="725" spans="1:10" ht="15.6">
      <c r="A725" s="14" t="s">
        <v>82</v>
      </c>
      <c r="B725" s="88" t="s">
        <v>393</v>
      </c>
      <c r="C725" s="114" t="s">
        <v>83</v>
      </c>
      <c r="D725" s="212">
        <v>290</v>
      </c>
      <c r="E725" s="227">
        <v>290</v>
      </c>
      <c r="F725" s="148"/>
      <c r="G725" s="275"/>
      <c r="H725" s="299"/>
      <c r="I725" s="299"/>
      <c r="J725" s="300"/>
    </row>
    <row r="726" spans="1:10" ht="15.6">
      <c r="A726" s="18" t="s">
        <v>19</v>
      </c>
      <c r="B726" s="88" t="s">
        <v>393</v>
      </c>
      <c r="C726" s="114" t="s">
        <v>21</v>
      </c>
      <c r="D726" s="212">
        <f>D727</f>
        <v>700</v>
      </c>
      <c r="E726" s="227">
        <f>E727</f>
        <v>700</v>
      </c>
      <c r="F726" s="148"/>
      <c r="G726" s="275"/>
      <c r="H726" s="299"/>
      <c r="I726" s="299"/>
      <c r="J726" s="300"/>
    </row>
    <row r="727" spans="1:10" ht="15.6">
      <c r="A727" s="18" t="s">
        <v>84</v>
      </c>
      <c r="B727" s="88" t="s">
        <v>393</v>
      </c>
      <c r="C727" s="114" t="s">
        <v>85</v>
      </c>
      <c r="D727" s="212">
        <v>700</v>
      </c>
      <c r="E727" s="227">
        <v>700</v>
      </c>
      <c r="F727" s="148"/>
      <c r="G727" s="275"/>
      <c r="H727" s="299"/>
      <c r="I727" s="299"/>
      <c r="J727" s="300"/>
    </row>
    <row r="728" spans="1:10" ht="31.2">
      <c r="A728" s="18" t="s">
        <v>27</v>
      </c>
      <c r="B728" s="88" t="s">
        <v>393</v>
      </c>
      <c r="C728" s="114" t="s">
        <v>0</v>
      </c>
      <c r="D728" s="212">
        <f>D729</f>
        <v>2345</v>
      </c>
      <c r="E728" s="227">
        <f>E729</f>
        <v>2345</v>
      </c>
      <c r="F728" s="148"/>
      <c r="G728" s="275"/>
      <c r="H728" s="299"/>
      <c r="I728" s="299"/>
      <c r="J728" s="300"/>
    </row>
    <row r="729" spans="1:10" ht="62.4">
      <c r="A729" s="195" t="s">
        <v>830</v>
      </c>
      <c r="B729" s="88" t="s">
        <v>393</v>
      </c>
      <c r="C729" s="114" t="s">
        <v>588</v>
      </c>
      <c r="D729" s="212">
        <v>2345</v>
      </c>
      <c r="E729" s="227">
        <v>2345</v>
      </c>
      <c r="F729" s="148"/>
      <c r="G729" s="275"/>
      <c r="H729" s="299"/>
      <c r="I729" s="299"/>
      <c r="J729" s="300"/>
    </row>
    <row r="730" spans="1:10" ht="31.2">
      <c r="A730" s="30" t="s">
        <v>394</v>
      </c>
      <c r="B730" s="98" t="s">
        <v>424</v>
      </c>
      <c r="C730" s="114"/>
      <c r="D730" s="211">
        <f>D731+D734</f>
        <v>1320</v>
      </c>
      <c r="E730" s="254">
        <f>E731+E734</f>
        <v>1320</v>
      </c>
      <c r="F730" s="147"/>
      <c r="G730" s="275"/>
      <c r="H730" s="299"/>
      <c r="I730" s="299"/>
      <c r="J730" s="300"/>
    </row>
    <row r="731" spans="1:10" ht="31.2">
      <c r="A731" s="177" t="s">
        <v>519</v>
      </c>
      <c r="B731" s="97" t="s">
        <v>424</v>
      </c>
      <c r="C731" s="88" t="s">
        <v>15</v>
      </c>
      <c r="D731" s="212">
        <f t="shared" ref="D731:E732" si="190">D732</f>
        <v>600</v>
      </c>
      <c r="E731" s="227">
        <f t="shared" si="190"/>
        <v>600</v>
      </c>
      <c r="F731" s="148"/>
      <c r="G731" s="275"/>
      <c r="H731" s="299"/>
      <c r="I731" s="299"/>
      <c r="J731" s="300"/>
    </row>
    <row r="732" spans="1:10" ht="31.2">
      <c r="A732" s="14" t="s">
        <v>17</v>
      </c>
      <c r="B732" s="97" t="s">
        <v>424</v>
      </c>
      <c r="C732" s="88" t="s">
        <v>16</v>
      </c>
      <c r="D732" s="212">
        <f t="shared" si="190"/>
        <v>600</v>
      </c>
      <c r="E732" s="227">
        <f t="shared" si="190"/>
        <v>600</v>
      </c>
      <c r="F732" s="148"/>
      <c r="G732" s="275"/>
      <c r="H732" s="299"/>
      <c r="I732" s="299"/>
      <c r="J732" s="300"/>
    </row>
    <row r="733" spans="1:10" ht="15.6">
      <c r="A733" s="12" t="s">
        <v>741</v>
      </c>
      <c r="B733" s="97" t="s">
        <v>424</v>
      </c>
      <c r="C733" s="114" t="s">
        <v>77</v>
      </c>
      <c r="D733" s="212">
        <v>600</v>
      </c>
      <c r="E733" s="227">
        <v>600</v>
      </c>
      <c r="F733" s="148"/>
      <c r="G733" s="275"/>
      <c r="H733" s="299"/>
      <c r="I733" s="299"/>
      <c r="J733" s="300"/>
    </row>
    <row r="734" spans="1:10" ht="31.2">
      <c r="A734" s="18" t="s">
        <v>18</v>
      </c>
      <c r="B734" s="88" t="s">
        <v>424</v>
      </c>
      <c r="C734" s="114" t="s">
        <v>20</v>
      </c>
      <c r="D734" s="212">
        <f>D735+D737</f>
        <v>720</v>
      </c>
      <c r="E734" s="227">
        <f>E735+E737</f>
        <v>720</v>
      </c>
      <c r="F734" s="148"/>
      <c r="G734" s="275"/>
      <c r="H734" s="299"/>
      <c r="I734" s="299"/>
      <c r="J734" s="300"/>
    </row>
    <row r="735" spans="1:10" ht="15.6">
      <c r="A735" s="18" t="s">
        <v>19</v>
      </c>
      <c r="B735" s="97" t="s">
        <v>424</v>
      </c>
      <c r="C735" s="114" t="s">
        <v>21</v>
      </c>
      <c r="D735" s="212">
        <f>D736</f>
        <v>230</v>
      </c>
      <c r="E735" s="227">
        <f>E736</f>
        <v>230</v>
      </c>
      <c r="F735" s="148"/>
      <c r="G735" s="275"/>
      <c r="H735" s="299"/>
      <c r="I735" s="299"/>
      <c r="J735" s="300"/>
    </row>
    <row r="736" spans="1:10" ht="15.6">
      <c r="A736" s="18" t="s">
        <v>84</v>
      </c>
      <c r="B736" s="88" t="s">
        <v>424</v>
      </c>
      <c r="C736" s="114" t="s">
        <v>85</v>
      </c>
      <c r="D736" s="212">
        <v>230</v>
      </c>
      <c r="E736" s="227">
        <v>230</v>
      </c>
      <c r="F736" s="148"/>
      <c r="G736" s="275"/>
      <c r="H736" s="299"/>
      <c r="I736" s="299"/>
      <c r="J736" s="300"/>
    </row>
    <row r="737" spans="1:10" ht="31.2">
      <c r="A737" s="18" t="s">
        <v>27</v>
      </c>
      <c r="B737" s="88" t="s">
        <v>424</v>
      </c>
      <c r="C737" s="114" t="s">
        <v>0</v>
      </c>
      <c r="D737" s="212">
        <f>D738</f>
        <v>490</v>
      </c>
      <c r="E737" s="227">
        <f>E738</f>
        <v>490</v>
      </c>
      <c r="F737" s="148"/>
      <c r="G737" s="275"/>
      <c r="H737" s="299"/>
      <c r="I737" s="299"/>
      <c r="J737" s="300"/>
    </row>
    <row r="738" spans="1:10" ht="62.4">
      <c r="A738" s="195" t="s">
        <v>830</v>
      </c>
      <c r="B738" s="88" t="s">
        <v>424</v>
      </c>
      <c r="C738" s="114" t="s">
        <v>588</v>
      </c>
      <c r="D738" s="212">
        <v>490</v>
      </c>
      <c r="E738" s="227">
        <v>490</v>
      </c>
      <c r="F738" s="148"/>
      <c r="G738" s="275"/>
      <c r="H738" s="299"/>
      <c r="I738" s="299"/>
      <c r="J738" s="300"/>
    </row>
    <row r="739" spans="1:10" ht="31.2">
      <c r="A739" s="30" t="s">
        <v>396</v>
      </c>
      <c r="B739" s="98" t="s">
        <v>425</v>
      </c>
      <c r="C739" s="114"/>
      <c r="D739" s="211">
        <f>D740+D743</f>
        <v>1210</v>
      </c>
      <c r="E739" s="254">
        <f>E740+E743</f>
        <v>1210</v>
      </c>
      <c r="F739" s="147"/>
      <c r="G739" s="275"/>
      <c r="H739" s="299"/>
      <c r="I739" s="299"/>
      <c r="J739" s="300"/>
    </row>
    <row r="740" spans="1:10" ht="31.2">
      <c r="A740" s="177" t="s">
        <v>519</v>
      </c>
      <c r="B740" s="97" t="s">
        <v>425</v>
      </c>
      <c r="C740" s="114" t="s">
        <v>15</v>
      </c>
      <c r="D740" s="212">
        <f t="shared" ref="D740:E741" si="191">D741</f>
        <v>125</v>
      </c>
      <c r="E740" s="227">
        <f t="shared" si="191"/>
        <v>125</v>
      </c>
      <c r="F740" s="148"/>
      <c r="G740" s="275"/>
      <c r="H740" s="299"/>
      <c r="I740" s="299"/>
      <c r="J740" s="300"/>
    </row>
    <row r="741" spans="1:10" ht="31.2">
      <c r="A741" s="14" t="s">
        <v>17</v>
      </c>
      <c r="B741" s="97" t="s">
        <v>425</v>
      </c>
      <c r="C741" s="114" t="s">
        <v>16</v>
      </c>
      <c r="D741" s="212">
        <f t="shared" si="191"/>
        <v>125</v>
      </c>
      <c r="E741" s="227">
        <f t="shared" si="191"/>
        <v>125</v>
      </c>
      <c r="F741" s="148"/>
      <c r="G741" s="275"/>
      <c r="H741" s="299"/>
      <c r="I741" s="299"/>
      <c r="J741" s="300"/>
    </row>
    <row r="742" spans="1:10" ht="15.6">
      <c r="A742" s="12" t="s">
        <v>741</v>
      </c>
      <c r="B742" s="97" t="s">
        <v>425</v>
      </c>
      <c r="C742" s="114" t="s">
        <v>77</v>
      </c>
      <c r="D742" s="212">
        <v>125</v>
      </c>
      <c r="E742" s="227">
        <v>125</v>
      </c>
      <c r="F742" s="148"/>
      <c r="G742" s="275"/>
      <c r="H742" s="299"/>
      <c r="I742" s="299"/>
      <c r="J742" s="300"/>
    </row>
    <row r="743" spans="1:10" ht="31.2">
      <c r="A743" s="14" t="s">
        <v>18</v>
      </c>
      <c r="B743" s="97" t="s">
        <v>425</v>
      </c>
      <c r="C743" s="88" t="s">
        <v>20</v>
      </c>
      <c r="D743" s="212">
        <f>D744+D746+D748</f>
        <v>1085</v>
      </c>
      <c r="E743" s="227">
        <f>E744+E746+E748</f>
        <v>1085</v>
      </c>
      <c r="F743" s="148"/>
      <c r="G743" s="275"/>
      <c r="H743" s="299"/>
      <c r="I743" s="299"/>
      <c r="J743" s="300"/>
    </row>
    <row r="744" spans="1:10" ht="15.6">
      <c r="A744" s="18" t="s">
        <v>24</v>
      </c>
      <c r="B744" s="97" t="s">
        <v>425</v>
      </c>
      <c r="C744" s="88" t="s">
        <v>25</v>
      </c>
      <c r="D744" s="212">
        <f>D745</f>
        <v>395</v>
      </c>
      <c r="E744" s="227">
        <f>E745</f>
        <v>395</v>
      </c>
      <c r="F744" s="148"/>
      <c r="G744" s="275"/>
      <c r="H744" s="299"/>
      <c r="I744" s="299"/>
      <c r="J744" s="300"/>
    </row>
    <row r="745" spans="1:10" ht="15.6">
      <c r="A745" s="14" t="s">
        <v>82</v>
      </c>
      <c r="B745" s="97" t="s">
        <v>425</v>
      </c>
      <c r="C745" s="88" t="s">
        <v>83</v>
      </c>
      <c r="D745" s="212">
        <v>395</v>
      </c>
      <c r="E745" s="227">
        <v>395</v>
      </c>
      <c r="F745" s="148"/>
      <c r="G745" s="275"/>
      <c r="H745" s="299"/>
      <c r="I745" s="299"/>
      <c r="J745" s="300"/>
    </row>
    <row r="746" spans="1:10" ht="15.6">
      <c r="A746" s="18" t="s">
        <v>19</v>
      </c>
      <c r="B746" s="97" t="s">
        <v>425</v>
      </c>
      <c r="C746" s="88" t="s">
        <v>21</v>
      </c>
      <c r="D746" s="212">
        <f>D747</f>
        <v>205</v>
      </c>
      <c r="E746" s="227">
        <f>E747</f>
        <v>205</v>
      </c>
      <c r="F746" s="148"/>
      <c r="G746" s="275"/>
      <c r="H746" s="299"/>
      <c r="I746" s="299"/>
      <c r="J746" s="300"/>
    </row>
    <row r="747" spans="1:10" ht="15.6">
      <c r="A747" s="18" t="s">
        <v>84</v>
      </c>
      <c r="B747" s="97" t="s">
        <v>425</v>
      </c>
      <c r="C747" s="88" t="s">
        <v>85</v>
      </c>
      <c r="D747" s="212">
        <v>205</v>
      </c>
      <c r="E747" s="227">
        <v>205</v>
      </c>
      <c r="F747" s="148"/>
      <c r="G747" s="275"/>
      <c r="H747" s="299"/>
      <c r="I747" s="299"/>
      <c r="J747" s="300"/>
    </row>
    <row r="748" spans="1:10" ht="31.2">
      <c r="A748" s="18" t="s">
        <v>27</v>
      </c>
      <c r="B748" s="97" t="s">
        <v>425</v>
      </c>
      <c r="C748" s="88" t="s">
        <v>0</v>
      </c>
      <c r="D748" s="212">
        <f>D749</f>
        <v>485</v>
      </c>
      <c r="E748" s="227">
        <f>E749</f>
        <v>485</v>
      </c>
      <c r="F748" s="148"/>
      <c r="G748" s="275"/>
      <c r="H748" s="299"/>
      <c r="I748" s="299"/>
      <c r="J748" s="300"/>
    </row>
    <row r="749" spans="1:10" ht="62.4">
      <c r="A749" s="195" t="s">
        <v>830</v>
      </c>
      <c r="B749" s="97" t="s">
        <v>425</v>
      </c>
      <c r="C749" s="88" t="s">
        <v>588</v>
      </c>
      <c r="D749" s="212">
        <v>485</v>
      </c>
      <c r="E749" s="227">
        <v>485</v>
      </c>
      <c r="F749" s="148"/>
      <c r="G749" s="275"/>
      <c r="H749" s="299"/>
      <c r="I749" s="299"/>
      <c r="J749" s="300"/>
    </row>
    <row r="750" spans="1:10" ht="15.6">
      <c r="A750" s="30" t="s">
        <v>395</v>
      </c>
      <c r="B750" s="98" t="s">
        <v>426</v>
      </c>
      <c r="C750" s="114"/>
      <c r="D750" s="211">
        <f t="shared" ref="D750:E752" si="192">D751</f>
        <v>18566</v>
      </c>
      <c r="E750" s="254">
        <f t="shared" si="192"/>
        <v>18566</v>
      </c>
      <c r="F750" s="147"/>
      <c r="G750" s="275"/>
      <c r="H750" s="299"/>
      <c r="I750" s="299"/>
      <c r="J750" s="300"/>
    </row>
    <row r="751" spans="1:10" ht="31.2">
      <c r="A751" s="14" t="s">
        <v>18</v>
      </c>
      <c r="B751" s="97" t="s">
        <v>426</v>
      </c>
      <c r="C751" s="88" t="s">
        <v>20</v>
      </c>
      <c r="D751" s="212">
        <f t="shared" si="192"/>
        <v>18566</v>
      </c>
      <c r="E751" s="227">
        <f t="shared" si="192"/>
        <v>18566</v>
      </c>
      <c r="F751" s="148"/>
      <c r="G751" s="275"/>
      <c r="H751" s="299"/>
      <c r="I751" s="299"/>
      <c r="J751" s="300"/>
    </row>
    <row r="752" spans="1:10" ht="15.6">
      <c r="A752" s="14" t="s">
        <v>24</v>
      </c>
      <c r="B752" s="97" t="s">
        <v>426</v>
      </c>
      <c r="C752" s="88" t="s">
        <v>25</v>
      </c>
      <c r="D752" s="212">
        <f t="shared" si="192"/>
        <v>18566</v>
      </c>
      <c r="E752" s="227">
        <f t="shared" si="192"/>
        <v>18566</v>
      </c>
      <c r="F752" s="148"/>
      <c r="G752" s="275"/>
      <c r="H752" s="299"/>
      <c r="I752" s="299"/>
      <c r="J752" s="300"/>
    </row>
    <row r="753" spans="1:10" ht="46.8">
      <c r="A753" s="14" t="s">
        <v>99</v>
      </c>
      <c r="B753" s="97" t="s">
        <v>426</v>
      </c>
      <c r="C753" s="88" t="s">
        <v>100</v>
      </c>
      <c r="D753" s="212">
        <v>18566</v>
      </c>
      <c r="E753" s="227">
        <v>18566</v>
      </c>
      <c r="F753" s="148"/>
      <c r="G753" s="275"/>
      <c r="H753" s="299"/>
      <c r="I753" s="299"/>
      <c r="J753" s="300"/>
    </row>
    <row r="754" spans="1:10" ht="15.6">
      <c r="A754" s="20" t="s">
        <v>51</v>
      </c>
      <c r="B754" s="87" t="s">
        <v>427</v>
      </c>
      <c r="C754" s="114"/>
      <c r="D754" s="211">
        <f t="shared" ref="D754:E756" si="193">D755</f>
        <v>100</v>
      </c>
      <c r="E754" s="254">
        <f t="shared" si="193"/>
        <v>100</v>
      </c>
      <c r="F754" s="147"/>
      <c r="G754" s="275"/>
      <c r="H754" s="299"/>
      <c r="I754" s="299"/>
      <c r="J754" s="300"/>
    </row>
    <row r="755" spans="1:10" ht="31.2">
      <c r="A755" s="14" t="s">
        <v>18</v>
      </c>
      <c r="B755" s="97" t="s">
        <v>427</v>
      </c>
      <c r="C755" s="88" t="s">
        <v>20</v>
      </c>
      <c r="D755" s="212">
        <f t="shared" si="193"/>
        <v>100</v>
      </c>
      <c r="E755" s="227">
        <f t="shared" si="193"/>
        <v>100</v>
      </c>
      <c r="F755" s="148"/>
      <c r="G755" s="275"/>
      <c r="H755" s="299"/>
      <c r="I755" s="299"/>
      <c r="J755" s="300"/>
    </row>
    <row r="756" spans="1:10" ht="15.6">
      <c r="A756" s="18" t="s">
        <v>24</v>
      </c>
      <c r="B756" s="97" t="s">
        <v>427</v>
      </c>
      <c r="C756" s="88" t="s">
        <v>25</v>
      </c>
      <c r="D756" s="212">
        <f t="shared" si="193"/>
        <v>100</v>
      </c>
      <c r="E756" s="227">
        <f t="shared" si="193"/>
        <v>100</v>
      </c>
      <c r="F756" s="148"/>
      <c r="G756" s="275"/>
      <c r="H756" s="299"/>
      <c r="I756" s="299"/>
      <c r="J756" s="300"/>
    </row>
    <row r="757" spans="1:10" ht="15.6">
      <c r="A757" s="14" t="s">
        <v>82</v>
      </c>
      <c r="B757" s="97" t="s">
        <v>427</v>
      </c>
      <c r="C757" s="88" t="s">
        <v>83</v>
      </c>
      <c r="D757" s="212">
        <v>100</v>
      </c>
      <c r="E757" s="227">
        <v>100</v>
      </c>
      <c r="F757" s="148"/>
      <c r="G757" s="275"/>
      <c r="H757" s="299"/>
      <c r="I757" s="299"/>
      <c r="J757" s="300"/>
    </row>
    <row r="758" spans="1:10" ht="46.8">
      <c r="A758" s="6" t="s">
        <v>633</v>
      </c>
      <c r="B758" s="83" t="s">
        <v>203</v>
      </c>
      <c r="C758" s="114"/>
      <c r="D758" s="209">
        <f>D759</f>
        <v>38810</v>
      </c>
      <c r="E758" s="252">
        <f>E759</f>
        <v>38810</v>
      </c>
      <c r="F758" s="145"/>
      <c r="G758" s="275"/>
      <c r="H758" s="299"/>
      <c r="I758" s="299"/>
      <c r="J758" s="300"/>
    </row>
    <row r="759" spans="1:10" ht="31.2">
      <c r="A759" s="6" t="s">
        <v>210</v>
      </c>
      <c r="B759" s="83" t="s">
        <v>204</v>
      </c>
      <c r="C759" s="114"/>
      <c r="D759" s="209">
        <f>D760+D772+D776+D783</f>
        <v>38810</v>
      </c>
      <c r="E759" s="252">
        <f>E760+E772+E776+E783</f>
        <v>38810</v>
      </c>
      <c r="F759" s="145"/>
      <c r="G759" s="275"/>
      <c r="H759" s="299"/>
      <c r="I759" s="299"/>
      <c r="J759" s="300"/>
    </row>
    <row r="760" spans="1:10" ht="15.6">
      <c r="A760" s="30" t="s">
        <v>60</v>
      </c>
      <c r="B760" s="93" t="s">
        <v>208</v>
      </c>
      <c r="C760" s="114"/>
      <c r="D760" s="211">
        <f>D761+D764+D767</f>
        <v>28521</v>
      </c>
      <c r="E760" s="254">
        <f>E761+E764+E767</f>
        <v>28521</v>
      </c>
      <c r="F760" s="147"/>
      <c r="G760" s="275"/>
      <c r="H760" s="299"/>
      <c r="I760" s="299"/>
      <c r="J760" s="300"/>
    </row>
    <row r="761" spans="1:10" ht="31.2">
      <c r="A761" s="177" t="s">
        <v>519</v>
      </c>
      <c r="B761" s="88" t="s">
        <v>208</v>
      </c>
      <c r="C761" s="110" t="s">
        <v>15</v>
      </c>
      <c r="D761" s="212">
        <f t="shared" ref="D761:E762" si="194">D762</f>
        <v>320</v>
      </c>
      <c r="E761" s="227">
        <f t="shared" si="194"/>
        <v>320</v>
      </c>
      <c r="F761" s="148"/>
      <c r="G761" s="275"/>
      <c r="H761" s="299"/>
      <c r="I761" s="299"/>
      <c r="J761" s="300"/>
    </row>
    <row r="762" spans="1:10" ht="31.2">
      <c r="A762" s="18" t="s">
        <v>17</v>
      </c>
      <c r="B762" s="88" t="s">
        <v>208</v>
      </c>
      <c r="C762" s="110" t="s">
        <v>16</v>
      </c>
      <c r="D762" s="212">
        <f t="shared" si="194"/>
        <v>320</v>
      </c>
      <c r="E762" s="227">
        <f t="shared" si="194"/>
        <v>320</v>
      </c>
      <c r="F762" s="148"/>
      <c r="G762" s="275"/>
      <c r="H762" s="299"/>
      <c r="I762" s="299"/>
      <c r="J762" s="300"/>
    </row>
    <row r="763" spans="1:10" ht="15.6">
      <c r="A763" s="12" t="s">
        <v>741</v>
      </c>
      <c r="B763" s="88" t="s">
        <v>208</v>
      </c>
      <c r="C763" s="114" t="s">
        <v>77</v>
      </c>
      <c r="D763" s="212">
        <v>320</v>
      </c>
      <c r="E763" s="227">
        <v>320</v>
      </c>
      <c r="F763" s="148"/>
      <c r="G763" s="275"/>
      <c r="H763" s="299"/>
      <c r="I763" s="299"/>
      <c r="J763" s="300"/>
    </row>
    <row r="764" spans="1:10" ht="15.6">
      <c r="A764" s="15" t="s">
        <v>22</v>
      </c>
      <c r="B764" s="88" t="s">
        <v>208</v>
      </c>
      <c r="C764" s="90" t="s">
        <v>23</v>
      </c>
      <c r="D764" s="212">
        <f t="shared" ref="D764:E765" si="195">D765</f>
        <v>1820</v>
      </c>
      <c r="E764" s="227">
        <f t="shared" si="195"/>
        <v>1820</v>
      </c>
      <c r="F764" s="148"/>
      <c r="G764" s="275"/>
      <c r="H764" s="299"/>
      <c r="I764" s="299"/>
      <c r="J764" s="300"/>
    </row>
    <row r="765" spans="1:10" ht="31.2">
      <c r="A765" s="15" t="s">
        <v>123</v>
      </c>
      <c r="B765" s="88" t="s">
        <v>208</v>
      </c>
      <c r="C765" s="90" t="s">
        <v>143</v>
      </c>
      <c r="D765" s="212">
        <f t="shared" si="195"/>
        <v>1820</v>
      </c>
      <c r="E765" s="227">
        <f t="shared" si="195"/>
        <v>1820</v>
      </c>
      <c r="F765" s="148"/>
      <c r="G765" s="275"/>
      <c r="H765" s="299"/>
      <c r="I765" s="299"/>
      <c r="J765" s="300"/>
    </row>
    <row r="766" spans="1:10" ht="31.2">
      <c r="A766" s="15" t="s">
        <v>132</v>
      </c>
      <c r="B766" s="88" t="s">
        <v>208</v>
      </c>
      <c r="C766" s="88" t="s">
        <v>144</v>
      </c>
      <c r="D766" s="212">
        <v>1820</v>
      </c>
      <c r="E766" s="227">
        <v>1820</v>
      </c>
      <c r="F766" s="148"/>
      <c r="G766" s="275"/>
      <c r="H766" s="299"/>
      <c r="I766" s="299"/>
      <c r="J766" s="300"/>
    </row>
    <row r="767" spans="1:10" ht="31.2">
      <c r="A767" s="14" t="s">
        <v>18</v>
      </c>
      <c r="B767" s="88" t="s">
        <v>208</v>
      </c>
      <c r="C767" s="88" t="s">
        <v>20</v>
      </c>
      <c r="D767" s="212">
        <f>D768+D770</f>
        <v>26381</v>
      </c>
      <c r="E767" s="227">
        <f>E768+E770</f>
        <v>26381</v>
      </c>
      <c r="F767" s="148"/>
      <c r="G767" s="275"/>
      <c r="H767" s="299"/>
      <c r="I767" s="299"/>
      <c r="J767" s="300"/>
    </row>
    <row r="768" spans="1:10" ht="15.6">
      <c r="A768" s="14" t="s">
        <v>24</v>
      </c>
      <c r="B768" s="88" t="s">
        <v>208</v>
      </c>
      <c r="C768" s="88" t="s">
        <v>25</v>
      </c>
      <c r="D768" s="212">
        <f>D769</f>
        <v>25781</v>
      </c>
      <c r="E768" s="227">
        <f>E769</f>
        <v>25781</v>
      </c>
      <c r="F768" s="148"/>
      <c r="G768" s="275"/>
      <c r="H768" s="299"/>
      <c r="I768" s="299"/>
      <c r="J768" s="300"/>
    </row>
    <row r="769" spans="1:10" ht="15.6">
      <c r="A769" s="15" t="s">
        <v>82</v>
      </c>
      <c r="B769" s="88" t="s">
        <v>208</v>
      </c>
      <c r="C769" s="114" t="s">
        <v>83</v>
      </c>
      <c r="D769" s="212">
        <v>25781</v>
      </c>
      <c r="E769" s="227">
        <v>25781</v>
      </c>
      <c r="F769" s="148"/>
      <c r="G769" s="275"/>
      <c r="H769" s="299"/>
      <c r="I769" s="299"/>
      <c r="J769" s="300"/>
    </row>
    <row r="770" spans="1:10" ht="31.2">
      <c r="A770" s="12" t="s">
        <v>63</v>
      </c>
      <c r="B770" s="88" t="s">
        <v>208</v>
      </c>
      <c r="C770" s="88" t="s">
        <v>0</v>
      </c>
      <c r="D770" s="212">
        <f>D771</f>
        <v>600</v>
      </c>
      <c r="E770" s="227">
        <f>E771</f>
        <v>600</v>
      </c>
      <c r="F770" s="148"/>
      <c r="G770" s="275"/>
      <c r="H770" s="299"/>
      <c r="I770" s="299"/>
      <c r="J770" s="300"/>
    </row>
    <row r="771" spans="1:10" ht="62.4">
      <c r="A771" s="195" t="s">
        <v>830</v>
      </c>
      <c r="B771" s="88" t="s">
        <v>208</v>
      </c>
      <c r="C771" s="88" t="s">
        <v>588</v>
      </c>
      <c r="D771" s="212">
        <v>600</v>
      </c>
      <c r="E771" s="227">
        <v>600</v>
      </c>
      <c r="F771" s="148"/>
      <c r="G771" s="275"/>
      <c r="H771" s="299"/>
      <c r="I771" s="299"/>
      <c r="J771" s="300"/>
    </row>
    <row r="772" spans="1:10" ht="15.6">
      <c r="A772" s="30" t="s">
        <v>61</v>
      </c>
      <c r="B772" s="93" t="s">
        <v>212</v>
      </c>
      <c r="C772" s="114"/>
      <c r="D772" s="211">
        <f>D773</f>
        <v>8911</v>
      </c>
      <c r="E772" s="254">
        <f>E773</f>
        <v>8911</v>
      </c>
      <c r="F772" s="147"/>
      <c r="G772" s="275"/>
      <c r="H772" s="299"/>
      <c r="I772" s="299"/>
      <c r="J772" s="300"/>
    </row>
    <row r="773" spans="1:10" ht="31.2">
      <c r="A773" s="177" t="s">
        <v>519</v>
      </c>
      <c r="B773" s="88" t="s">
        <v>212</v>
      </c>
      <c r="C773" s="110" t="s">
        <v>15</v>
      </c>
      <c r="D773" s="212">
        <f t="shared" ref="D773:E774" si="196">D774</f>
        <v>8911</v>
      </c>
      <c r="E773" s="227">
        <f t="shared" si="196"/>
        <v>8911</v>
      </c>
      <c r="F773" s="148"/>
      <c r="G773" s="275"/>
      <c r="H773" s="299"/>
      <c r="I773" s="299"/>
      <c r="J773" s="300"/>
    </row>
    <row r="774" spans="1:10" ht="31.2">
      <c r="A774" s="18" t="s">
        <v>17</v>
      </c>
      <c r="B774" s="88" t="s">
        <v>212</v>
      </c>
      <c r="C774" s="110" t="s">
        <v>16</v>
      </c>
      <c r="D774" s="212">
        <f t="shared" si="196"/>
        <v>8911</v>
      </c>
      <c r="E774" s="227">
        <f t="shared" si="196"/>
        <v>8911</v>
      </c>
      <c r="F774" s="148"/>
      <c r="G774" s="275"/>
      <c r="H774" s="299"/>
      <c r="I774" s="299"/>
      <c r="J774" s="300"/>
    </row>
    <row r="775" spans="1:10" ht="15.6">
      <c r="A775" s="12" t="s">
        <v>741</v>
      </c>
      <c r="B775" s="88" t="s">
        <v>212</v>
      </c>
      <c r="C775" s="114" t="s">
        <v>77</v>
      </c>
      <c r="D775" s="212">
        <f>8911</f>
        <v>8911</v>
      </c>
      <c r="E775" s="227">
        <f>8911</f>
        <v>8911</v>
      </c>
      <c r="F775" s="148"/>
      <c r="G775" s="275"/>
      <c r="H775" s="275"/>
      <c r="I775" s="275"/>
      <c r="J775" s="300"/>
    </row>
    <row r="776" spans="1:10" ht="46.8">
      <c r="A776" s="30" t="s">
        <v>69</v>
      </c>
      <c r="B776" s="93" t="s">
        <v>211</v>
      </c>
      <c r="C776" s="114"/>
      <c r="D776" s="211">
        <f>D777+D780</f>
        <v>450</v>
      </c>
      <c r="E776" s="254">
        <f>E777+E780</f>
        <v>450</v>
      </c>
      <c r="F776" s="147"/>
      <c r="G776" s="275"/>
      <c r="H776" s="299"/>
      <c r="I776" s="299"/>
      <c r="J776" s="300"/>
    </row>
    <row r="777" spans="1:10" ht="31.2">
      <c r="A777" s="177" t="s">
        <v>519</v>
      </c>
      <c r="B777" s="88" t="s">
        <v>211</v>
      </c>
      <c r="C777" s="110" t="s">
        <v>15</v>
      </c>
      <c r="D777" s="212">
        <f t="shared" ref="D777:E778" si="197">D778</f>
        <v>150</v>
      </c>
      <c r="E777" s="227">
        <f t="shared" si="197"/>
        <v>150</v>
      </c>
      <c r="F777" s="148"/>
      <c r="G777" s="275"/>
      <c r="H777" s="299"/>
      <c r="I777" s="299"/>
      <c r="J777" s="300"/>
    </row>
    <row r="778" spans="1:10" ht="31.2">
      <c r="A778" s="18" t="s">
        <v>17</v>
      </c>
      <c r="B778" s="88" t="s">
        <v>211</v>
      </c>
      <c r="C778" s="110" t="s">
        <v>16</v>
      </c>
      <c r="D778" s="212">
        <f t="shared" si="197"/>
        <v>150</v>
      </c>
      <c r="E778" s="227">
        <f t="shared" si="197"/>
        <v>150</v>
      </c>
      <c r="F778" s="148"/>
      <c r="G778" s="275"/>
      <c r="H778" s="299"/>
      <c r="I778" s="299"/>
      <c r="J778" s="300"/>
    </row>
    <row r="779" spans="1:10" ht="15.6">
      <c r="A779" s="12" t="s">
        <v>741</v>
      </c>
      <c r="B779" s="88" t="s">
        <v>211</v>
      </c>
      <c r="C779" s="114" t="s">
        <v>77</v>
      </c>
      <c r="D779" s="212">
        <v>150</v>
      </c>
      <c r="E779" s="227">
        <v>150</v>
      </c>
      <c r="F779" s="148"/>
      <c r="G779" s="275"/>
      <c r="H779" s="299"/>
      <c r="I779" s="299"/>
      <c r="J779" s="300"/>
    </row>
    <row r="780" spans="1:10" ht="31.2">
      <c r="A780" s="18" t="s">
        <v>18</v>
      </c>
      <c r="B780" s="88" t="s">
        <v>211</v>
      </c>
      <c r="C780" s="114" t="s">
        <v>20</v>
      </c>
      <c r="D780" s="212">
        <f t="shared" ref="D780:E781" si="198">D781</f>
        <v>300</v>
      </c>
      <c r="E780" s="227">
        <f t="shared" si="198"/>
        <v>300</v>
      </c>
      <c r="F780" s="148"/>
      <c r="G780" s="275"/>
      <c r="H780" s="299"/>
      <c r="I780" s="299"/>
      <c r="J780" s="300"/>
    </row>
    <row r="781" spans="1:10" ht="15.6">
      <c r="A781" s="18" t="s">
        <v>24</v>
      </c>
      <c r="B781" s="88" t="s">
        <v>211</v>
      </c>
      <c r="C781" s="114" t="s">
        <v>25</v>
      </c>
      <c r="D781" s="212">
        <f t="shared" si="198"/>
        <v>300</v>
      </c>
      <c r="E781" s="227">
        <f t="shared" si="198"/>
        <v>300</v>
      </c>
      <c r="F781" s="148"/>
      <c r="G781" s="275"/>
      <c r="H781" s="299"/>
      <c r="I781" s="299"/>
      <c r="J781" s="300"/>
    </row>
    <row r="782" spans="1:10" ht="15.6">
      <c r="A782" s="15" t="s">
        <v>82</v>
      </c>
      <c r="B782" s="88" t="s">
        <v>211</v>
      </c>
      <c r="C782" s="114" t="s">
        <v>83</v>
      </c>
      <c r="D782" s="212">
        <v>300</v>
      </c>
      <c r="E782" s="227">
        <v>300</v>
      </c>
      <c r="F782" s="148"/>
      <c r="G782" s="275"/>
      <c r="H782" s="299"/>
      <c r="I782" s="299"/>
      <c r="J782" s="300"/>
    </row>
    <row r="783" spans="1:10" ht="15.6">
      <c r="A783" s="30" t="s">
        <v>56</v>
      </c>
      <c r="B783" s="98" t="s">
        <v>209</v>
      </c>
      <c r="C783" s="114"/>
      <c r="D783" s="211">
        <f t="shared" ref="D783:E785" si="199">D784</f>
        <v>928</v>
      </c>
      <c r="E783" s="254">
        <f t="shared" si="199"/>
        <v>928</v>
      </c>
      <c r="F783" s="147"/>
      <c r="G783" s="275"/>
      <c r="H783" s="299"/>
      <c r="I783" s="299"/>
      <c r="J783" s="300"/>
    </row>
    <row r="784" spans="1:10" ht="31.2">
      <c r="A784" s="18" t="s">
        <v>18</v>
      </c>
      <c r="B784" s="88" t="s">
        <v>209</v>
      </c>
      <c r="C784" s="114" t="s">
        <v>20</v>
      </c>
      <c r="D784" s="212">
        <f t="shared" si="199"/>
        <v>928</v>
      </c>
      <c r="E784" s="227">
        <f t="shared" si="199"/>
        <v>928</v>
      </c>
      <c r="F784" s="148"/>
      <c r="G784" s="275"/>
      <c r="H784" s="299"/>
      <c r="I784" s="299"/>
      <c r="J784" s="300"/>
    </row>
    <row r="785" spans="1:15" ht="15.6">
      <c r="A785" s="18" t="s">
        <v>24</v>
      </c>
      <c r="B785" s="88" t="s">
        <v>209</v>
      </c>
      <c r="C785" s="114" t="s">
        <v>25</v>
      </c>
      <c r="D785" s="212">
        <f t="shared" si="199"/>
        <v>928</v>
      </c>
      <c r="E785" s="227">
        <f t="shared" si="199"/>
        <v>928</v>
      </c>
      <c r="F785" s="148"/>
      <c r="G785" s="275"/>
      <c r="H785" s="299"/>
      <c r="I785" s="299"/>
      <c r="J785" s="300"/>
    </row>
    <row r="786" spans="1:15" ht="15.6">
      <c r="A786" s="15" t="s">
        <v>82</v>
      </c>
      <c r="B786" s="88" t="s">
        <v>209</v>
      </c>
      <c r="C786" s="114" t="s">
        <v>83</v>
      </c>
      <c r="D786" s="212">
        <v>928</v>
      </c>
      <c r="E786" s="227">
        <v>928</v>
      </c>
      <c r="F786" s="148"/>
      <c r="G786" s="275"/>
      <c r="H786" s="299"/>
      <c r="I786" s="299"/>
      <c r="J786" s="300"/>
    </row>
    <row r="787" spans="1:15" ht="34.799999999999997">
      <c r="A787" s="33" t="s">
        <v>651</v>
      </c>
      <c r="B787" s="81" t="s">
        <v>315</v>
      </c>
      <c r="C787" s="104"/>
      <c r="D787" s="208">
        <f>D788+D822+D856+D868+D883</f>
        <v>168999</v>
      </c>
      <c r="E787" s="251">
        <f>E788+E822+E856+E868+E883</f>
        <v>181406</v>
      </c>
      <c r="F787" s="171"/>
      <c r="G787" s="275"/>
      <c r="H787" s="299"/>
      <c r="I787" s="299"/>
      <c r="J787" s="300"/>
      <c r="O787" s="285"/>
    </row>
    <row r="788" spans="1:15" ht="17.399999999999999">
      <c r="A788" s="16" t="s">
        <v>133</v>
      </c>
      <c r="B788" s="108" t="s">
        <v>316</v>
      </c>
      <c r="C788" s="116"/>
      <c r="D788" s="226">
        <f>D789+D794+D804+D812</f>
        <v>59150</v>
      </c>
      <c r="E788" s="262">
        <f>E789+E794+E804+E812</f>
        <v>63492</v>
      </c>
      <c r="F788" s="168"/>
      <c r="G788" s="275"/>
      <c r="H788" s="299"/>
      <c r="I788" s="299"/>
      <c r="J788" s="300"/>
    </row>
    <row r="789" spans="1:15" ht="31.2">
      <c r="A789" s="16" t="s">
        <v>317</v>
      </c>
      <c r="B789" s="108" t="s">
        <v>318</v>
      </c>
      <c r="C789" s="116"/>
      <c r="D789" s="226">
        <f t="shared" ref="D789:E792" si="200">D790</f>
        <v>40793</v>
      </c>
      <c r="E789" s="262">
        <f t="shared" si="200"/>
        <v>45135</v>
      </c>
      <c r="F789" s="168"/>
      <c r="G789" s="275"/>
      <c r="H789" s="299"/>
      <c r="I789" s="299"/>
      <c r="J789" s="300"/>
    </row>
    <row r="790" spans="1:15" ht="31.2">
      <c r="A790" s="30" t="s">
        <v>319</v>
      </c>
      <c r="B790" s="98" t="s">
        <v>320</v>
      </c>
      <c r="C790" s="117"/>
      <c r="D790" s="221">
        <f t="shared" si="200"/>
        <v>40793</v>
      </c>
      <c r="E790" s="229">
        <f t="shared" si="200"/>
        <v>45135</v>
      </c>
      <c r="F790" s="158"/>
      <c r="G790" s="275"/>
      <c r="H790" s="299"/>
      <c r="I790" s="299"/>
      <c r="J790" s="300"/>
    </row>
    <row r="791" spans="1:15" ht="31.2">
      <c r="A791" s="177" t="s">
        <v>519</v>
      </c>
      <c r="B791" s="97" t="s">
        <v>320</v>
      </c>
      <c r="C791" s="118" t="s">
        <v>15</v>
      </c>
      <c r="D791" s="222">
        <f t="shared" si="200"/>
        <v>40793</v>
      </c>
      <c r="E791" s="259">
        <f t="shared" si="200"/>
        <v>45135</v>
      </c>
      <c r="F791" s="159"/>
      <c r="G791" s="275"/>
      <c r="H791" s="299"/>
      <c r="I791" s="299"/>
      <c r="J791" s="300"/>
    </row>
    <row r="792" spans="1:15" ht="31.2">
      <c r="A792" s="14" t="s">
        <v>17</v>
      </c>
      <c r="B792" s="97" t="s">
        <v>320</v>
      </c>
      <c r="C792" s="110" t="s">
        <v>16</v>
      </c>
      <c r="D792" s="222">
        <f t="shared" si="200"/>
        <v>40793</v>
      </c>
      <c r="E792" s="259">
        <f t="shared" si="200"/>
        <v>45135</v>
      </c>
      <c r="F792" s="159"/>
      <c r="G792" s="275"/>
      <c r="H792" s="299"/>
      <c r="I792" s="299"/>
      <c r="J792" s="300"/>
    </row>
    <row r="793" spans="1:15" ht="15.6">
      <c r="A793" s="12" t="s">
        <v>741</v>
      </c>
      <c r="B793" s="97" t="s">
        <v>320</v>
      </c>
      <c r="C793" s="110" t="s">
        <v>77</v>
      </c>
      <c r="D793" s="222">
        <v>40793</v>
      </c>
      <c r="E793" s="259">
        <v>45135</v>
      </c>
      <c r="F793" s="159"/>
      <c r="G793" s="275"/>
      <c r="H793" s="299"/>
      <c r="I793" s="299"/>
      <c r="J793" s="300"/>
    </row>
    <row r="794" spans="1:15" ht="15.6">
      <c r="A794" s="16" t="s">
        <v>459</v>
      </c>
      <c r="B794" s="108" t="s">
        <v>460</v>
      </c>
      <c r="C794" s="110"/>
      <c r="D794" s="226">
        <f t="shared" ref="D794:E794" si="201">D795</f>
        <v>270</v>
      </c>
      <c r="E794" s="262">
        <f t="shared" si="201"/>
        <v>270</v>
      </c>
      <c r="F794" s="168"/>
      <c r="G794" s="275"/>
      <c r="H794" s="299"/>
      <c r="I794" s="299"/>
      <c r="J794" s="300"/>
    </row>
    <row r="795" spans="1:15" ht="31.2">
      <c r="A795" s="30" t="s">
        <v>461</v>
      </c>
      <c r="B795" s="98" t="s">
        <v>462</v>
      </c>
      <c r="C795" s="110"/>
      <c r="D795" s="221">
        <f t="shared" ref="D795:E795" si="202">D796+D799</f>
        <v>270</v>
      </c>
      <c r="E795" s="229">
        <f t="shared" si="202"/>
        <v>270</v>
      </c>
      <c r="F795" s="158"/>
      <c r="G795" s="275"/>
      <c r="H795" s="299"/>
      <c r="I795" s="299"/>
      <c r="J795" s="300"/>
    </row>
    <row r="796" spans="1:15" ht="31.2">
      <c r="A796" s="177" t="s">
        <v>519</v>
      </c>
      <c r="B796" s="97" t="s">
        <v>462</v>
      </c>
      <c r="C796" s="118" t="s">
        <v>15</v>
      </c>
      <c r="D796" s="222">
        <f t="shared" ref="D796:E797" si="203">D797</f>
        <v>220</v>
      </c>
      <c r="E796" s="259">
        <f t="shared" si="203"/>
        <v>220</v>
      </c>
      <c r="F796" s="159"/>
      <c r="G796" s="275"/>
      <c r="H796" s="299"/>
      <c r="I796" s="299"/>
      <c r="J796" s="300"/>
    </row>
    <row r="797" spans="1:15" ht="31.2">
      <c r="A797" s="14" t="s">
        <v>17</v>
      </c>
      <c r="B797" s="97" t="s">
        <v>462</v>
      </c>
      <c r="C797" s="110" t="s">
        <v>16</v>
      </c>
      <c r="D797" s="222">
        <f t="shared" si="203"/>
        <v>220</v>
      </c>
      <c r="E797" s="259">
        <f t="shared" si="203"/>
        <v>220</v>
      </c>
      <c r="F797" s="159"/>
      <c r="G797" s="275"/>
      <c r="H797" s="299"/>
      <c r="I797" s="299"/>
      <c r="J797" s="300"/>
    </row>
    <row r="798" spans="1:15" ht="15.6">
      <c r="A798" s="12" t="s">
        <v>741</v>
      </c>
      <c r="B798" s="97" t="s">
        <v>462</v>
      </c>
      <c r="C798" s="110" t="s">
        <v>77</v>
      </c>
      <c r="D798" s="222">
        <f>220</f>
        <v>220</v>
      </c>
      <c r="E798" s="259">
        <f>220</f>
        <v>220</v>
      </c>
      <c r="F798" s="159"/>
      <c r="G798" s="275"/>
      <c r="H798" s="299"/>
      <c r="I798" s="299"/>
      <c r="J798" s="300"/>
    </row>
    <row r="799" spans="1:15" ht="31.2">
      <c r="A799" s="14" t="s">
        <v>18</v>
      </c>
      <c r="B799" s="97" t="s">
        <v>462</v>
      </c>
      <c r="C799" s="88">
        <v>600</v>
      </c>
      <c r="D799" s="222">
        <f t="shared" ref="D799:E799" si="204">D800+D802</f>
        <v>50</v>
      </c>
      <c r="E799" s="259">
        <f t="shared" si="204"/>
        <v>50</v>
      </c>
      <c r="F799" s="159"/>
      <c r="G799" s="275"/>
      <c r="H799" s="299"/>
      <c r="I799" s="299"/>
      <c r="J799" s="300"/>
    </row>
    <row r="800" spans="1:15" ht="15.6">
      <c r="A800" s="18" t="s">
        <v>24</v>
      </c>
      <c r="B800" s="97" t="s">
        <v>462</v>
      </c>
      <c r="C800" s="110">
        <v>610</v>
      </c>
      <c r="D800" s="222">
        <f t="shared" ref="D800:E800" si="205">D801</f>
        <v>25</v>
      </c>
      <c r="E800" s="259">
        <f t="shared" si="205"/>
        <v>25</v>
      </c>
      <c r="F800" s="159"/>
      <c r="G800" s="275"/>
      <c r="H800" s="299"/>
      <c r="I800" s="299"/>
      <c r="J800" s="300"/>
    </row>
    <row r="801" spans="1:10" ht="15.6">
      <c r="A801" s="18" t="s">
        <v>82</v>
      </c>
      <c r="B801" s="97" t="s">
        <v>462</v>
      </c>
      <c r="C801" s="110" t="s">
        <v>83</v>
      </c>
      <c r="D801" s="222">
        <f>25</f>
        <v>25</v>
      </c>
      <c r="E801" s="259">
        <f>25</f>
        <v>25</v>
      </c>
      <c r="F801" s="159"/>
      <c r="G801" s="275"/>
      <c r="H801" s="299"/>
      <c r="I801" s="299"/>
      <c r="J801" s="300"/>
    </row>
    <row r="802" spans="1:10" ht="15.6">
      <c r="A802" s="12" t="s">
        <v>130</v>
      </c>
      <c r="B802" s="97" t="s">
        <v>462</v>
      </c>
      <c r="C802" s="88" t="s">
        <v>21</v>
      </c>
      <c r="D802" s="222">
        <f t="shared" ref="D802:E802" si="206">D803</f>
        <v>25</v>
      </c>
      <c r="E802" s="259">
        <f t="shared" si="206"/>
        <v>25</v>
      </c>
      <c r="F802" s="159"/>
      <c r="G802" s="275"/>
      <c r="H802" s="299"/>
      <c r="I802" s="299"/>
      <c r="J802" s="300"/>
    </row>
    <row r="803" spans="1:10" ht="15.6">
      <c r="A803" s="12" t="s">
        <v>84</v>
      </c>
      <c r="B803" s="97" t="s">
        <v>462</v>
      </c>
      <c r="C803" s="88" t="s">
        <v>85</v>
      </c>
      <c r="D803" s="222">
        <f>25</f>
        <v>25</v>
      </c>
      <c r="E803" s="259">
        <f>25</f>
        <v>25</v>
      </c>
      <c r="F803" s="159"/>
      <c r="G803" s="275"/>
      <c r="H803" s="299"/>
      <c r="I803" s="299"/>
      <c r="J803" s="300"/>
    </row>
    <row r="804" spans="1:10" ht="46.8">
      <c r="A804" s="16" t="s">
        <v>321</v>
      </c>
      <c r="B804" s="108" t="s">
        <v>322</v>
      </c>
      <c r="C804" s="105"/>
      <c r="D804" s="226">
        <f t="shared" ref="D804:E804" si="207">D805</f>
        <v>1620</v>
      </c>
      <c r="E804" s="262">
        <f t="shared" si="207"/>
        <v>1620</v>
      </c>
      <c r="F804" s="168"/>
      <c r="G804" s="275"/>
      <c r="H804" s="299"/>
      <c r="I804" s="299"/>
      <c r="J804" s="300"/>
    </row>
    <row r="805" spans="1:10" ht="31.2">
      <c r="A805" s="30" t="s">
        <v>323</v>
      </c>
      <c r="B805" s="98" t="s">
        <v>324</v>
      </c>
      <c r="C805" s="93"/>
      <c r="D805" s="221">
        <f t="shared" ref="D805:E805" si="208">D806+D809</f>
        <v>1620</v>
      </c>
      <c r="E805" s="229">
        <f t="shared" si="208"/>
        <v>1620</v>
      </c>
      <c r="F805" s="158"/>
      <c r="G805" s="275"/>
      <c r="H805" s="299"/>
      <c r="I805" s="299"/>
      <c r="J805" s="300"/>
    </row>
    <row r="806" spans="1:10" ht="31.2">
      <c r="A806" s="177" t="s">
        <v>519</v>
      </c>
      <c r="B806" s="97" t="s">
        <v>324</v>
      </c>
      <c r="C806" s="88">
        <v>200</v>
      </c>
      <c r="D806" s="222">
        <f t="shared" ref="D806:E807" si="209">D807</f>
        <v>425</v>
      </c>
      <c r="E806" s="259">
        <f t="shared" si="209"/>
        <v>425</v>
      </c>
      <c r="F806" s="159"/>
      <c r="G806" s="275"/>
      <c r="H806" s="299"/>
      <c r="I806" s="299"/>
      <c r="J806" s="300"/>
    </row>
    <row r="807" spans="1:10" ht="31.2">
      <c r="A807" s="14" t="s">
        <v>17</v>
      </c>
      <c r="B807" s="97" t="s">
        <v>324</v>
      </c>
      <c r="C807" s="88">
        <v>240</v>
      </c>
      <c r="D807" s="222">
        <f t="shared" si="209"/>
        <v>425</v>
      </c>
      <c r="E807" s="259">
        <f t="shared" si="209"/>
        <v>425</v>
      </c>
      <c r="F807" s="159"/>
      <c r="G807" s="275"/>
      <c r="H807" s="299"/>
      <c r="I807" s="299"/>
      <c r="J807" s="300"/>
    </row>
    <row r="808" spans="1:10" ht="15.6">
      <c r="A808" s="12" t="s">
        <v>741</v>
      </c>
      <c r="B808" s="97" t="s">
        <v>324</v>
      </c>
      <c r="C808" s="88" t="s">
        <v>77</v>
      </c>
      <c r="D808" s="222">
        <v>425</v>
      </c>
      <c r="E808" s="259">
        <v>425</v>
      </c>
      <c r="F808" s="159"/>
      <c r="G808" s="275"/>
      <c r="H808" s="299"/>
      <c r="I808" s="299"/>
      <c r="J808" s="300"/>
    </row>
    <row r="809" spans="1:10" ht="31.2">
      <c r="A809" s="14" t="s">
        <v>18</v>
      </c>
      <c r="B809" s="97" t="s">
        <v>324</v>
      </c>
      <c r="C809" s="88">
        <v>600</v>
      </c>
      <c r="D809" s="222">
        <f t="shared" ref="D809:E810" si="210">D810</f>
        <v>1195</v>
      </c>
      <c r="E809" s="259">
        <f t="shared" si="210"/>
        <v>1195</v>
      </c>
      <c r="F809" s="159"/>
      <c r="G809" s="275"/>
      <c r="H809" s="299"/>
      <c r="I809" s="299"/>
      <c r="J809" s="300"/>
    </row>
    <row r="810" spans="1:10" ht="15.6">
      <c r="A810" s="18" t="s">
        <v>24</v>
      </c>
      <c r="B810" s="97" t="s">
        <v>324</v>
      </c>
      <c r="C810" s="110">
        <v>610</v>
      </c>
      <c r="D810" s="222">
        <f t="shared" si="210"/>
        <v>1195</v>
      </c>
      <c r="E810" s="259">
        <f t="shared" si="210"/>
        <v>1195</v>
      </c>
      <c r="F810" s="159"/>
      <c r="G810" s="275"/>
      <c r="H810" s="299"/>
      <c r="I810" s="299"/>
      <c r="J810" s="300"/>
    </row>
    <row r="811" spans="1:10" ht="15.6">
      <c r="A811" s="18" t="s">
        <v>82</v>
      </c>
      <c r="B811" s="97" t="s">
        <v>324</v>
      </c>
      <c r="C811" s="110" t="s">
        <v>83</v>
      </c>
      <c r="D811" s="222">
        <v>1195</v>
      </c>
      <c r="E811" s="259">
        <v>1195</v>
      </c>
      <c r="F811" s="159"/>
      <c r="G811" s="275"/>
      <c r="H811" s="299"/>
      <c r="I811" s="299"/>
      <c r="J811" s="300"/>
    </row>
    <row r="812" spans="1:10" ht="15.6">
      <c r="A812" s="16" t="s">
        <v>341</v>
      </c>
      <c r="B812" s="108" t="s">
        <v>325</v>
      </c>
      <c r="C812" s="105"/>
      <c r="D812" s="226">
        <f t="shared" ref="D812:E812" si="211">D813</f>
        <v>16467</v>
      </c>
      <c r="E812" s="262">
        <f t="shared" si="211"/>
        <v>16467</v>
      </c>
      <c r="F812" s="168"/>
      <c r="G812" s="275"/>
      <c r="H812" s="299"/>
      <c r="I812" s="299"/>
      <c r="J812" s="300"/>
    </row>
    <row r="813" spans="1:10" ht="31.2">
      <c r="A813" s="30" t="s">
        <v>326</v>
      </c>
      <c r="B813" s="98" t="s">
        <v>327</v>
      </c>
      <c r="C813" s="93"/>
      <c r="D813" s="221">
        <f t="shared" ref="D813:E813" si="212">D814+D817</f>
        <v>16467</v>
      </c>
      <c r="E813" s="229">
        <f t="shared" si="212"/>
        <v>16467</v>
      </c>
      <c r="F813" s="158"/>
      <c r="G813" s="275"/>
      <c r="H813" s="299"/>
      <c r="I813" s="299"/>
      <c r="J813" s="300"/>
    </row>
    <row r="814" spans="1:10" ht="31.2">
      <c r="A814" s="177" t="s">
        <v>519</v>
      </c>
      <c r="B814" s="97" t="s">
        <v>327</v>
      </c>
      <c r="C814" s="88" t="s">
        <v>15</v>
      </c>
      <c r="D814" s="222">
        <f t="shared" ref="D814:E815" si="213">D815</f>
        <v>100</v>
      </c>
      <c r="E814" s="259">
        <f t="shared" si="213"/>
        <v>100</v>
      </c>
      <c r="F814" s="159"/>
      <c r="G814" s="275"/>
      <c r="H814" s="299"/>
      <c r="I814" s="299"/>
      <c r="J814" s="300"/>
    </row>
    <row r="815" spans="1:10" ht="31.2">
      <c r="A815" s="14" t="s">
        <v>17</v>
      </c>
      <c r="B815" s="97" t="s">
        <v>327</v>
      </c>
      <c r="C815" s="88" t="s">
        <v>16</v>
      </c>
      <c r="D815" s="222">
        <f t="shared" si="213"/>
        <v>100</v>
      </c>
      <c r="E815" s="259">
        <f t="shared" si="213"/>
        <v>100</v>
      </c>
      <c r="F815" s="159"/>
      <c r="G815" s="275"/>
      <c r="H815" s="299"/>
      <c r="I815" s="299"/>
      <c r="J815" s="300"/>
    </row>
    <row r="816" spans="1:10" ht="15.6">
      <c r="A816" s="12" t="s">
        <v>741</v>
      </c>
      <c r="B816" s="97" t="s">
        <v>327</v>
      </c>
      <c r="C816" s="88" t="s">
        <v>77</v>
      </c>
      <c r="D816" s="222">
        <v>100</v>
      </c>
      <c r="E816" s="259">
        <v>100</v>
      </c>
      <c r="F816" s="159"/>
      <c r="G816" s="275"/>
      <c r="H816" s="299"/>
      <c r="I816" s="299"/>
      <c r="J816" s="300"/>
    </row>
    <row r="817" spans="1:10" ht="31.2">
      <c r="A817" s="14" t="s">
        <v>18</v>
      </c>
      <c r="B817" s="97" t="s">
        <v>327</v>
      </c>
      <c r="C817" s="88" t="s">
        <v>20</v>
      </c>
      <c r="D817" s="222">
        <f t="shared" ref="D817:E817" si="214">D818+D820</f>
        <v>16367</v>
      </c>
      <c r="E817" s="259">
        <f t="shared" si="214"/>
        <v>16367</v>
      </c>
      <c r="F817" s="159"/>
      <c r="G817" s="275"/>
      <c r="H817" s="299"/>
      <c r="I817" s="299"/>
      <c r="J817" s="300"/>
    </row>
    <row r="818" spans="1:10" ht="15.6">
      <c r="A818" s="18" t="s">
        <v>24</v>
      </c>
      <c r="B818" s="97" t="s">
        <v>327</v>
      </c>
      <c r="C818" s="88" t="s">
        <v>25</v>
      </c>
      <c r="D818" s="222">
        <f t="shared" ref="D818:E818" si="215">D819</f>
        <v>10787</v>
      </c>
      <c r="E818" s="259">
        <f t="shared" si="215"/>
        <v>10787</v>
      </c>
      <c r="F818" s="159"/>
      <c r="G818" s="275"/>
      <c r="H818" s="299"/>
      <c r="I818" s="299"/>
      <c r="J818" s="300"/>
    </row>
    <row r="819" spans="1:10" ht="15.6">
      <c r="A819" s="18" t="s">
        <v>82</v>
      </c>
      <c r="B819" s="97" t="s">
        <v>327</v>
      </c>
      <c r="C819" s="88" t="s">
        <v>83</v>
      </c>
      <c r="D819" s="222">
        <f t="shared" ref="D819:E819" si="216">10272+515</f>
        <v>10787</v>
      </c>
      <c r="E819" s="259">
        <f t="shared" si="216"/>
        <v>10787</v>
      </c>
      <c r="F819" s="159"/>
      <c r="G819" s="275"/>
      <c r="H819" s="299"/>
      <c r="I819" s="299"/>
      <c r="J819" s="300"/>
    </row>
    <row r="820" spans="1:10" ht="15.6">
      <c r="A820" s="12" t="s">
        <v>130</v>
      </c>
      <c r="B820" s="97" t="s">
        <v>327</v>
      </c>
      <c r="C820" s="88" t="s">
        <v>21</v>
      </c>
      <c r="D820" s="222">
        <f t="shared" ref="D820:E820" si="217">D821</f>
        <v>5580</v>
      </c>
      <c r="E820" s="259">
        <f t="shared" si="217"/>
        <v>5580</v>
      </c>
      <c r="F820" s="159"/>
      <c r="G820" s="275"/>
      <c r="H820" s="299"/>
      <c r="I820" s="299"/>
      <c r="J820" s="300"/>
    </row>
    <row r="821" spans="1:10" ht="15.6">
      <c r="A821" s="12" t="s">
        <v>84</v>
      </c>
      <c r="B821" s="97" t="s">
        <v>327</v>
      </c>
      <c r="C821" s="88" t="s">
        <v>85</v>
      </c>
      <c r="D821" s="222">
        <f t="shared" ref="D821:E821" si="218">6095-515</f>
        <v>5580</v>
      </c>
      <c r="E821" s="259">
        <f t="shared" si="218"/>
        <v>5580</v>
      </c>
      <c r="F821" s="159"/>
      <c r="G821" s="275"/>
      <c r="H821" s="299"/>
      <c r="I821" s="299"/>
      <c r="J821" s="300"/>
    </row>
    <row r="822" spans="1:10" ht="31.2">
      <c r="A822" s="6" t="s">
        <v>463</v>
      </c>
      <c r="B822" s="83" t="s">
        <v>328</v>
      </c>
      <c r="C822" s="84"/>
      <c r="D822" s="209">
        <f>D823+D831+D840</f>
        <v>80780</v>
      </c>
      <c r="E822" s="252">
        <f>E823+E831+E840</f>
        <v>85243</v>
      </c>
      <c r="F822" s="145"/>
      <c r="G822" s="275"/>
      <c r="H822" s="299"/>
      <c r="I822" s="299"/>
      <c r="J822" s="300"/>
    </row>
    <row r="823" spans="1:10" ht="46.8">
      <c r="A823" s="16" t="s">
        <v>464</v>
      </c>
      <c r="B823" s="108" t="s">
        <v>329</v>
      </c>
      <c r="C823" s="105"/>
      <c r="D823" s="226">
        <f>D824+D828</f>
        <v>7620</v>
      </c>
      <c r="E823" s="262">
        <f>E824+E828</f>
        <v>7683</v>
      </c>
      <c r="F823" s="168"/>
      <c r="G823" s="275"/>
      <c r="H823" s="299"/>
      <c r="I823" s="299"/>
      <c r="J823" s="300"/>
    </row>
    <row r="824" spans="1:10" ht="15.6">
      <c r="A824" s="30" t="s">
        <v>142</v>
      </c>
      <c r="B824" s="98" t="s">
        <v>330</v>
      </c>
      <c r="C824" s="93"/>
      <c r="D824" s="221">
        <f>D825</f>
        <v>2620</v>
      </c>
      <c r="E824" s="229">
        <f>E825</f>
        <v>2683</v>
      </c>
      <c r="F824" s="158"/>
      <c r="G824" s="275"/>
      <c r="H824" s="299"/>
      <c r="I824" s="299"/>
      <c r="J824" s="300"/>
    </row>
    <row r="825" spans="1:10" ht="31.2">
      <c r="A825" s="177" t="s">
        <v>519</v>
      </c>
      <c r="B825" s="97" t="s">
        <v>330</v>
      </c>
      <c r="C825" s="88">
        <v>200</v>
      </c>
      <c r="D825" s="222">
        <f t="shared" ref="D825:E826" si="219">D826</f>
        <v>2620</v>
      </c>
      <c r="E825" s="259">
        <f t="shared" si="219"/>
        <v>2683</v>
      </c>
      <c r="F825" s="159"/>
      <c r="G825" s="275"/>
      <c r="H825" s="299"/>
      <c r="I825" s="299"/>
      <c r="J825" s="300"/>
    </row>
    <row r="826" spans="1:10" ht="31.2">
      <c r="A826" s="14" t="s">
        <v>17</v>
      </c>
      <c r="B826" s="97" t="s">
        <v>330</v>
      </c>
      <c r="C826" s="88">
        <v>240</v>
      </c>
      <c r="D826" s="222">
        <f t="shared" si="219"/>
        <v>2620</v>
      </c>
      <c r="E826" s="259">
        <f t="shared" si="219"/>
        <v>2683</v>
      </c>
      <c r="F826" s="159"/>
      <c r="G826" s="275"/>
      <c r="H826" s="299"/>
      <c r="I826" s="299"/>
      <c r="J826" s="300"/>
    </row>
    <row r="827" spans="1:10" ht="15.6">
      <c r="A827" s="12" t="s">
        <v>741</v>
      </c>
      <c r="B827" s="97" t="s">
        <v>330</v>
      </c>
      <c r="C827" s="88" t="s">
        <v>77</v>
      </c>
      <c r="D827" s="222">
        <v>2620</v>
      </c>
      <c r="E827" s="259">
        <v>2683</v>
      </c>
      <c r="F827" s="159"/>
      <c r="G827" s="275"/>
      <c r="H827" s="299"/>
      <c r="I827" s="299"/>
      <c r="J827" s="300"/>
    </row>
    <row r="828" spans="1:10" ht="31.2">
      <c r="A828" s="20" t="s">
        <v>817</v>
      </c>
      <c r="B828" s="98" t="s">
        <v>331</v>
      </c>
      <c r="C828" s="93"/>
      <c r="D828" s="221">
        <f t="shared" ref="D828:E829" si="220">D829</f>
        <v>5000</v>
      </c>
      <c r="E828" s="229">
        <f t="shared" si="220"/>
        <v>5000</v>
      </c>
      <c r="F828" s="158"/>
      <c r="G828" s="275"/>
      <c r="H828" s="299"/>
      <c r="I828" s="299"/>
      <c r="J828" s="300"/>
    </row>
    <row r="829" spans="1:10" ht="15.6">
      <c r="A829" s="14" t="s">
        <v>13</v>
      </c>
      <c r="B829" s="97" t="s">
        <v>331</v>
      </c>
      <c r="C829" s="88" t="s">
        <v>14</v>
      </c>
      <c r="D829" s="222">
        <f t="shared" si="220"/>
        <v>5000</v>
      </c>
      <c r="E829" s="259">
        <f t="shared" si="220"/>
        <v>5000</v>
      </c>
      <c r="F829" s="159"/>
      <c r="G829" s="275"/>
      <c r="H829" s="299"/>
      <c r="I829" s="299"/>
      <c r="J829" s="300"/>
    </row>
    <row r="830" spans="1:10" ht="15.6">
      <c r="A830" s="12" t="s">
        <v>2</v>
      </c>
      <c r="B830" s="97" t="s">
        <v>331</v>
      </c>
      <c r="C830" s="88" t="s">
        <v>90</v>
      </c>
      <c r="D830" s="222">
        <v>5000</v>
      </c>
      <c r="E830" s="259">
        <v>5000</v>
      </c>
      <c r="F830" s="159"/>
      <c r="G830" s="275"/>
      <c r="H830" s="299"/>
      <c r="I830" s="299"/>
      <c r="J830" s="300"/>
    </row>
    <row r="831" spans="1:10" ht="31.2">
      <c r="A831" s="16" t="s">
        <v>465</v>
      </c>
      <c r="B831" s="108" t="s">
        <v>332</v>
      </c>
      <c r="C831" s="105"/>
      <c r="D831" s="226">
        <f t="shared" ref="D831:E831" si="221">D832+D836</f>
        <v>6091</v>
      </c>
      <c r="E831" s="262">
        <f t="shared" si="221"/>
        <v>8091</v>
      </c>
      <c r="F831" s="168"/>
      <c r="G831" s="275"/>
      <c r="H831" s="299"/>
      <c r="I831" s="299"/>
      <c r="J831" s="300"/>
    </row>
    <row r="832" spans="1:10" ht="15.6">
      <c r="A832" s="20" t="s">
        <v>354</v>
      </c>
      <c r="B832" s="98" t="s">
        <v>347</v>
      </c>
      <c r="C832" s="93"/>
      <c r="D832" s="221">
        <f t="shared" ref="D832:E834" si="222">D833</f>
        <v>700</v>
      </c>
      <c r="E832" s="229">
        <f t="shared" si="222"/>
        <v>700</v>
      </c>
      <c r="F832" s="158"/>
      <c r="G832" s="275"/>
      <c r="H832" s="299"/>
      <c r="I832" s="299"/>
      <c r="J832" s="300"/>
    </row>
    <row r="833" spans="1:10" ht="31.2">
      <c r="A833" s="177" t="s">
        <v>519</v>
      </c>
      <c r="B833" s="97" t="s">
        <v>347</v>
      </c>
      <c r="C833" s="88" t="s">
        <v>15</v>
      </c>
      <c r="D833" s="222">
        <f t="shared" si="222"/>
        <v>700</v>
      </c>
      <c r="E833" s="259">
        <f t="shared" si="222"/>
        <v>700</v>
      </c>
      <c r="F833" s="159"/>
      <c r="G833" s="275"/>
      <c r="H833" s="299"/>
      <c r="I833" s="299"/>
      <c r="J833" s="300"/>
    </row>
    <row r="834" spans="1:10" ht="31.2">
      <c r="A834" s="14" t="s">
        <v>17</v>
      </c>
      <c r="B834" s="97" t="s">
        <v>347</v>
      </c>
      <c r="C834" s="88" t="s">
        <v>16</v>
      </c>
      <c r="D834" s="222">
        <f t="shared" si="222"/>
        <v>700</v>
      </c>
      <c r="E834" s="259">
        <f t="shared" si="222"/>
        <v>700</v>
      </c>
      <c r="F834" s="159"/>
      <c r="G834" s="275"/>
      <c r="H834" s="299"/>
      <c r="I834" s="299"/>
      <c r="J834" s="300"/>
    </row>
    <row r="835" spans="1:10" ht="15.6">
      <c r="A835" s="12" t="s">
        <v>741</v>
      </c>
      <c r="B835" s="97" t="s">
        <v>347</v>
      </c>
      <c r="C835" s="88" t="s">
        <v>77</v>
      </c>
      <c r="D835" s="222">
        <v>700</v>
      </c>
      <c r="E835" s="259">
        <v>700</v>
      </c>
      <c r="F835" s="159"/>
      <c r="G835" s="275"/>
      <c r="H835" s="299"/>
      <c r="I835" s="299"/>
      <c r="J835" s="300"/>
    </row>
    <row r="836" spans="1:10" ht="15.6">
      <c r="A836" s="20" t="s">
        <v>466</v>
      </c>
      <c r="B836" s="98" t="s">
        <v>467</v>
      </c>
      <c r="C836" s="93"/>
      <c r="D836" s="221">
        <f t="shared" ref="D836:E838" si="223">D837</f>
        <v>5391</v>
      </c>
      <c r="E836" s="229">
        <f t="shared" si="223"/>
        <v>7391</v>
      </c>
      <c r="F836" s="158"/>
      <c r="G836" s="275"/>
      <c r="H836" s="299"/>
      <c r="I836" s="299"/>
      <c r="J836" s="300"/>
    </row>
    <row r="837" spans="1:10" ht="31.2">
      <c r="A837" s="177" t="s">
        <v>519</v>
      </c>
      <c r="B837" s="97" t="s">
        <v>467</v>
      </c>
      <c r="C837" s="88" t="s">
        <v>15</v>
      </c>
      <c r="D837" s="222">
        <f t="shared" si="223"/>
        <v>5391</v>
      </c>
      <c r="E837" s="259">
        <f t="shared" si="223"/>
        <v>7391</v>
      </c>
      <c r="F837" s="159"/>
      <c r="G837" s="275"/>
      <c r="H837" s="299"/>
      <c r="I837" s="299"/>
      <c r="J837" s="300"/>
    </row>
    <row r="838" spans="1:10" ht="31.2">
      <c r="A838" s="14" t="s">
        <v>17</v>
      </c>
      <c r="B838" s="97" t="s">
        <v>467</v>
      </c>
      <c r="C838" s="88" t="s">
        <v>16</v>
      </c>
      <c r="D838" s="222">
        <f t="shared" si="223"/>
        <v>5391</v>
      </c>
      <c r="E838" s="259">
        <f t="shared" si="223"/>
        <v>7391</v>
      </c>
      <c r="F838" s="159"/>
      <c r="G838" s="275"/>
      <c r="H838" s="299"/>
      <c r="I838" s="299"/>
      <c r="J838" s="300"/>
    </row>
    <row r="839" spans="1:10" ht="15.6">
      <c r="A839" s="12" t="s">
        <v>741</v>
      </c>
      <c r="B839" s="97" t="s">
        <v>467</v>
      </c>
      <c r="C839" s="88" t="s">
        <v>77</v>
      </c>
      <c r="D839" s="222">
        <v>5391</v>
      </c>
      <c r="E839" s="259">
        <v>7391</v>
      </c>
      <c r="F839" s="159"/>
      <c r="G839" s="275"/>
      <c r="H839" s="299"/>
      <c r="I839" s="299"/>
      <c r="J839" s="300"/>
    </row>
    <row r="840" spans="1:10" ht="31.2">
      <c r="A840" s="6" t="s">
        <v>468</v>
      </c>
      <c r="B840" s="83" t="s">
        <v>333</v>
      </c>
      <c r="C840" s="77"/>
      <c r="D840" s="209">
        <f t="shared" ref="D840:E840" si="224">D841</f>
        <v>67069</v>
      </c>
      <c r="E840" s="252">
        <f t="shared" si="224"/>
        <v>69469</v>
      </c>
      <c r="F840" s="145"/>
      <c r="G840" s="275"/>
      <c r="H840" s="299"/>
      <c r="I840" s="299"/>
      <c r="J840" s="300"/>
    </row>
    <row r="841" spans="1:10" ht="15.6">
      <c r="A841" s="30" t="s">
        <v>127</v>
      </c>
      <c r="B841" s="98" t="s">
        <v>469</v>
      </c>
      <c r="C841" s="98"/>
      <c r="D841" s="211">
        <f t="shared" ref="D841:E841" si="225">D842+D847+D851</f>
        <v>67069</v>
      </c>
      <c r="E841" s="254">
        <f t="shared" si="225"/>
        <v>69469</v>
      </c>
      <c r="F841" s="147"/>
      <c r="G841" s="275"/>
      <c r="H841" s="299"/>
      <c r="I841" s="299"/>
      <c r="J841" s="300"/>
    </row>
    <row r="842" spans="1:10" ht="46.8">
      <c r="A842" s="14" t="s">
        <v>38</v>
      </c>
      <c r="B842" s="97" t="s">
        <v>469</v>
      </c>
      <c r="C842" s="97">
        <v>100</v>
      </c>
      <c r="D842" s="212">
        <f t="shared" ref="D842:E842" si="226">D843</f>
        <v>55490</v>
      </c>
      <c r="E842" s="227">
        <f t="shared" si="226"/>
        <v>55490</v>
      </c>
      <c r="F842" s="148"/>
      <c r="G842" s="275"/>
      <c r="H842" s="299"/>
      <c r="I842" s="299"/>
      <c r="J842" s="300"/>
    </row>
    <row r="843" spans="1:10" ht="15.6">
      <c r="A843" s="14" t="s">
        <v>32</v>
      </c>
      <c r="B843" s="97" t="s">
        <v>469</v>
      </c>
      <c r="C843" s="97" t="s">
        <v>31</v>
      </c>
      <c r="D843" s="212">
        <f t="shared" ref="D843:E843" si="227">D844+D845+D846</f>
        <v>55490</v>
      </c>
      <c r="E843" s="227">
        <f t="shared" si="227"/>
        <v>55490</v>
      </c>
      <c r="F843" s="148"/>
      <c r="G843" s="275"/>
      <c r="H843" s="299"/>
      <c r="I843" s="299"/>
      <c r="J843" s="300"/>
    </row>
    <row r="844" spans="1:10" ht="15.6">
      <c r="A844" s="14" t="s">
        <v>279</v>
      </c>
      <c r="B844" s="97" t="s">
        <v>469</v>
      </c>
      <c r="C844" s="97" t="s">
        <v>87</v>
      </c>
      <c r="D844" s="212">
        <v>34217</v>
      </c>
      <c r="E844" s="227">
        <v>34217</v>
      </c>
      <c r="F844" s="148"/>
      <c r="G844" s="275"/>
      <c r="H844" s="299"/>
      <c r="I844" s="299"/>
      <c r="J844" s="300"/>
    </row>
    <row r="845" spans="1:10" ht="31.2">
      <c r="A845" s="14" t="s">
        <v>89</v>
      </c>
      <c r="B845" s="97" t="s">
        <v>469</v>
      </c>
      <c r="C845" s="97" t="s">
        <v>88</v>
      </c>
      <c r="D845" s="212">
        <v>8402</v>
      </c>
      <c r="E845" s="227">
        <v>8402</v>
      </c>
      <c r="F845" s="148"/>
      <c r="G845" s="275"/>
      <c r="H845" s="299"/>
      <c r="I845" s="299"/>
      <c r="J845" s="300"/>
    </row>
    <row r="846" spans="1:10" ht="31.2">
      <c r="A846" s="14" t="s">
        <v>154</v>
      </c>
      <c r="B846" s="97" t="s">
        <v>469</v>
      </c>
      <c r="C846" s="97" t="s">
        <v>153</v>
      </c>
      <c r="D846" s="212">
        <v>12871</v>
      </c>
      <c r="E846" s="227">
        <v>12871</v>
      </c>
      <c r="F846" s="148"/>
      <c r="G846" s="275"/>
      <c r="H846" s="299"/>
      <c r="I846" s="299"/>
      <c r="J846" s="300"/>
    </row>
    <row r="847" spans="1:10" ht="31.2">
      <c r="A847" s="177" t="s">
        <v>519</v>
      </c>
      <c r="B847" s="97" t="s">
        <v>469</v>
      </c>
      <c r="C847" s="97" t="s">
        <v>15</v>
      </c>
      <c r="D847" s="212">
        <f t="shared" ref="D847:E847" si="228">D848</f>
        <v>11484</v>
      </c>
      <c r="E847" s="227">
        <f t="shared" si="228"/>
        <v>13884</v>
      </c>
      <c r="F847" s="148"/>
      <c r="G847" s="275"/>
      <c r="H847" s="299"/>
      <c r="I847" s="299"/>
      <c r="J847" s="300"/>
    </row>
    <row r="848" spans="1:10" ht="31.2">
      <c r="A848" s="14" t="s">
        <v>17</v>
      </c>
      <c r="B848" s="97" t="s">
        <v>469</v>
      </c>
      <c r="C848" s="97" t="s">
        <v>16</v>
      </c>
      <c r="D848" s="212">
        <f t="shared" ref="D848:E848" si="229">D849+D850</f>
        <v>11484</v>
      </c>
      <c r="E848" s="227">
        <f t="shared" si="229"/>
        <v>13884</v>
      </c>
      <c r="F848" s="148"/>
      <c r="G848" s="275"/>
      <c r="H848" s="299"/>
      <c r="I848" s="299"/>
      <c r="J848" s="300"/>
    </row>
    <row r="849" spans="1:10" ht="31.2">
      <c r="A849" s="14" t="s">
        <v>470</v>
      </c>
      <c r="B849" s="97" t="s">
        <v>469</v>
      </c>
      <c r="C849" s="97" t="s">
        <v>431</v>
      </c>
      <c r="D849" s="212">
        <v>1326</v>
      </c>
      <c r="E849" s="227">
        <v>2561</v>
      </c>
      <c r="F849" s="148"/>
      <c r="G849" s="275"/>
      <c r="H849" s="299"/>
      <c r="I849" s="299"/>
      <c r="J849" s="300"/>
    </row>
    <row r="850" spans="1:10" ht="15.6">
      <c r="A850" s="14" t="s">
        <v>741</v>
      </c>
      <c r="B850" s="97" t="s">
        <v>469</v>
      </c>
      <c r="C850" s="97" t="s">
        <v>77</v>
      </c>
      <c r="D850" s="212">
        <v>10158</v>
      </c>
      <c r="E850" s="227">
        <v>11323</v>
      </c>
      <c r="F850" s="148"/>
      <c r="G850" s="275"/>
      <c r="H850" s="299"/>
      <c r="I850" s="299"/>
      <c r="J850" s="300"/>
    </row>
    <row r="851" spans="1:10" ht="15.6">
      <c r="A851" s="14" t="s">
        <v>13</v>
      </c>
      <c r="B851" s="97" t="s">
        <v>469</v>
      </c>
      <c r="C851" s="97">
        <v>800</v>
      </c>
      <c r="D851" s="212">
        <f t="shared" ref="D851:E851" si="230">D852</f>
        <v>95</v>
      </c>
      <c r="E851" s="227">
        <f t="shared" si="230"/>
        <v>95</v>
      </c>
      <c r="F851" s="148"/>
      <c r="G851" s="275"/>
      <c r="H851" s="299"/>
      <c r="I851" s="299"/>
      <c r="J851" s="300"/>
    </row>
    <row r="852" spans="1:10" ht="15.6">
      <c r="A852" s="14" t="s">
        <v>34</v>
      </c>
      <c r="B852" s="97" t="s">
        <v>469</v>
      </c>
      <c r="C852" s="97">
        <v>850</v>
      </c>
      <c r="D852" s="212">
        <f t="shared" ref="D852:E852" si="231">D853+D854+D855</f>
        <v>95</v>
      </c>
      <c r="E852" s="227">
        <f t="shared" si="231"/>
        <v>95</v>
      </c>
      <c r="F852" s="148"/>
      <c r="G852" s="275"/>
      <c r="H852" s="299"/>
      <c r="I852" s="299"/>
      <c r="J852" s="300"/>
    </row>
    <row r="853" spans="1:10" ht="15.6">
      <c r="A853" s="14" t="s">
        <v>78</v>
      </c>
      <c r="B853" s="97" t="s">
        <v>469</v>
      </c>
      <c r="C853" s="97" t="s">
        <v>79</v>
      </c>
      <c r="D853" s="212">
        <v>85</v>
      </c>
      <c r="E853" s="227">
        <v>85</v>
      </c>
      <c r="F853" s="148"/>
      <c r="G853" s="275"/>
      <c r="H853" s="299"/>
      <c r="I853" s="299"/>
      <c r="J853" s="300"/>
    </row>
    <row r="854" spans="1:10" ht="15.6">
      <c r="A854" s="14" t="s">
        <v>80</v>
      </c>
      <c r="B854" s="97" t="s">
        <v>469</v>
      </c>
      <c r="C854" s="97" t="s">
        <v>81</v>
      </c>
      <c r="D854" s="212">
        <v>5</v>
      </c>
      <c r="E854" s="227">
        <v>5</v>
      </c>
      <c r="F854" s="148"/>
      <c r="G854" s="275"/>
      <c r="H854" s="299"/>
      <c r="I854" s="299"/>
      <c r="J854" s="300"/>
    </row>
    <row r="855" spans="1:10" ht="15.6">
      <c r="A855" s="14" t="s">
        <v>362</v>
      </c>
      <c r="B855" s="97" t="s">
        <v>469</v>
      </c>
      <c r="C855" s="97" t="s">
        <v>361</v>
      </c>
      <c r="D855" s="212">
        <v>5</v>
      </c>
      <c r="E855" s="227">
        <v>5</v>
      </c>
      <c r="F855" s="148"/>
      <c r="G855" s="275"/>
      <c r="H855" s="299"/>
      <c r="I855" s="299"/>
      <c r="J855" s="300"/>
    </row>
    <row r="856" spans="1:10" ht="31.2">
      <c r="A856" s="6" t="s">
        <v>471</v>
      </c>
      <c r="B856" s="83" t="s">
        <v>472</v>
      </c>
      <c r="C856" s="84"/>
      <c r="D856" s="209">
        <f t="shared" ref="D856:E856" si="232">D857+D863</f>
        <v>8647</v>
      </c>
      <c r="E856" s="252">
        <f t="shared" si="232"/>
        <v>11227</v>
      </c>
      <c r="F856" s="145"/>
      <c r="G856" s="275"/>
      <c r="H856" s="299"/>
      <c r="I856" s="299"/>
      <c r="J856" s="300"/>
    </row>
    <row r="857" spans="1:10" ht="31.2">
      <c r="A857" s="6" t="s">
        <v>473</v>
      </c>
      <c r="B857" s="108" t="s">
        <v>474</v>
      </c>
      <c r="C857" s="105"/>
      <c r="D857" s="226">
        <f t="shared" ref="D857:E859" si="233">D858</f>
        <v>6527</v>
      </c>
      <c r="E857" s="262">
        <f t="shared" si="233"/>
        <v>8127</v>
      </c>
      <c r="F857" s="168"/>
      <c r="G857" s="275"/>
      <c r="H857" s="299"/>
      <c r="I857" s="299"/>
      <c r="J857" s="300"/>
    </row>
    <row r="858" spans="1:10" ht="31.2">
      <c r="A858" s="140" t="s">
        <v>475</v>
      </c>
      <c r="B858" s="98" t="s">
        <v>476</v>
      </c>
      <c r="C858" s="93"/>
      <c r="D858" s="221">
        <f t="shared" si="233"/>
        <v>6527</v>
      </c>
      <c r="E858" s="229">
        <f t="shared" si="233"/>
        <v>8127</v>
      </c>
      <c r="F858" s="158"/>
      <c r="G858" s="275"/>
      <c r="H858" s="299"/>
      <c r="I858" s="299"/>
      <c r="J858" s="300"/>
    </row>
    <row r="859" spans="1:10" ht="31.2">
      <c r="A859" s="177" t="s">
        <v>519</v>
      </c>
      <c r="B859" s="97" t="s">
        <v>476</v>
      </c>
      <c r="C859" s="90" t="s">
        <v>15</v>
      </c>
      <c r="D859" s="222">
        <f t="shared" si="233"/>
        <v>6527</v>
      </c>
      <c r="E859" s="259">
        <f t="shared" si="233"/>
        <v>8127</v>
      </c>
      <c r="F859" s="159"/>
      <c r="G859" s="275"/>
      <c r="H859" s="299"/>
      <c r="I859" s="299"/>
      <c r="J859" s="300"/>
    </row>
    <row r="860" spans="1:10" ht="31.2">
      <c r="A860" s="15" t="s">
        <v>17</v>
      </c>
      <c r="B860" s="97" t="s">
        <v>476</v>
      </c>
      <c r="C860" s="90" t="s">
        <v>16</v>
      </c>
      <c r="D860" s="222">
        <f t="shared" ref="D860:E860" si="234">D862+D861</f>
        <v>6527</v>
      </c>
      <c r="E860" s="259">
        <f t="shared" si="234"/>
        <v>8127</v>
      </c>
      <c r="F860" s="159"/>
      <c r="G860" s="275"/>
      <c r="H860" s="299"/>
      <c r="I860" s="299"/>
      <c r="J860" s="300"/>
    </row>
    <row r="861" spans="1:10" ht="31.2">
      <c r="A861" s="15" t="s">
        <v>470</v>
      </c>
      <c r="B861" s="97" t="s">
        <v>476</v>
      </c>
      <c r="C861" s="88" t="s">
        <v>431</v>
      </c>
      <c r="D861" s="222">
        <v>4795</v>
      </c>
      <c r="E861" s="259">
        <v>5395</v>
      </c>
      <c r="F861" s="159"/>
      <c r="G861" s="275"/>
      <c r="H861" s="299"/>
      <c r="I861" s="299"/>
      <c r="J861" s="300"/>
    </row>
    <row r="862" spans="1:10" ht="15.6">
      <c r="A862" s="12" t="s">
        <v>741</v>
      </c>
      <c r="B862" s="97" t="s">
        <v>476</v>
      </c>
      <c r="C862" s="90" t="s">
        <v>77</v>
      </c>
      <c r="D862" s="222">
        <v>1732</v>
      </c>
      <c r="E862" s="259">
        <v>2732</v>
      </c>
      <c r="F862" s="159"/>
      <c r="G862" s="275"/>
      <c r="H862" s="299"/>
      <c r="I862" s="299"/>
      <c r="J862" s="300"/>
    </row>
    <row r="863" spans="1:10" ht="31.2">
      <c r="A863" s="6" t="s">
        <v>477</v>
      </c>
      <c r="B863" s="108" t="s">
        <v>478</v>
      </c>
      <c r="C863" s="105"/>
      <c r="D863" s="226">
        <f t="shared" ref="D863:E866" si="235">D864</f>
        <v>2120</v>
      </c>
      <c r="E863" s="262">
        <f t="shared" si="235"/>
        <v>3100</v>
      </c>
      <c r="F863" s="168"/>
      <c r="G863" s="275"/>
      <c r="H863" s="299"/>
      <c r="I863" s="299"/>
      <c r="J863" s="300"/>
    </row>
    <row r="864" spans="1:10" ht="31.2">
      <c r="A864" s="30" t="s">
        <v>479</v>
      </c>
      <c r="B864" s="98" t="s">
        <v>480</v>
      </c>
      <c r="C864" s="93"/>
      <c r="D864" s="221">
        <f t="shared" si="235"/>
        <v>2120</v>
      </c>
      <c r="E864" s="229">
        <f t="shared" si="235"/>
        <v>3100</v>
      </c>
      <c r="F864" s="158"/>
      <c r="G864" s="275"/>
      <c r="H864" s="299"/>
      <c r="I864" s="299"/>
      <c r="J864" s="300"/>
    </row>
    <row r="865" spans="1:10" ht="31.2">
      <c r="A865" s="177" t="s">
        <v>519</v>
      </c>
      <c r="B865" s="97" t="s">
        <v>480</v>
      </c>
      <c r="C865" s="90" t="s">
        <v>15</v>
      </c>
      <c r="D865" s="222">
        <f t="shared" si="235"/>
        <v>2120</v>
      </c>
      <c r="E865" s="259">
        <f t="shared" si="235"/>
        <v>3100</v>
      </c>
      <c r="F865" s="159"/>
      <c r="G865" s="275"/>
      <c r="H865" s="299"/>
      <c r="I865" s="299"/>
      <c r="J865" s="300"/>
    </row>
    <row r="866" spans="1:10" ht="31.2">
      <c r="A866" s="15" t="s">
        <v>17</v>
      </c>
      <c r="B866" s="97" t="s">
        <v>480</v>
      </c>
      <c r="C866" s="90" t="s">
        <v>16</v>
      </c>
      <c r="D866" s="222">
        <f t="shared" si="235"/>
        <v>2120</v>
      </c>
      <c r="E866" s="259">
        <f t="shared" si="235"/>
        <v>3100</v>
      </c>
      <c r="F866" s="159"/>
      <c r="G866" s="275"/>
      <c r="H866" s="299"/>
      <c r="I866" s="299"/>
      <c r="J866" s="300"/>
    </row>
    <row r="867" spans="1:10" ht="15.6">
      <c r="A867" s="12" t="s">
        <v>741</v>
      </c>
      <c r="B867" s="97" t="s">
        <v>480</v>
      </c>
      <c r="C867" s="90" t="s">
        <v>77</v>
      </c>
      <c r="D867" s="222">
        <v>2120</v>
      </c>
      <c r="E867" s="259">
        <v>3100</v>
      </c>
      <c r="F867" s="159"/>
      <c r="G867" s="275"/>
      <c r="H867" s="299"/>
      <c r="I867" s="299"/>
      <c r="J867" s="300"/>
    </row>
    <row r="868" spans="1:10" ht="15.6">
      <c r="A868" s="6" t="s">
        <v>481</v>
      </c>
      <c r="B868" s="83" t="s">
        <v>482</v>
      </c>
      <c r="C868" s="84"/>
      <c r="D868" s="209">
        <f t="shared" ref="D868:E868" si="236">D869</f>
        <v>14900</v>
      </c>
      <c r="E868" s="252">
        <f t="shared" si="236"/>
        <v>14900</v>
      </c>
      <c r="F868" s="145"/>
      <c r="G868" s="275"/>
      <c r="H868" s="299"/>
      <c r="I868" s="299"/>
      <c r="J868" s="300"/>
    </row>
    <row r="869" spans="1:10" ht="15.6">
      <c r="A869" s="6" t="s">
        <v>483</v>
      </c>
      <c r="B869" s="108" t="s">
        <v>484</v>
      </c>
      <c r="C869" s="90"/>
      <c r="D869" s="209">
        <f t="shared" ref="D869:E869" si="237">D870+D879</f>
        <v>14900</v>
      </c>
      <c r="E869" s="252">
        <f t="shared" si="237"/>
        <v>14900</v>
      </c>
      <c r="F869" s="145"/>
      <c r="G869" s="275"/>
      <c r="H869" s="299"/>
      <c r="I869" s="299"/>
      <c r="J869" s="300"/>
    </row>
    <row r="870" spans="1:10" ht="15.6">
      <c r="A870" s="30" t="s">
        <v>485</v>
      </c>
      <c r="B870" s="98" t="s">
        <v>486</v>
      </c>
      <c r="C870" s="93"/>
      <c r="D870" s="211">
        <f t="shared" ref="D870:E870" si="238">D871+D874</f>
        <v>14000</v>
      </c>
      <c r="E870" s="254">
        <f t="shared" si="238"/>
        <v>14000</v>
      </c>
      <c r="F870" s="147"/>
      <c r="G870" s="275"/>
      <c r="H870" s="299"/>
      <c r="I870" s="299"/>
      <c r="J870" s="300"/>
    </row>
    <row r="871" spans="1:10" ht="31.2">
      <c r="A871" s="177" t="s">
        <v>519</v>
      </c>
      <c r="B871" s="97" t="s">
        <v>486</v>
      </c>
      <c r="C871" s="90" t="s">
        <v>15</v>
      </c>
      <c r="D871" s="212">
        <f t="shared" ref="D871:E872" si="239">D872</f>
        <v>5979</v>
      </c>
      <c r="E871" s="227">
        <f t="shared" si="239"/>
        <v>5979</v>
      </c>
      <c r="F871" s="148"/>
      <c r="G871" s="275"/>
      <c r="H871" s="299"/>
      <c r="I871" s="299"/>
      <c r="J871" s="300"/>
    </row>
    <row r="872" spans="1:10" ht="31.2">
      <c r="A872" s="15" t="s">
        <v>17</v>
      </c>
      <c r="B872" s="97" t="s">
        <v>486</v>
      </c>
      <c r="C872" s="90" t="s">
        <v>16</v>
      </c>
      <c r="D872" s="212">
        <f t="shared" si="239"/>
        <v>5979</v>
      </c>
      <c r="E872" s="227">
        <f t="shared" si="239"/>
        <v>5979</v>
      </c>
      <c r="F872" s="148"/>
      <c r="G872" s="275"/>
      <c r="H872" s="299"/>
      <c r="I872" s="299"/>
      <c r="J872" s="300"/>
    </row>
    <row r="873" spans="1:10" ht="15.6">
      <c r="A873" s="12" t="s">
        <v>741</v>
      </c>
      <c r="B873" s="97" t="s">
        <v>486</v>
      </c>
      <c r="C873" s="90" t="s">
        <v>77</v>
      </c>
      <c r="D873" s="212">
        <v>5979</v>
      </c>
      <c r="E873" s="227">
        <v>5979</v>
      </c>
      <c r="F873" s="148"/>
      <c r="G873" s="275"/>
      <c r="H873" s="299"/>
      <c r="I873" s="299"/>
      <c r="J873" s="300"/>
    </row>
    <row r="874" spans="1:10" ht="31.2">
      <c r="A874" s="14" t="s">
        <v>18</v>
      </c>
      <c r="B874" s="97" t="s">
        <v>486</v>
      </c>
      <c r="C874" s="88" t="s">
        <v>20</v>
      </c>
      <c r="D874" s="212">
        <f t="shared" ref="D874:E874" si="240">D875+D877</f>
        <v>8021</v>
      </c>
      <c r="E874" s="227">
        <f t="shared" si="240"/>
        <v>8021</v>
      </c>
      <c r="F874" s="148"/>
      <c r="G874" s="275"/>
      <c r="H874" s="299"/>
      <c r="I874" s="299"/>
      <c r="J874" s="300"/>
    </row>
    <row r="875" spans="1:10" ht="15.6">
      <c r="A875" s="18" t="s">
        <v>24</v>
      </c>
      <c r="B875" s="97" t="s">
        <v>486</v>
      </c>
      <c r="C875" s="88" t="s">
        <v>25</v>
      </c>
      <c r="D875" s="212">
        <f t="shared" ref="D875:E875" si="241">D876</f>
        <v>7391</v>
      </c>
      <c r="E875" s="227">
        <f t="shared" si="241"/>
        <v>7391</v>
      </c>
      <c r="F875" s="148"/>
      <c r="G875" s="275"/>
      <c r="H875" s="299"/>
      <c r="I875" s="299"/>
      <c r="J875" s="300"/>
    </row>
    <row r="876" spans="1:10" ht="15.6">
      <c r="A876" s="18" t="s">
        <v>82</v>
      </c>
      <c r="B876" s="97" t="s">
        <v>486</v>
      </c>
      <c r="C876" s="88" t="s">
        <v>83</v>
      </c>
      <c r="D876" s="212">
        <v>7391</v>
      </c>
      <c r="E876" s="227">
        <v>7391</v>
      </c>
      <c r="F876" s="148"/>
      <c r="G876" s="275"/>
      <c r="H876" s="299"/>
      <c r="I876" s="299"/>
      <c r="J876" s="300"/>
    </row>
    <row r="877" spans="1:10" ht="15.6">
      <c r="A877" s="12" t="s">
        <v>130</v>
      </c>
      <c r="B877" s="97" t="s">
        <v>486</v>
      </c>
      <c r="C877" s="88" t="s">
        <v>21</v>
      </c>
      <c r="D877" s="212">
        <f t="shared" ref="D877:E877" si="242">D878</f>
        <v>630</v>
      </c>
      <c r="E877" s="227">
        <f t="shared" si="242"/>
        <v>630</v>
      </c>
      <c r="F877" s="148"/>
      <c r="G877" s="275"/>
      <c r="H877" s="299"/>
      <c r="I877" s="299"/>
      <c r="J877" s="300"/>
    </row>
    <row r="878" spans="1:10" ht="15.6">
      <c r="A878" s="12" t="s">
        <v>84</v>
      </c>
      <c r="B878" s="97" t="s">
        <v>486</v>
      </c>
      <c r="C878" s="88" t="s">
        <v>85</v>
      </c>
      <c r="D878" s="212">
        <v>630</v>
      </c>
      <c r="E878" s="227">
        <v>630</v>
      </c>
      <c r="F878" s="148"/>
      <c r="G878" s="275"/>
      <c r="H878" s="299"/>
      <c r="I878" s="299"/>
      <c r="J878" s="300"/>
    </row>
    <row r="879" spans="1:10" ht="15.6">
      <c r="A879" s="140" t="s">
        <v>487</v>
      </c>
      <c r="B879" s="98" t="s">
        <v>488</v>
      </c>
      <c r="C879" s="93"/>
      <c r="D879" s="221">
        <f t="shared" ref="D879:E881" si="243">D880</f>
        <v>900</v>
      </c>
      <c r="E879" s="229">
        <f t="shared" si="243"/>
        <v>900</v>
      </c>
      <c r="F879" s="158"/>
      <c r="G879" s="275"/>
      <c r="H879" s="299"/>
      <c r="I879" s="299"/>
      <c r="J879" s="300"/>
    </row>
    <row r="880" spans="1:10" ht="31.2">
      <c r="A880" s="18" t="s">
        <v>18</v>
      </c>
      <c r="B880" s="97" t="s">
        <v>488</v>
      </c>
      <c r="C880" s="110" t="s">
        <v>20</v>
      </c>
      <c r="D880" s="222">
        <f t="shared" si="243"/>
        <v>900</v>
      </c>
      <c r="E880" s="259">
        <f t="shared" si="243"/>
        <v>900</v>
      </c>
      <c r="F880" s="159"/>
      <c r="G880" s="275"/>
      <c r="H880" s="299"/>
      <c r="I880" s="299"/>
      <c r="J880" s="300"/>
    </row>
    <row r="881" spans="1:15" ht="31.2">
      <c r="A881" s="18" t="s">
        <v>27</v>
      </c>
      <c r="B881" s="97" t="s">
        <v>488</v>
      </c>
      <c r="C881" s="110" t="s">
        <v>0</v>
      </c>
      <c r="D881" s="222">
        <f t="shared" si="243"/>
        <v>900</v>
      </c>
      <c r="E881" s="259">
        <f t="shared" si="243"/>
        <v>900</v>
      </c>
      <c r="F881" s="159"/>
      <c r="G881" s="275"/>
      <c r="H881" s="299"/>
      <c r="I881" s="299"/>
      <c r="J881" s="300"/>
    </row>
    <row r="882" spans="1:15" ht="62.4">
      <c r="A882" s="195" t="s">
        <v>830</v>
      </c>
      <c r="B882" s="97" t="s">
        <v>488</v>
      </c>
      <c r="C882" s="110" t="s">
        <v>588</v>
      </c>
      <c r="D882" s="222">
        <v>900</v>
      </c>
      <c r="E882" s="259">
        <v>900</v>
      </c>
      <c r="F882" s="159"/>
      <c r="G882" s="275"/>
      <c r="H882" s="299"/>
      <c r="I882" s="299"/>
      <c r="J882" s="300"/>
    </row>
    <row r="883" spans="1:15" ht="15.6">
      <c r="A883" s="6" t="s">
        <v>489</v>
      </c>
      <c r="B883" s="83" t="s">
        <v>490</v>
      </c>
      <c r="C883" s="84"/>
      <c r="D883" s="209">
        <f t="shared" ref="D883:E887" si="244">D884</f>
        <v>5522</v>
      </c>
      <c r="E883" s="252">
        <f t="shared" si="244"/>
        <v>6544</v>
      </c>
      <c r="F883" s="145"/>
      <c r="G883" s="275"/>
      <c r="H883" s="299"/>
      <c r="I883" s="299"/>
      <c r="J883" s="300"/>
    </row>
    <row r="884" spans="1:15" ht="15.6">
      <c r="A884" s="6" t="s">
        <v>491</v>
      </c>
      <c r="B884" s="83" t="s">
        <v>492</v>
      </c>
      <c r="C884" s="119"/>
      <c r="D884" s="232">
        <f t="shared" si="244"/>
        <v>5522</v>
      </c>
      <c r="E884" s="265">
        <f t="shared" si="244"/>
        <v>6544</v>
      </c>
      <c r="F884" s="167"/>
      <c r="G884" s="275"/>
      <c r="H884" s="299"/>
      <c r="I884" s="299"/>
      <c r="J884" s="300"/>
    </row>
    <row r="885" spans="1:15" ht="15.6">
      <c r="A885" s="43" t="s">
        <v>493</v>
      </c>
      <c r="B885" s="87" t="s">
        <v>492</v>
      </c>
      <c r="C885" s="119"/>
      <c r="D885" s="231">
        <f t="shared" si="244"/>
        <v>5522</v>
      </c>
      <c r="E885" s="264">
        <f t="shared" si="244"/>
        <v>6544</v>
      </c>
      <c r="F885" s="166"/>
      <c r="G885" s="275"/>
      <c r="H885" s="299"/>
      <c r="I885" s="299"/>
      <c r="J885" s="300"/>
    </row>
    <row r="886" spans="1:15" ht="31.2">
      <c r="A886" s="177" t="s">
        <v>519</v>
      </c>
      <c r="B886" s="89" t="s">
        <v>492</v>
      </c>
      <c r="C886" s="120">
        <v>200</v>
      </c>
      <c r="D886" s="217">
        <f t="shared" si="244"/>
        <v>5522</v>
      </c>
      <c r="E886" s="233">
        <f t="shared" si="244"/>
        <v>6544</v>
      </c>
      <c r="F886" s="164"/>
      <c r="G886" s="275"/>
      <c r="H886" s="299"/>
      <c r="I886" s="299"/>
      <c r="J886" s="300"/>
    </row>
    <row r="887" spans="1:15" ht="31.2">
      <c r="A887" s="15" t="s">
        <v>17</v>
      </c>
      <c r="B887" s="89" t="s">
        <v>492</v>
      </c>
      <c r="C887" s="120">
        <v>240</v>
      </c>
      <c r="D887" s="217">
        <f t="shared" si="244"/>
        <v>5522</v>
      </c>
      <c r="E887" s="233">
        <f t="shared" si="244"/>
        <v>6544</v>
      </c>
      <c r="F887" s="164"/>
      <c r="G887" s="275"/>
      <c r="H887" s="299"/>
      <c r="I887" s="299"/>
      <c r="J887" s="300"/>
    </row>
    <row r="888" spans="1:15" ht="15.6">
      <c r="A888" s="12" t="s">
        <v>741</v>
      </c>
      <c r="B888" s="89" t="s">
        <v>492</v>
      </c>
      <c r="C888" s="120">
        <v>244</v>
      </c>
      <c r="D888" s="217">
        <v>5522</v>
      </c>
      <c r="E888" s="233">
        <v>6544</v>
      </c>
      <c r="F888" s="164"/>
      <c r="G888" s="275"/>
      <c r="H888" s="299"/>
      <c r="I888" s="299"/>
      <c r="J888" s="300"/>
    </row>
    <row r="889" spans="1:15" ht="52.2">
      <c r="A889" s="44" t="s">
        <v>584</v>
      </c>
      <c r="B889" s="116" t="s">
        <v>180</v>
      </c>
      <c r="C889" s="114"/>
      <c r="D889" s="237">
        <f>D890+D903</f>
        <v>9762</v>
      </c>
      <c r="E889" s="267">
        <f>E890+E903</f>
        <v>10430</v>
      </c>
      <c r="F889" s="71"/>
      <c r="G889" s="275"/>
      <c r="H889" s="299"/>
      <c r="I889" s="299"/>
      <c r="J889" s="300"/>
      <c r="O889" s="285"/>
    </row>
    <row r="890" spans="1:15" ht="46.8">
      <c r="A890" s="6" t="s">
        <v>444</v>
      </c>
      <c r="B890" s="105" t="s">
        <v>181</v>
      </c>
      <c r="C890" s="105"/>
      <c r="D890" s="226">
        <f>D891+D899</f>
        <v>1462</v>
      </c>
      <c r="E890" s="262">
        <f>E891+E899</f>
        <v>1960</v>
      </c>
      <c r="F890" s="168"/>
      <c r="G890" s="275"/>
      <c r="H890" s="299"/>
      <c r="I890" s="299"/>
      <c r="J890" s="300"/>
    </row>
    <row r="891" spans="1:15" ht="46.8">
      <c r="A891" s="20" t="s">
        <v>65</v>
      </c>
      <c r="B891" s="88" t="s">
        <v>182</v>
      </c>
      <c r="C891" s="88"/>
      <c r="D891" s="221">
        <f>D892+D896</f>
        <v>1062</v>
      </c>
      <c r="E891" s="229">
        <f>E892+E896</f>
        <v>1560</v>
      </c>
      <c r="F891" s="158"/>
      <c r="G891" s="275"/>
      <c r="H891" s="299"/>
      <c r="I891" s="299"/>
      <c r="J891" s="300"/>
    </row>
    <row r="892" spans="1:15" ht="31.2">
      <c r="A892" s="12" t="s">
        <v>18</v>
      </c>
      <c r="B892" s="88" t="s">
        <v>182</v>
      </c>
      <c r="C892" s="88" t="s">
        <v>20</v>
      </c>
      <c r="D892" s="222">
        <f>D893</f>
        <v>222</v>
      </c>
      <c r="E892" s="259">
        <f>E893</f>
        <v>600</v>
      </c>
      <c r="F892" s="159"/>
      <c r="G892" s="275"/>
      <c r="H892" s="299"/>
      <c r="I892" s="299"/>
      <c r="J892" s="300"/>
    </row>
    <row r="893" spans="1:15" ht="31.2">
      <c r="A893" s="12" t="s">
        <v>27</v>
      </c>
      <c r="B893" s="88" t="s">
        <v>182</v>
      </c>
      <c r="C893" s="88" t="s">
        <v>0</v>
      </c>
      <c r="D893" s="222">
        <f>D894+D895</f>
        <v>222</v>
      </c>
      <c r="E893" s="259">
        <f>E894+E895</f>
        <v>600</v>
      </c>
      <c r="F893" s="159"/>
      <c r="G893" s="275"/>
      <c r="H893" s="299"/>
      <c r="I893" s="299"/>
      <c r="J893" s="300"/>
    </row>
    <row r="894" spans="1:15" ht="31.2">
      <c r="A894" s="12" t="s">
        <v>841</v>
      </c>
      <c r="B894" s="88" t="s">
        <v>182</v>
      </c>
      <c r="C894" s="88" t="s">
        <v>587</v>
      </c>
      <c r="D894" s="222">
        <v>132</v>
      </c>
      <c r="E894" s="259">
        <v>300</v>
      </c>
      <c r="F894" s="159"/>
      <c r="G894" s="275"/>
      <c r="H894" s="299"/>
      <c r="I894" s="299"/>
      <c r="J894" s="300"/>
    </row>
    <row r="895" spans="1:15" ht="62.4">
      <c r="A895" s="195" t="s">
        <v>830</v>
      </c>
      <c r="B895" s="88" t="s">
        <v>182</v>
      </c>
      <c r="C895" s="88" t="s">
        <v>588</v>
      </c>
      <c r="D895" s="222">
        <v>90</v>
      </c>
      <c r="E895" s="259">
        <v>300</v>
      </c>
      <c r="F895" s="159"/>
      <c r="G895" s="275"/>
      <c r="H895" s="299"/>
      <c r="I895" s="299"/>
      <c r="J895" s="300"/>
    </row>
    <row r="896" spans="1:15" ht="15.6">
      <c r="A896" s="12" t="s">
        <v>13</v>
      </c>
      <c r="B896" s="88" t="s">
        <v>182</v>
      </c>
      <c r="C896" s="88" t="s">
        <v>14</v>
      </c>
      <c r="D896" s="222">
        <f>D897</f>
        <v>840</v>
      </c>
      <c r="E896" s="259">
        <f>E897</f>
        <v>960</v>
      </c>
      <c r="F896" s="159"/>
      <c r="G896" s="275"/>
      <c r="H896" s="299"/>
      <c r="I896" s="299"/>
      <c r="J896" s="300"/>
    </row>
    <row r="897" spans="1:10" ht="46.8">
      <c r="A897" s="38" t="s">
        <v>349</v>
      </c>
      <c r="B897" s="88" t="s">
        <v>182</v>
      </c>
      <c r="C897" s="88" t="s">
        <v>12</v>
      </c>
      <c r="D897" s="222">
        <f>D898</f>
        <v>840</v>
      </c>
      <c r="E897" s="259">
        <f>E898</f>
        <v>960</v>
      </c>
      <c r="F897" s="159"/>
      <c r="G897" s="275"/>
      <c r="H897" s="299"/>
      <c r="I897" s="299"/>
      <c r="J897" s="300"/>
    </row>
    <row r="898" spans="1:10" ht="78">
      <c r="A898" s="38" t="s">
        <v>586</v>
      </c>
      <c r="B898" s="88" t="s">
        <v>182</v>
      </c>
      <c r="C898" s="88" t="s">
        <v>589</v>
      </c>
      <c r="D898" s="222">
        <v>840</v>
      </c>
      <c r="E898" s="259">
        <v>960</v>
      </c>
      <c r="F898" s="159"/>
      <c r="G898" s="275"/>
      <c r="H898" s="299"/>
      <c r="I898" s="299"/>
      <c r="J898" s="300"/>
    </row>
    <row r="899" spans="1:10" ht="31.2">
      <c r="A899" s="20" t="s">
        <v>52</v>
      </c>
      <c r="B899" s="93" t="s">
        <v>445</v>
      </c>
      <c r="C899" s="93"/>
      <c r="D899" s="221">
        <f t="shared" ref="D899:E901" si="245">D900</f>
        <v>400</v>
      </c>
      <c r="E899" s="229">
        <f t="shared" si="245"/>
        <v>400</v>
      </c>
      <c r="F899" s="158"/>
      <c r="G899" s="275"/>
      <c r="H899" s="299"/>
      <c r="I899" s="299"/>
      <c r="J899" s="300"/>
    </row>
    <row r="900" spans="1:10" ht="31.2">
      <c r="A900" s="13" t="s">
        <v>18</v>
      </c>
      <c r="B900" s="88" t="s">
        <v>445</v>
      </c>
      <c r="C900" s="88" t="s">
        <v>20</v>
      </c>
      <c r="D900" s="222">
        <f t="shared" si="245"/>
        <v>400</v>
      </c>
      <c r="E900" s="259">
        <f t="shared" si="245"/>
        <v>400</v>
      </c>
      <c r="F900" s="159"/>
      <c r="G900" s="275"/>
      <c r="H900" s="299"/>
      <c r="I900" s="299"/>
      <c r="J900" s="300"/>
    </row>
    <row r="901" spans="1:10" ht="31.2">
      <c r="A901" s="13" t="s">
        <v>27</v>
      </c>
      <c r="B901" s="88" t="s">
        <v>445</v>
      </c>
      <c r="C901" s="88" t="s">
        <v>0</v>
      </c>
      <c r="D901" s="222">
        <f t="shared" si="245"/>
        <v>400</v>
      </c>
      <c r="E901" s="259">
        <f t="shared" si="245"/>
        <v>400</v>
      </c>
      <c r="F901" s="159"/>
      <c r="G901" s="275"/>
      <c r="H901" s="299"/>
      <c r="I901" s="299"/>
      <c r="J901" s="300"/>
    </row>
    <row r="902" spans="1:10" ht="62.4">
      <c r="A902" s="195" t="s">
        <v>830</v>
      </c>
      <c r="B902" s="88" t="s">
        <v>445</v>
      </c>
      <c r="C902" s="88" t="s">
        <v>588</v>
      </c>
      <c r="D902" s="222">
        <v>400</v>
      </c>
      <c r="E902" s="259">
        <v>400</v>
      </c>
      <c r="F902" s="159"/>
      <c r="G902" s="275"/>
      <c r="H902" s="299"/>
      <c r="I902" s="299"/>
      <c r="J902" s="300"/>
    </row>
    <row r="903" spans="1:10" ht="31.2">
      <c r="A903" s="6" t="s">
        <v>446</v>
      </c>
      <c r="B903" s="83" t="s">
        <v>183</v>
      </c>
      <c r="C903" s="77"/>
      <c r="D903" s="209">
        <f>D904+D908+D912</f>
        <v>8300</v>
      </c>
      <c r="E903" s="252">
        <f>E904+E908+E912</f>
        <v>8470</v>
      </c>
      <c r="F903" s="145"/>
      <c r="G903" s="275"/>
      <c r="H903" s="299"/>
      <c r="I903" s="299"/>
      <c r="J903" s="300"/>
    </row>
    <row r="904" spans="1:10" ht="31.2">
      <c r="A904" s="20" t="s">
        <v>198</v>
      </c>
      <c r="B904" s="93" t="s">
        <v>447</v>
      </c>
      <c r="C904" s="93"/>
      <c r="D904" s="221">
        <f t="shared" ref="D904:E906" si="246">D905</f>
        <v>7800</v>
      </c>
      <c r="E904" s="229">
        <f t="shared" si="246"/>
        <v>7900</v>
      </c>
      <c r="F904" s="158"/>
      <c r="G904" s="275"/>
      <c r="H904" s="299"/>
      <c r="I904" s="299"/>
      <c r="J904" s="300"/>
    </row>
    <row r="905" spans="1:10" ht="15.6">
      <c r="A905" s="12" t="s">
        <v>13</v>
      </c>
      <c r="B905" s="88" t="s">
        <v>447</v>
      </c>
      <c r="C905" s="88" t="s">
        <v>14</v>
      </c>
      <c r="D905" s="222">
        <f t="shared" si="246"/>
        <v>7800</v>
      </c>
      <c r="E905" s="259">
        <f t="shared" si="246"/>
        <v>7900</v>
      </c>
      <c r="F905" s="159"/>
      <c r="G905" s="275"/>
      <c r="H905" s="299"/>
      <c r="I905" s="299"/>
      <c r="J905" s="300"/>
    </row>
    <row r="906" spans="1:10" ht="46.8">
      <c r="A906" s="38" t="s">
        <v>349</v>
      </c>
      <c r="B906" s="88" t="s">
        <v>447</v>
      </c>
      <c r="C906" s="88" t="s">
        <v>12</v>
      </c>
      <c r="D906" s="222">
        <f t="shared" si="246"/>
        <v>7800</v>
      </c>
      <c r="E906" s="259">
        <f t="shared" si="246"/>
        <v>7900</v>
      </c>
      <c r="F906" s="159"/>
      <c r="G906" s="275"/>
      <c r="H906" s="299"/>
      <c r="I906" s="299"/>
      <c r="J906" s="300"/>
    </row>
    <row r="907" spans="1:10" ht="46.8">
      <c r="A907" s="38" t="s">
        <v>585</v>
      </c>
      <c r="B907" s="88" t="s">
        <v>447</v>
      </c>
      <c r="C907" s="88" t="s">
        <v>590</v>
      </c>
      <c r="D907" s="222">
        <v>7800</v>
      </c>
      <c r="E907" s="259">
        <v>7900</v>
      </c>
      <c r="F907" s="159"/>
      <c r="G907" s="275"/>
      <c r="H907" s="299"/>
      <c r="I907" s="299"/>
      <c r="J907" s="300"/>
    </row>
    <row r="908" spans="1:10" ht="31.2">
      <c r="A908" s="8" t="s">
        <v>149</v>
      </c>
      <c r="B908" s="93" t="s">
        <v>184</v>
      </c>
      <c r="C908" s="93"/>
      <c r="D908" s="221">
        <f t="shared" ref="D908:E910" si="247">D909</f>
        <v>150</v>
      </c>
      <c r="E908" s="229">
        <f t="shared" si="247"/>
        <v>170</v>
      </c>
      <c r="F908" s="158"/>
      <c r="G908" s="275"/>
      <c r="H908" s="299"/>
      <c r="I908" s="299"/>
      <c r="J908" s="300"/>
    </row>
    <row r="909" spans="1:10" ht="31.2">
      <c r="A909" s="13" t="s">
        <v>18</v>
      </c>
      <c r="B909" s="88" t="s">
        <v>184</v>
      </c>
      <c r="C909" s="88" t="s">
        <v>20</v>
      </c>
      <c r="D909" s="222">
        <f t="shared" si="247"/>
        <v>150</v>
      </c>
      <c r="E909" s="259">
        <f t="shared" si="247"/>
        <v>170</v>
      </c>
      <c r="F909" s="159"/>
      <c r="G909" s="275"/>
      <c r="H909" s="299"/>
      <c r="I909" s="299"/>
      <c r="J909" s="300"/>
    </row>
    <row r="910" spans="1:10" ht="31.2">
      <c r="A910" s="13" t="s">
        <v>27</v>
      </c>
      <c r="B910" s="88" t="s">
        <v>184</v>
      </c>
      <c r="C910" s="88" t="s">
        <v>0</v>
      </c>
      <c r="D910" s="222">
        <f t="shared" si="247"/>
        <v>150</v>
      </c>
      <c r="E910" s="259">
        <f t="shared" si="247"/>
        <v>170</v>
      </c>
      <c r="F910" s="159"/>
      <c r="G910" s="275"/>
      <c r="H910" s="299"/>
      <c r="I910" s="299"/>
      <c r="J910" s="300"/>
    </row>
    <row r="911" spans="1:10" ht="62.4">
      <c r="A911" s="195" t="s">
        <v>830</v>
      </c>
      <c r="B911" s="88" t="s">
        <v>184</v>
      </c>
      <c r="C911" s="88" t="s">
        <v>588</v>
      </c>
      <c r="D911" s="222">
        <v>150</v>
      </c>
      <c r="E911" s="259">
        <v>170</v>
      </c>
      <c r="F911" s="159"/>
      <c r="G911" s="275"/>
      <c r="H911" s="299"/>
      <c r="I911" s="299"/>
      <c r="J911" s="300"/>
    </row>
    <row r="912" spans="1:10" ht="31.2">
      <c r="A912" s="8" t="s">
        <v>448</v>
      </c>
      <c r="B912" s="93" t="s">
        <v>185</v>
      </c>
      <c r="C912" s="93"/>
      <c r="D912" s="221">
        <f t="shared" ref="D912:E914" si="248">D913</f>
        <v>350</v>
      </c>
      <c r="E912" s="229">
        <f t="shared" si="248"/>
        <v>400</v>
      </c>
      <c r="F912" s="158"/>
      <c r="G912" s="275"/>
      <c r="H912" s="299"/>
      <c r="I912" s="299"/>
      <c r="J912" s="300"/>
    </row>
    <row r="913" spans="1:16382" ht="31.2">
      <c r="A913" s="13" t="s">
        <v>18</v>
      </c>
      <c r="B913" s="88" t="s">
        <v>185</v>
      </c>
      <c r="C913" s="88" t="s">
        <v>20</v>
      </c>
      <c r="D913" s="222">
        <f t="shared" si="248"/>
        <v>350</v>
      </c>
      <c r="E913" s="259">
        <f t="shared" si="248"/>
        <v>400</v>
      </c>
      <c r="F913" s="159"/>
      <c r="G913" s="275"/>
      <c r="H913" s="299"/>
      <c r="I913" s="299"/>
      <c r="J913" s="300"/>
    </row>
    <row r="914" spans="1:16382" ht="31.2">
      <c r="A914" s="13" t="s">
        <v>27</v>
      </c>
      <c r="B914" s="88" t="s">
        <v>185</v>
      </c>
      <c r="C914" s="88" t="s">
        <v>0</v>
      </c>
      <c r="D914" s="222">
        <f t="shared" si="248"/>
        <v>350</v>
      </c>
      <c r="E914" s="259">
        <f t="shared" si="248"/>
        <v>400</v>
      </c>
      <c r="F914" s="159"/>
      <c r="G914" s="275"/>
      <c r="H914" s="299"/>
      <c r="I914" s="299"/>
      <c r="J914" s="300"/>
    </row>
    <row r="915" spans="1:16382" ht="62.4">
      <c r="A915" s="195" t="s">
        <v>830</v>
      </c>
      <c r="B915" s="88" t="s">
        <v>185</v>
      </c>
      <c r="C915" s="88" t="s">
        <v>588</v>
      </c>
      <c r="D915" s="222">
        <v>350</v>
      </c>
      <c r="E915" s="259">
        <v>400</v>
      </c>
      <c r="F915" s="159"/>
      <c r="G915" s="275"/>
      <c r="H915" s="299"/>
      <c r="I915" s="299"/>
      <c r="J915" s="300"/>
    </row>
    <row r="916" spans="1:16382" ht="40.5" customHeight="1">
      <c r="A916" s="4" t="s">
        <v>722</v>
      </c>
      <c r="B916" s="81" t="s">
        <v>172</v>
      </c>
      <c r="C916" s="82"/>
      <c r="D916" s="208">
        <f>D917+D921+D933+D948</f>
        <v>675423.47</v>
      </c>
      <c r="E916" s="251">
        <f>E917+E921+E933+E948</f>
        <v>619065</v>
      </c>
      <c r="F916" s="290"/>
      <c r="G916" s="284"/>
      <c r="H916" s="284"/>
      <c r="I916" s="284"/>
      <c r="J916" s="310"/>
      <c r="K916" s="282"/>
      <c r="L916" s="284"/>
      <c r="M916" s="284"/>
      <c r="N916" s="284"/>
      <c r="O916" s="285"/>
      <c r="P916" s="284"/>
      <c r="Q916" s="284"/>
      <c r="R916" s="284"/>
      <c r="S916" s="284"/>
      <c r="T916" s="284"/>
      <c r="U916" s="284"/>
      <c r="V916" s="284"/>
      <c r="W916" s="284"/>
      <c r="X916" s="284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  <c r="DX916" s="5"/>
      <c r="DY916" s="5"/>
      <c r="DZ916" s="5"/>
      <c r="EA916" s="5"/>
      <c r="EB916" s="5"/>
      <c r="EC916" s="5"/>
      <c r="ED916" s="5"/>
      <c r="EE916" s="5"/>
      <c r="EF916" s="5"/>
      <c r="EG916" s="5"/>
      <c r="EH916" s="5"/>
      <c r="EI916" s="5"/>
      <c r="EJ916" s="5"/>
      <c r="EK916" s="5"/>
      <c r="EL916" s="5"/>
      <c r="EM916" s="5"/>
      <c r="EN916" s="5"/>
      <c r="EO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  <c r="FO916" s="5"/>
      <c r="FP916" s="5"/>
      <c r="FQ916" s="5"/>
      <c r="FR916" s="5"/>
      <c r="FS916" s="5"/>
      <c r="FT916" s="5"/>
      <c r="FU916" s="5"/>
      <c r="FV916" s="5"/>
      <c r="FW916" s="5"/>
      <c r="FX916" s="5"/>
      <c r="FY916" s="5"/>
      <c r="FZ916" s="5"/>
      <c r="GA916" s="5"/>
      <c r="GB916" s="5"/>
      <c r="GC916" s="5"/>
      <c r="GD916" s="5"/>
      <c r="GE916" s="5"/>
      <c r="GF916" s="5"/>
      <c r="GG916" s="5"/>
      <c r="GH916" s="5"/>
      <c r="GI916" s="5"/>
      <c r="GJ916" s="5"/>
      <c r="GK916" s="5"/>
      <c r="GL916" s="5"/>
      <c r="GM916" s="5"/>
      <c r="GN916" s="5"/>
      <c r="GO916" s="5"/>
      <c r="GP916" s="5"/>
      <c r="GQ916" s="5"/>
      <c r="GR916" s="5"/>
      <c r="GS916" s="5"/>
      <c r="GT916" s="5"/>
      <c r="GU916" s="5"/>
      <c r="GV916" s="5"/>
      <c r="GW916" s="5"/>
      <c r="GX916" s="5"/>
      <c r="GY916" s="5"/>
      <c r="GZ916" s="5"/>
      <c r="HA916" s="5"/>
      <c r="HB916" s="5"/>
      <c r="HC916" s="5"/>
      <c r="HD916" s="5"/>
      <c r="HE916" s="5"/>
      <c r="HF916" s="5"/>
      <c r="HG916" s="5"/>
      <c r="HH916" s="5"/>
      <c r="HI916" s="5"/>
      <c r="HJ916" s="5"/>
      <c r="HK916" s="5"/>
      <c r="HL916" s="5"/>
      <c r="HM916" s="5"/>
      <c r="HN916" s="5"/>
      <c r="HO916" s="5"/>
      <c r="HP916" s="5"/>
      <c r="HQ916" s="5"/>
      <c r="HR916" s="5"/>
      <c r="HS916" s="5"/>
      <c r="HT916" s="5"/>
      <c r="HU916" s="5"/>
      <c r="HV916" s="5"/>
      <c r="HW916" s="5"/>
      <c r="HX916" s="5"/>
      <c r="HY916" s="5"/>
      <c r="HZ916" s="5"/>
      <c r="IA916" s="5"/>
      <c r="IB916" s="5"/>
      <c r="IC916" s="5"/>
      <c r="ID916" s="5"/>
      <c r="IE916" s="5"/>
      <c r="IF916" s="5"/>
      <c r="IG916" s="5"/>
      <c r="IH916" s="5"/>
      <c r="II916" s="5"/>
      <c r="IJ916" s="5"/>
      <c r="IK916" s="5"/>
      <c r="IL916" s="5"/>
      <c r="IM916" s="5"/>
      <c r="IN916" s="5"/>
      <c r="IO916" s="5"/>
      <c r="IP916" s="5"/>
      <c r="IQ916" s="5"/>
      <c r="IR916" s="5"/>
      <c r="IS916" s="5"/>
      <c r="IT916" s="5"/>
      <c r="IU916" s="5"/>
      <c r="IV916" s="5"/>
      <c r="IW916" s="5"/>
      <c r="IX916" s="5"/>
      <c r="IY916" s="5"/>
      <c r="IZ916" s="5"/>
      <c r="JA916" s="5"/>
      <c r="JB916" s="5"/>
      <c r="JC916" s="5"/>
      <c r="JD916" s="5"/>
      <c r="JE916" s="5"/>
      <c r="JF916" s="5"/>
      <c r="JG916" s="5"/>
      <c r="JH916" s="5"/>
      <c r="JI916" s="5"/>
      <c r="JJ916" s="5"/>
      <c r="JK916" s="5"/>
      <c r="JL916" s="5"/>
      <c r="JM916" s="5"/>
      <c r="JN916" s="5"/>
      <c r="JO916" s="5"/>
      <c r="JP916" s="5"/>
      <c r="JQ916" s="5"/>
      <c r="JR916" s="5"/>
      <c r="JS916" s="5"/>
      <c r="JT916" s="5"/>
      <c r="JU916" s="5"/>
      <c r="JV916" s="5"/>
      <c r="JW916" s="5"/>
      <c r="JX916" s="5"/>
      <c r="JY916" s="5"/>
      <c r="JZ916" s="5"/>
      <c r="KA916" s="5"/>
      <c r="KB916" s="5"/>
      <c r="KC916" s="5"/>
      <c r="KD916" s="5"/>
      <c r="KE916" s="5"/>
      <c r="KF916" s="5"/>
      <c r="KG916" s="5"/>
      <c r="KH916" s="5"/>
      <c r="KI916" s="5"/>
      <c r="KJ916" s="5"/>
      <c r="KK916" s="5"/>
      <c r="KL916" s="5"/>
      <c r="KM916" s="5"/>
      <c r="KN916" s="5"/>
      <c r="KO916" s="5"/>
      <c r="KP916" s="5"/>
      <c r="KQ916" s="5"/>
      <c r="KR916" s="5"/>
      <c r="KS916" s="5"/>
      <c r="KT916" s="5"/>
      <c r="KU916" s="5"/>
      <c r="KV916" s="5"/>
      <c r="KW916" s="5"/>
      <c r="KX916" s="5"/>
      <c r="KY916" s="5"/>
      <c r="KZ916" s="5"/>
      <c r="LA916" s="5"/>
      <c r="LB916" s="5"/>
      <c r="LC916" s="5"/>
      <c r="LD916" s="5"/>
      <c r="LE916" s="5"/>
      <c r="LF916" s="5"/>
      <c r="LG916" s="5"/>
      <c r="LH916" s="5"/>
      <c r="LI916" s="5"/>
      <c r="LJ916" s="5"/>
      <c r="LK916" s="5"/>
      <c r="LL916" s="5"/>
      <c r="LM916" s="5"/>
      <c r="LN916" s="5"/>
      <c r="LO916" s="5"/>
      <c r="LP916" s="5"/>
      <c r="LQ916" s="5"/>
      <c r="LR916" s="5"/>
      <c r="LS916" s="5"/>
      <c r="LT916" s="5"/>
      <c r="LU916" s="5"/>
      <c r="LV916" s="5"/>
      <c r="LW916" s="5"/>
      <c r="LX916" s="5"/>
      <c r="LY916" s="5"/>
      <c r="LZ916" s="5"/>
      <c r="MA916" s="5"/>
      <c r="MB916" s="5"/>
      <c r="MC916" s="5"/>
      <c r="MD916" s="5"/>
      <c r="ME916" s="5"/>
      <c r="MF916" s="5"/>
      <c r="MG916" s="5"/>
      <c r="MH916" s="5"/>
      <c r="MI916" s="5"/>
      <c r="MJ916" s="5"/>
      <c r="MK916" s="5"/>
      <c r="ML916" s="5"/>
      <c r="MM916" s="5"/>
      <c r="MN916" s="5"/>
      <c r="MO916" s="5"/>
      <c r="MP916" s="5"/>
      <c r="MQ916" s="5"/>
      <c r="MR916" s="5"/>
      <c r="MS916" s="5"/>
      <c r="MT916" s="5"/>
      <c r="MU916" s="5"/>
      <c r="MV916" s="5"/>
      <c r="MW916" s="5"/>
      <c r="MX916" s="5"/>
      <c r="MY916" s="5"/>
      <c r="MZ916" s="5"/>
      <c r="NA916" s="5"/>
      <c r="NB916" s="5"/>
      <c r="NC916" s="5"/>
      <c r="ND916" s="5"/>
      <c r="NE916" s="5"/>
      <c r="NF916" s="5"/>
      <c r="NG916" s="5"/>
      <c r="NH916" s="5"/>
      <c r="NI916" s="5"/>
      <c r="NJ916" s="5"/>
      <c r="NK916" s="5"/>
      <c r="NL916" s="5"/>
      <c r="NM916" s="5"/>
      <c r="NN916" s="5"/>
      <c r="NO916" s="5"/>
      <c r="NP916" s="5"/>
      <c r="NQ916" s="5"/>
      <c r="NR916" s="5"/>
      <c r="NS916" s="5"/>
      <c r="NT916" s="5"/>
      <c r="NU916" s="5"/>
      <c r="NV916" s="5"/>
      <c r="NW916" s="5"/>
      <c r="NX916" s="5"/>
      <c r="NY916" s="5"/>
      <c r="NZ916" s="5"/>
      <c r="OA916" s="5"/>
      <c r="OB916" s="5"/>
      <c r="OC916" s="5"/>
      <c r="OD916" s="5"/>
      <c r="OE916" s="5"/>
      <c r="OF916" s="5"/>
      <c r="OG916" s="5"/>
      <c r="OH916" s="5"/>
      <c r="OI916" s="5"/>
      <c r="OJ916" s="5"/>
      <c r="OK916" s="5"/>
      <c r="OL916" s="5"/>
      <c r="OM916" s="5"/>
      <c r="ON916" s="5"/>
      <c r="OO916" s="5"/>
      <c r="OP916" s="5"/>
      <c r="OQ916" s="5"/>
      <c r="OR916" s="5"/>
      <c r="OS916" s="5"/>
      <c r="OT916" s="5"/>
      <c r="OU916" s="5"/>
      <c r="OV916" s="5"/>
      <c r="OW916" s="5"/>
      <c r="OX916" s="5"/>
      <c r="OY916" s="5"/>
      <c r="OZ916" s="5"/>
      <c r="PA916" s="5"/>
      <c r="PB916" s="5"/>
      <c r="PC916" s="5"/>
      <c r="PD916" s="5"/>
      <c r="PE916" s="5"/>
      <c r="PF916" s="5"/>
      <c r="PG916" s="5"/>
      <c r="PH916" s="5"/>
      <c r="PI916" s="5"/>
      <c r="PJ916" s="5"/>
      <c r="PK916" s="5"/>
      <c r="PL916" s="5"/>
      <c r="PM916" s="5"/>
      <c r="PN916" s="5"/>
      <c r="PO916" s="5"/>
      <c r="PP916" s="5"/>
      <c r="PQ916" s="5"/>
      <c r="PR916" s="5"/>
      <c r="PS916" s="5"/>
      <c r="PT916" s="5"/>
      <c r="PU916" s="5"/>
      <c r="PV916" s="5"/>
      <c r="PW916" s="5"/>
      <c r="PX916" s="5"/>
      <c r="PY916" s="5"/>
      <c r="PZ916" s="5"/>
      <c r="QA916" s="5"/>
      <c r="QB916" s="5"/>
      <c r="QC916" s="5"/>
      <c r="QD916" s="5"/>
      <c r="QE916" s="5"/>
      <c r="QF916" s="5"/>
      <c r="QG916" s="5"/>
      <c r="QH916" s="5"/>
      <c r="QI916" s="5"/>
      <c r="QJ916" s="5"/>
      <c r="QK916" s="5"/>
      <c r="QL916" s="5"/>
      <c r="QM916" s="5"/>
      <c r="QN916" s="5"/>
      <c r="QO916" s="5"/>
      <c r="QP916" s="5"/>
      <c r="QQ916" s="5"/>
      <c r="QR916" s="5"/>
      <c r="QS916" s="5"/>
      <c r="QT916" s="5"/>
      <c r="QU916" s="5"/>
      <c r="QV916" s="5"/>
      <c r="QW916" s="5"/>
      <c r="QX916" s="5"/>
      <c r="QY916" s="5"/>
      <c r="QZ916" s="5"/>
      <c r="RA916" s="5"/>
      <c r="RB916" s="5"/>
      <c r="RC916" s="5"/>
      <c r="RD916" s="5"/>
      <c r="RE916" s="5"/>
      <c r="RF916" s="5"/>
      <c r="RG916" s="5"/>
      <c r="RH916" s="5"/>
      <c r="RI916" s="5"/>
      <c r="RJ916" s="5"/>
      <c r="RK916" s="5"/>
      <c r="RL916" s="5"/>
      <c r="RM916" s="5"/>
      <c r="RN916" s="5"/>
      <c r="RO916" s="5"/>
      <c r="RP916" s="5"/>
      <c r="RQ916" s="5"/>
      <c r="RR916" s="5"/>
      <c r="RS916" s="5"/>
      <c r="RT916" s="5"/>
      <c r="RU916" s="5"/>
      <c r="RV916" s="5"/>
      <c r="RW916" s="5"/>
      <c r="RX916" s="5"/>
      <c r="RY916" s="5"/>
      <c r="RZ916" s="5"/>
      <c r="SA916" s="5"/>
      <c r="SB916" s="5"/>
      <c r="SC916" s="5"/>
      <c r="SD916" s="5"/>
      <c r="SE916" s="5"/>
      <c r="SF916" s="5"/>
      <c r="SG916" s="5"/>
      <c r="SH916" s="5"/>
      <c r="SI916" s="5"/>
      <c r="SJ916" s="5"/>
      <c r="SK916" s="5"/>
      <c r="SL916" s="5"/>
      <c r="SM916" s="5"/>
      <c r="SN916" s="5"/>
      <c r="SO916" s="5"/>
      <c r="SP916" s="5"/>
      <c r="SQ916" s="5"/>
      <c r="SR916" s="5"/>
      <c r="SS916" s="5"/>
      <c r="ST916" s="5"/>
      <c r="SU916" s="5"/>
      <c r="SV916" s="5"/>
      <c r="SW916" s="5"/>
      <c r="SX916" s="5"/>
      <c r="SY916" s="5"/>
      <c r="SZ916" s="5"/>
      <c r="TA916" s="5"/>
      <c r="TB916" s="5"/>
      <c r="TC916" s="5"/>
      <c r="TD916" s="5"/>
      <c r="TE916" s="5"/>
      <c r="TF916" s="5"/>
      <c r="TG916" s="5"/>
      <c r="TH916" s="5"/>
      <c r="TI916" s="5"/>
      <c r="TJ916" s="5"/>
      <c r="TK916" s="5"/>
      <c r="TL916" s="5"/>
      <c r="TM916" s="5"/>
      <c r="TN916" s="5"/>
      <c r="TO916" s="5"/>
      <c r="TP916" s="5"/>
      <c r="TQ916" s="5"/>
      <c r="TR916" s="5"/>
      <c r="TS916" s="5"/>
      <c r="TT916" s="5"/>
      <c r="TU916" s="5"/>
      <c r="TV916" s="5"/>
      <c r="TW916" s="5"/>
      <c r="TX916" s="5"/>
      <c r="TY916" s="5"/>
      <c r="TZ916" s="5"/>
      <c r="UA916" s="5"/>
      <c r="UB916" s="5"/>
      <c r="UC916" s="5"/>
      <c r="UD916" s="5"/>
      <c r="UE916" s="5"/>
      <c r="UF916" s="5"/>
      <c r="UG916" s="5"/>
      <c r="UH916" s="5"/>
      <c r="UI916" s="5"/>
      <c r="UJ916" s="5"/>
      <c r="UK916" s="5"/>
      <c r="UL916" s="5"/>
      <c r="UM916" s="5"/>
      <c r="UN916" s="5"/>
      <c r="UO916" s="5"/>
      <c r="UP916" s="5"/>
      <c r="UQ916" s="5"/>
      <c r="UR916" s="5"/>
      <c r="US916" s="5"/>
      <c r="UT916" s="5"/>
      <c r="UU916" s="5"/>
      <c r="UV916" s="5"/>
      <c r="UW916" s="5"/>
      <c r="UX916" s="5"/>
      <c r="UY916" s="5"/>
      <c r="UZ916" s="5"/>
      <c r="VA916" s="5"/>
      <c r="VB916" s="5"/>
      <c r="VC916" s="5"/>
      <c r="VD916" s="5"/>
      <c r="VE916" s="5"/>
      <c r="VF916" s="5"/>
      <c r="VG916" s="5"/>
      <c r="VH916" s="5"/>
      <c r="VI916" s="5"/>
      <c r="VJ916" s="5"/>
      <c r="VK916" s="5"/>
      <c r="VL916" s="5"/>
      <c r="VM916" s="5"/>
      <c r="VN916" s="5"/>
      <c r="VO916" s="5"/>
      <c r="VP916" s="5"/>
      <c r="VQ916" s="5"/>
      <c r="VR916" s="5"/>
      <c r="VS916" s="5"/>
      <c r="VT916" s="5"/>
      <c r="VU916" s="5"/>
      <c r="VV916" s="5"/>
      <c r="VW916" s="5"/>
      <c r="VX916" s="5"/>
      <c r="VY916" s="5"/>
      <c r="VZ916" s="5"/>
      <c r="WA916" s="5"/>
      <c r="WB916" s="5"/>
      <c r="WC916" s="5"/>
      <c r="WD916" s="5"/>
      <c r="WE916" s="5"/>
      <c r="WF916" s="5"/>
      <c r="WG916" s="5"/>
      <c r="WH916" s="5"/>
      <c r="WI916" s="5"/>
      <c r="WJ916" s="5"/>
      <c r="WK916" s="5"/>
      <c r="WL916" s="5"/>
      <c r="WM916" s="5"/>
      <c r="WN916" s="5"/>
      <c r="WO916" s="5"/>
      <c r="WP916" s="5"/>
      <c r="WQ916" s="5"/>
      <c r="WR916" s="5"/>
      <c r="WS916" s="5"/>
      <c r="WT916" s="5"/>
      <c r="WU916" s="5"/>
      <c r="WV916" s="5"/>
      <c r="WW916" s="5"/>
      <c r="WX916" s="5"/>
      <c r="WY916" s="5"/>
      <c r="WZ916" s="5"/>
      <c r="XA916" s="5"/>
      <c r="XB916" s="5"/>
      <c r="XC916" s="5"/>
      <c r="XD916" s="5"/>
      <c r="XE916" s="5"/>
      <c r="XF916" s="5"/>
      <c r="XG916" s="5"/>
      <c r="XH916" s="5"/>
      <c r="XI916" s="5"/>
      <c r="XJ916" s="5"/>
      <c r="XK916" s="5"/>
      <c r="XL916" s="5"/>
      <c r="XM916" s="5"/>
      <c r="XN916" s="5"/>
      <c r="XO916" s="5"/>
      <c r="XP916" s="5"/>
      <c r="XQ916" s="5"/>
      <c r="XR916" s="5"/>
      <c r="XS916" s="5"/>
      <c r="XT916" s="5"/>
      <c r="XU916" s="5"/>
      <c r="XV916" s="5"/>
      <c r="XW916" s="5"/>
      <c r="XX916" s="5"/>
      <c r="XY916" s="5"/>
      <c r="XZ916" s="5"/>
      <c r="YA916" s="5"/>
      <c r="YB916" s="5"/>
      <c r="YC916" s="5"/>
      <c r="YD916" s="5"/>
      <c r="YE916" s="5"/>
      <c r="YF916" s="5"/>
      <c r="YG916" s="5"/>
      <c r="YH916" s="5"/>
      <c r="YI916" s="5"/>
      <c r="YJ916" s="5"/>
      <c r="YK916" s="5"/>
      <c r="YL916" s="5"/>
      <c r="YM916" s="5"/>
      <c r="YN916" s="5"/>
      <c r="YO916" s="5"/>
      <c r="YP916" s="5"/>
      <c r="YQ916" s="5"/>
      <c r="YR916" s="5"/>
      <c r="YS916" s="5"/>
      <c r="YT916" s="5"/>
      <c r="YU916" s="5"/>
      <c r="YV916" s="5"/>
      <c r="YW916" s="5"/>
      <c r="YX916" s="5"/>
      <c r="YY916" s="5"/>
      <c r="YZ916" s="5"/>
      <c r="ZA916" s="5"/>
      <c r="ZB916" s="5"/>
      <c r="ZC916" s="5"/>
      <c r="ZD916" s="5"/>
      <c r="ZE916" s="5"/>
      <c r="ZF916" s="5"/>
      <c r="ZG916" s="5"/>
      <c r="ZH916" s="5"/>
      <c r="ZI916" s="5"/>
      <c r="ZJ916" s="5"/>
      <c r="ZK916" s="5"/>
      <c r="ZL916" s="5"/>
      <c r="ZM916" s="5"/>
      <c r="ZN916" s="5"/>
      <c r="ZO916" s="5"/>
      <c r="ZP916" s="5"/>
      <c r="ZQ916" s="5"/>
      <c r="ZR916" s="5"/>
      <c r="ZS916" s="5"/>
      <c r="ZT916" s="5"/>
      <c r="ZU916" s="5"/>
      <c r="ZV916" s="5"/>
      <c r="ZW916" s="5"/>
      <c r="ZX916" s="5"/>
      <c r="ZY916" s="5"/>
      <c r="ZZ916" s="5"/>
      <c r="AAA916" s="5"/>
      <c r="AAB916" s="5"/>
      <c r="AAC916" s="5"/>
      <c r="AAD916" s="5"/>
      <c r="AAE916" s="5"/>
      <c r="AAF916" s="5"/>
      <c r="AAG916" s="5"/>
      <c r="AAH916" s="5"/>
      <c r="AAI916" s="5"/>
      <c r="AAJ916" s="5"/>
      <c r="AAK916" s="5"/>
      <c r="AAL916" s="5"/>
      <c r="AAM916" s="5"/>
      <c r="AAN916" s="5"/>
      <c r="AAO916" s="5"/>
      <c r="AAP916" s="5"/>
      <c r="AAQ916" s="5"/>
      <c r="AAR916" s="5"/>
      <c r="AAS916" s="5"/>
      <c r="AAT916" s="5"/>
      <c r="AAU916" s="5"/>
      <c r="AAV916" s="5"/>
      <c r="AAW916" s="5"/>
      <c r="AAX916" s="5"/>
      <c r="AAY916" s="5"/>
      <c r="AAZ916" s="5"/>
      <c r="ABA916" s="5"/>
      <c r="ABB916" s="5"/>
      <c r="ABC916" s="5"/>
      <c r="ABD916" s="5"/>
      <c r="ABE916" s="5"/>
      <c r="ABF916" s="5"/>
      <c r="ABG916" s="5"/>
      <c r="ABH916" s="5"/>
      <c r="ABI916" s="5"/>
      <c r="ABJ916" s="5"/>
      <c r="ABK916" s="5"/>
      <c r="ABL916" s="5"/>
      <c r="ABM916" s="5"/>
      <c r="ABN916" s="5"/>
      <c r="ABO916" s="5"/>
      <c r="ABP916" s="5"/>
      <c r="ABQ916" s="5"/>
      <c r="ABR916" s="5"/>
      <c r="ABS916" s="5"/>
      <c r="ABT916" s="5"/>
      <c r="ABU916" s="5"/>
      <c r="ABV916" s="5"/>
      <c r="ABW916" s="5"/>
      <c r="ABX916" s="5"/>
      <c r="ABY916" s="5"/>
      <c r="ABZ916" s="5"/>
      <c r="ACA916" s="5"/>
      <c r="ACB916" s="5"/>
      <c r="ACC916" s="5"/>
      <c r="ACD916" s="5"/>
      <c r="ACE916" s="5"/>
      <c r="ACF916" s="5"/>
      <c r="ACG916" s="5"/>
      <c r="ACH916" s="5"/>
      <c r="ACI916" s="5"/>
      <c r="ACJ916" s="5"/>
      <c r="ACK916" s="5"/>
      <c r="ACL916" s="5"/>
      <c r="ACM916" s="5"/>
      <c r="ACN916" s="5"/>
      <c r="ACO916" s="5"/>
      <c r="ACP916" s="5"/>
      <c r="ACQ916" s="5"/>
      <c r="ACR916" s="5"/>
      <c r="ACS916" s="5"/>
      <c r="ACT916" s="5"/>
      <c r="ACU916" s="5"/>
      <c r="ACV916" s="5"/>
      <c r="ACW916" s="5"/>
      <c r="ACX916" s="5"/>
      <c r="ACY916" s="5"/>
      <c r="ACZ916" s="5"/>
      <c r="ADA916" s="5"/>
      <c r="ADB916" s="5"/>
      <c r="ADC916" s="5"/>
      <c r="ADD916" s="5"/>
      <c r="ADE916" s="5"/>
      <c r="ADF916" s="5"/>
      <c r="ADG916" s="5"/>
      <c r="ADH916" s="5"/>
      <c r="ADI916" s="5"/>
      <c r="ADJ916" s="5"/>
      <c r="ADK916" s="5"/>
      <c r="ADL916" s="5"/>
      <c r="ADM916" s="5"/>
      <c r="ADN916" s="5"/>
      <c r="ADO916" s="5"/>
      <c r="ADP916" s="5"/>
      <c r="ADQ916" s="5"/>
      <c r="ADR916" s="5"/>
      <c r="ADS916" s="5"/>
      <c r="ADT916" s="5"/>
      <c r="ADU916" s="5"/>
      <c r="ADV916" s="5"/>
      <c r="ADW916" s="5"/>
      <c r="ADX916" s="5"/>
      <c r="ADY916" s="5"/>
      <c r="ADZ916" s="5"/>
      <c r="AEA916" s="5"/>
      <c r="AEB916" s="5"/>
      <c r="AEC916" s="5"/>
      <c r="AED916" s="5"/>
      <c r="AEE916" s="5"/>
      <c r="AEF916" s="5"/>
      <c r="AEG916" s="5"/>
      <c r="AEH916" s="5"/>
      <c r="AEI916" s="5"/>
      <c r="AEJ916" s="5"/>
      <c r="AEK916" s="5"/>
      <c r="AEL916" s="5"/>
      <c r="AEM916" s="5"/>
      <c r="AEN916" s="5"/>
      <c r="AEO916" s="5"/>
      <c r="AEP916" s="5"/>
      <c r="AEQ916" s="5"/>
      <c r="AER916" s="5"/>
      <c r="AES916" s="5"/>
      <c r="AET916" s="5"/>
      <c r="AEU916" s="5"/>
      <c r="AEV916" s="5"/>
      <c r="AEW916" s="5"/>
      <c r="AEX916" s="5"/>
      <c r="AEY916" s="5"/>
      <c r="AEZ916" s="5"/>
      <c r="AFA916" s="5"/>
      <c r="AFB916" s="5"/>
      <c r="AFC916" s="5"/>
      <c r="AFD916" s="5"/>
      <c r="AFE916" s="5"/>
      <c r="AFF916" s="5"/>
      <c r="AFG916" s="5"/>
      <c r="AFH916" s="5"/>
      <c r="AFI916" s="5"/>
      <c r="AFJ916" s="5"/>
      <c r="AFK916" s="5"/>
      <c r="AFL916" s="5"/>
      <c r="AFM916" s="5"/>
      <c r="AFN916" s="5"/>
      <c r="AFO916" s="5"/>
      <c r="AFP916" s="5"/>
      <c r="AFQ916" s="5"/>
      <c r="AFR916" s="5"/>
      <c r="AFS916" s="5"/>
      <c r="AFT916" s="5"/>
      <c r="AFU916" s="5"/>
      <c r="AFV916" s="5"/>
      <c r="AFW916" s="5"/>
      <c r="AFX916" s="5"/>
      <c r="AFY916" s="5"/>
      <c r="AFZ916" s="5"/>
      <c r="AGA916" s="5"/>
      <c r="AGB916" s="5"/>
      <c r="AGC916" s="5"/>
      <c r="AGD916" s="5"/>
      <c r="AGE916" s="5"/>
      <c r="AGF916" s="5"/>
      <c r="AGG916" s="5"/>
      <c r="AGH916" s="5"/>
      <c r="AGI916" s="5"/>
      <c r="AGJ916" s="5"/>
      <c r="AGK916" s="5"/>
      <c r="AGL916" s="5"/>
      <c r="AGM916" s="5"/>
      <c r="AGN916" s="5"/>
      <c r="AGO916" s="5"/>
      <c r="AGP916" s="5"/>
      <c r="AGQ916" s="5"/>
      <c r="AGR916" s="5"/>
      <c r="AGS916" s="5"/>
      <c r="AGT916" s="5"/>
      <c r="AGU916" s="5"/>
      <c r="AGV916" s="5"/>
      <c r="AGW916" s="5"/>
      <c r="AGX916" s="5"/>
      <c r="AGY916" s="5"/>
      <c r="AGZ916" s="5"/>
      <c r="AHA916" s="5"/>
      <c r="AHB916" s="5"/>
      <c r="AHC916" s="5"/>
      <c r="AHD916" s="5"/>
      <c r="AHE916" s="5"/>
      <c r="AHF916" s="5"/>
      <c r="AHG916" s="5"/>
      <c r="AHH916" s="5"/>
      <c r="AHI916" s="5"/>
      <c r="AHJ916" s="5"/>
      <c r="AHK916" s="5"/>
      <c r="AHL916" s="5"/>
      <c r="AHM916" s="5"/>
      <c r="AHN916" s="5"/>
      <c r="AHO916" s="5"/>
      <c r="AHP916" s="5"/>
      <c r="AHQ916" s="5"/>
      <c r="AHR916" s="5"/>
      <c r="AHS916" s="5"/>
      <c r="AHT916" s="5"/>
      <c r="AHU916" s="5"/>
      <c r="AHV916" s="5"/>
      <c r="AHW916" s="5"/>
      <c r="AHX916" s="5"/>
      <c r="AHY916" s="5"/>
      <c r="AHZ916" s="5"/>
      <c r="AIA916" s="5"/>
      <c r="AIB916" s="5"/>
      <c r="AIC916" s="5"/>
      <c r="AID916" s="5"/>
      <c r="AIE916" s="5"/>
      <c r="AIF916" s="5"/>
      <c r="AIG916" s="5"/>
      <c r="AIH916" s="5"/>
      <c r="AII916" s="5"/>
      <c r="AIJ916" s="5"/>
      <c r="AIK916" s="5"/>
      <c r="AIL916" s="5"/>
      <c r="AIM916" s="5"/>
      <c r="AIN916" s="5"/>
      <c r="AIO916" s="5"/>
      <c r="AIP916" s="5"/>
      <c r="AIQ916" s="5"/>
      <c r="AIR916" s="5"/>
      <c r="AIS916" s="5"/>
      <c r="AIT916" s="5"/>
      <c r="AIU916" s="5"/>
      <c r="AIV916" s="5"/>
      <c r="AIW916" s="5"/>
      <c r="AIX916" s="5"/>
      <c r="AIY916" s="5"/>
      <c r="AIZ916" s="5"/>
      <c r="AJA916" s="5"/>
      <c r="AJB916" s="5"/>
      <c r="AJC916" s="5"/>
      <c r="AJD916" s="5"/>
      <c r="AJE916" s="5"/>
      <c r="AJF916" s="5"/>
      <c r="AJG916" s="5"/>
      <c r="AJH916" s="5"/>
      <c r="AJI916" s="5"/>
      <c r="AJJ916" s="5"/>
      <c r="AJK916" s="5"/>
      <c r="AJL916" s="5"/>
      <c r="AJM916" s="5"/>
      <c r="AJN916" s="5"/>
      <c r="AJO916" s="5"/>
      <c r="AJP916" s="5"/>
      <c r="AJQ916" s="5"/>
      <c r="AJR916" s="5"/>
      <c r="AJS916" s="5"/>
      <c r="AJT916" s="5"/>
      <c r="AJU916" s="5"/>
      <c r="AJV916" s="5"/>
      <c r="AJW916" s="5"/>
      <c r="AJX916" s="5"/>
      <c r="AJY916" s="5"/>
      <c r="AJZ916" s="5"/>
      <c r="AKA916" s="5"/>
      <c r="AKB916" s="5"/>
      <c r="AKC916" s="5"/>
      <c r="AKD916" s="5"/>
      <c r="AKE916" s="5"/>
      <c r="AKF916" s="5"/>
      <c r="AKG916" s="5"/>
      <c r="AKH916" s="5"/>
      <c r="AKI916" s="5"/>
      <c r="AKJ916" s="5"/>
      <c r="AKK916" s="5"/>
      <c r="AKL916" s="5"/>
      <c r="AKM916" s="5"/>
      <c r="AKN916" s="5"/>
      <c r="AKO916" s="5"/>
      <c r="AKP916" s="5"/>
      <c r="AKQ916" s="5"/>
      <c r="AKR916" s="5"/>
      <c r="AKS916" s="5"/>
      <c r="AKT916" s="5"/>
      <c r="AKU916" s="5"/>
      <c r="AKV916" s="5"/>
      <c r="AKW916" s="5"/>
      <c r="AKX916" s="5"/>
      <c r="AKY916" s="5"/>
      <c r="AKZ916" s="5"/>
      <c r="ALA916" s="5"/>
      <c r="ALB916" s="5"/>
      <c r="ALC916" s="5"/>
      <c r="ALD916" s="5"/>
      <c r="ALE916" s="5"/>
      <c r="ALF916" s="5"/>
      <c r="ALG916" s="5"/>
      <c r="ALH916" s="5"/>
      <c r="ALI916" s="5"/>
      <c r="ALJ916" s="5"/>
      <c r="ALK916" s="5"/>
      <c r="ALL916" s="5"/>
      <c r="ALM916" s="5"/>
      <c r="ALN916" s="5"/>
      <c r="ALO916" s="5"/>
      <c r="ALP916" s="5"/>
      <c r="ALQ916" s="5"/>
      <c r="ALR916" s="5"/>
      <c r="ALS916" s="5"/>
      <c r="ALT916" s="5"/>
      <c r="ALU916" s="5"/>
      <c r="ALV916" s="5"/>
      <c r="ALW916" s="5"/>
      <c r="ALX916" s="5"/>
      <c r="ALY916" s="5"/>
      <c r="ALZ916" s="5"/>
      <c r="AMA916" s="5"/>
      <c r="AMB916" s="5"/>
      <c r="AMC916" s="5"/>
      <c r="AMD916" s="5"/>
      <c r="AME916" s="5"/>
      <c r="AMF916" s="5"/>
      <c r="AMG916" s="5"/>
      <c r="AMH916" s="5"/>
      <c r="AMI916" s="5"/>
      <c r="AMJ916" s="5"/>
      <c r="AMK916" s="5"/>
      <c r="AML916" s="5"/>
      <c r="AMM916" s="5"/>
      <c r="AMN916" s="5"/>
      <c r="AMO916" s="5"/>
      <c r="AMP916" s="5"/>
      <c r="AMQ916" s="5"/>
      <c r="AMR916" s="5"/>
      <c r="AMS916" s="5"/>
      <c r="AMT916" s="5"/>
      <c r="AMU916" s="5"/>
      <c r="AMV916" s="5"/>
      <c r="AMW916" s="5"/>
      <c r="AMX916" s="5"/>
      <c r="AMY916" s="5"/>
      <c r="AMZ916" s="5"/>
      <c r="ANA916" s="5"/>
      <c r="ANB916" s="5"/>
      <c r="ANC916" s="5"/>
      <c r="AND916" s="5"/>
      <c r="ANE916" s="5"/>
      <c r="ANF916" s="5"/>
      <c r="ANG916" s="5"/>
      <c r="ANH916" s="5"/>
      <c r="ANI916" s="5"/>
      <c r="ANJ916" s="5"/>
      <c r="ANK916" s="5"/>
      <c r="ANL916" s="5"/>
      <c r="ANM916" s="5"/>
      <c r="ANN916" s="5"/>
      <c r="ANO916" s="5"/>
      <c r="ANP916" s="5"/>
      <c r="ANQ916" s="5"/>
      <c r="ANR916" s="5"/>
      <c r="ANS916" s="5"/>
      <c r="ANT916" s="5"/>
      <c r="ANU916" s="5"/>
      <c r="ANV916" s="5"/>
      <c r="ANW916" s="5"/>
      <c r="ANX916" s="5"/>
      <c r="ANY916" s="5"/>
      <c r="ANZ916" s="5"/>
      <c r="AOA916" s="5"/>
      <c r="AOB916" s="5"/>
      <c r="AOC916" s="5"/>
      <c r="AOD916" s="5"/>
      <c r="AOE916" s="5"/>
      <c r="AOF916" s="5"/>
      <c r="AOG916" s="5"/>
      <c r="AOH916" s="5"/>
      <c r="AOI916" s="5"/>
      <c r="AOJ916" s="5"/>
      <c r="AOK916" s="5"/>
      <c r="AOL916" s="5"/>
      <c r="AOM916" s="5"/>
      <c r="AON916" s="5"/>
      <c r="AOO916" s="5"/>
      <c r="AOP916" s="5"/>
      <c r="AOQ916" s="5"/>
      <c r="AOR916" s="5"/>
      <c r="AOS916" s="5"/>
      <c r="AOT916" s="5"/>
      <c r="AOU916" s="5"/>
      <c r="AOV916" s="5"/>
      <c r="AOW916" s="5"/>
      <c r="AOX916" s="5"/>
      <c r="AOY916" s="5"/>
      <c r="AOZ916" s="5"/>
      <c r="APA916" s="5"/>
      <c r="APB916" s="5"/>
      <c r="APC916" s="5"/>
      <c r="APD916" s="5"/>
      <c r="APE916" s="5"/>
      <c r="APF916" s="5"/>
      <c r="APG916" s="5"/>
      <c r="APH916" s="5"/>
      <c r="API916" s="5"/>
      <c r="APJ916" s="5"/>
      <c r="APK916" s="5"/>
      <c r="APL916" s="5"/>
      <c r="APM916" s="5"/>
      <c r="APN916" s="5"/>
      <c r="APO916" s="5"/>
      <c r="APP916" s="5"/>
      <c r="APQ916" s="5"/>
      <c r="APR916" s="5"/>
      <c r="APS916" s="5"/>
      <c r="APT916" s="5"/>
      <c r="APU916" s="5"/>
      <c r="APV916" s="5"/>
      <c r="APW916" s="5"/>
      <c r="APX916" s="5"/>
      <c r="APY916" s="5"/>
      <c r="APZ916" s="5"/>
      <c r="AQA916" s="5"/>
      <c r="AQB916" s="5"/>
      <c r="AQC916" s="5"/>
      <c r="AQD916" s="5"/>
      <c r="AQE916" s="5"/>
      <c r="AQF916" s="5"/>
      <c r="AQG916" s="5"/>
      <c r="AQH916" s="5"/>
      <c r="AQI916" s="5"/>
      <c r="AQJ916" s="5"/>
      <c r="AQK916" s="5"/>
      <c r="AQL916" s="5"/>
      <c r="AQM916" s="5"/>
      <c r="AQN916" s="5"/>
      <c r="AQO916" s="5"/>
      <c r="AQP916" s="5"/>
      <c r="AQQ916" s="5"/>
      <c r="AQR916" s="5"/>
      <c r="AQS916" s="5"/>
      <c r="AQT916" s="5"/>
      <c r="AQU916" s="5"/>
      <c r="AQV916" s="5"/>
      <c r="AQW916" s="5"/>
      <c r="AQX916" s="5"/>
      <c r="AQY916" s="5"/>
      <c r="AQZ916" s="5"/>
      <c r="ARA916" s="5"/>
      <c r="ARB916" s="5"/>
      <c r="ARC916" s="5"/>
      <c r="ARD916" s="5"/>
      <c r="ARE916" s="5"/>
      <c r="ARF916" s="5"/>
      <c r="ARG916" s="5"/>
      <c r="ARH916" s="5"/>
      <c r="ARI916" s="5"/>
      <c r="ARJ916" s="5"/>
      <c r="ARK916" s="5"/>
      <c r="ARL916" s="5"/>
      <c r="ARM916" s="5"/>
      <c r="ARN916" s="5"/>
      <c r="ARO916" s="5"/>
      <c r="ARP916" s="5"/>
      <c r="ARQ916" s="5"/>
      <c r="ARR916" s="5"/>
      <c r="ARS916" s="5"/>
      <c r="ART916" s="5"/>
      <c r="ARU916" s="5"/>
      <c r="ARV916" s="5"/>
      <c r="ARW916" s="5"/>
      <c r="ARX916" s="5"/>
      <c r="ARY916" s="5"/>
      <c r="ARZ916" s="5"/>
      <c r="ASA916" s="5"/>
      <c r="ASB916" s="5"/>
      <c r="ASC916" s="5"/>
      <c r="ASD916" s="5"/>
      <c r="ASE916" s="5"/>
      <c r="ASF916" s="5"/>
      <c r="ASG916" s="5"/>
      <c r="ASH916" s="5"/>
      <c r="ASI916" s="5"/>
      <c r="ASJ916" s="5"/>
      <c r="ASK916" s="5"/>
      <c r="ASL916" s="5"/>
      <c r="ASM916" s="5"/>
      <c r="ASN916" s="5"/>
      <c r="ASO916" s="5"/>
      <c r="ASP916" s="5"/>
      <c r="ASQ916" s="5"/>
      <c r="ASR916" s="5"/>
      <c r="ASS916" s="5"/>
      <c r="AST916" s="5"/>
      <c r="ASU916" s="5"/>
      <c r="ASV916" s="5"/>
      <c r="ASW916" s="5"/>
      <c r="ASX916" s="5"/>
      <c r="ASY916" s="5"/>
      <c r="ASZ916" s="5"/>
      <c r="ATA916" s="5"/>
      <c r="ATB916" s="5"/>
      <c r="ATC916" s="5"/>
      <c r="ATD916" s="5"/>
      <c r="ATE916" s="5"/>
      <c r="ATF916" s="5"/>
      <c r="ATG916" s="5"/>
      <c r="ATH916" s="5"/>
      <c r="ATI916" s="5"/>
      <c r="ATJ916" s="5"/>
      <c r="ATK916" s="5"/>
      <c r="ATL916" s="5"/>
      <c r="ATM916" s="5"/>
      <c r="ATN916" s="5"/>
      <c r="ATO916" s="5"/>
      <c r="ATP916" s="5"/>
      <c r="ATQ916" s="5"/>
      <c r="ATR916" s="5"/>
      <c r="ATS916" s="5"/>
      <c r="ATT916" s="5"/>
      <c r="ATU916" s="5"/>
      <c r="ATV916" s="5"/>
      <c r="ATW916" s="5"/>
      <c r="ATX916" s="5"/>
      <c r="ATY916" s="5"/>
      <c r="ATZ916" s="5"/>
      <c r="AUA916" s="5"/>
      <c r="AUB916" s="5"/>
      <c r="AUC916" s="5"/>
      <c r="AUD916" s="5"/>
      <c r="AUE916" s="5"/>
      <c r="AUF916" s="5"/>
      <c r="AUG916" s="5"/>
      <c r="AUH916" s="5"/>
      <c r="AUI916" s="5"/>
      <c r="AUJ916" s="5"/>
      <c r="AUK916" s="5"/>
      <c r="AUL916" s="5"/>
      <c r="AUM916" s="5"/>
      <c r="AUN916" s="5"/>
      <c r="AUO916" s="5"/>
      <c r="AUP916" s="5"/>
      <c r="AUQ916" s="5"/>
      <c r="AUR916" s="5"/>
      <c r="AUS916" s="5"/>
      <c r="AUT916" s="5"/>
      <c r="AUU916" s="5"/>
      <c r="AUV916" s="5"/>
      <c r="AUW916" s="5"/>
      <c r="AUX916" s="5"/>
      <c r="AUY916" s="5"/>
      <c r="AUZ916" s="5"/>
      <c r="AVA916" s="5"/>
      <c r="AVB916" s="5"/>
      <c r="AVC916" s="5"/>
      <c r="AVD916" s="5"/>
      <c r="AVE916" s="5"/>
      <c r="AVF916" s="5"/>
      <c r="AVG916" s="5"/>
      <c r="AVH916" s="5"/>
      <c r="AVI916" s="5"/>
      <c r="AVJ916" s="5"/>
      <c r="AVK916" s="5"/>
      <c r="AVL916" s="5"/>
      <c r="AVM916" s="5"/>
      <c r="AVN916" s="5"/>
      <c r="AVO916" s="5"/>
      <c r="AVP916" s="5"/>
      <c r="AVQ916" s="5"/>
      <c r="AVR916" s="5"/>
      <c r="AVS916" s="5"/>
      <c r="AVT916" s="5"/>
      <c r="AVU916" s="5"/>
      <c r="AVV916" s="5"/>
      <c r="AVW916" s="5"/>
      <c r="AVX916" s="5"/>
      <c r="AVY916" s="5"/>
      <c r="AVZ916" s="5"/>
      <c r="AWA916" s="5"/>
      <c r="AWB916" s="5"/>
      <c r="AWC916" s="5"/>
      <c r="AWD916" s="5"/>
      <c r="AWE916" s="5"/>
      <c r="AWF916" s="5"/>
      <c r="AWG916" s="5"/>
      <c r="AWH916" s="5"/>
      <c r="AWI916" s="5"/>
      <c r="AWJ916" s="5"/>
      <c r="AWK916" s="5"/>
      <c r="AWL916" s="5"/>
      <c r="AWM916" s="5"/>
      <c r="AWN916" s="5"/>
      <c r="AWO916" s="5"/>
      <c r="AWP916" s="5"/>
      <c r="AWQ916" s="5"/>
      <c r="AWR916" s="5"/>
      <c r="AWS916" s="5"/>
      <c r="AWT916" s="5"/>
      <c r="AWU916" s="5"/>
      <c r="AWV916" s="5"/>
      <c r="AWW916" s="5"/>
      <c r="AWX916" s="5"/>
      <c r="AWY916" s="5"/>
      <c r="AWZ916" s="5"/>
      <c r="AXA916" s="5"/>
      <c r="AXB916" s="5"/>
      <c r="AXC916" s="5"/>
      <c r="AXD916" s="5"/>
      <c r="AXE916" s="5"/>
      <c r="AXF916" s="5"/>
      <c r="AXG916" s="5"/>
      <c r="AXH916" s="5"/>
      <c r="AXI916" s="5"/>
      <c r="AXJ916" s="5"/>
      <c r="AXK916" s="5"/>
      <c r="AXL916" s="5"/>
      <c r="AXM916" s="5"/>
      <c r="AXN916" s="5"/>
      <c r="AXO916" s="5"/>
      <c r="AXP916" s="5"/>
      <c r="AXQ916" s="5"/>
      <c r="AXR916" s="5"/>
      <c r="AXS916" s="5"/>
      <c r="AXT916" s="5"/>
      <c r="AXU916" s="5"/>
      <c r="AXV916" s="5"/>
      <c r="AXW916" s="5"/>
      <c r="AXX916" s="5"/>
      <c r="AXY916" s="5"/>
      <c r="AXZ916" s="5"/>
      <c r="AYA916" s="5"/>
      <c r="AYB916" s="5"/>
      <c r="AYC916" s="5"/>
      <c r="AYD916" s="5"/>
      <c r="AYE916" s="5"/>
      <c r="AYF916" s="5"/>
      <c r="AYG916" s="5"/>
      <c r="AYH916" s="5"/>
      <c r="AYI916" s="5"/>
      <c r="AYJ916" s="5"/>
      <c r="AYK916" s="5"/>
      <c r="AYL916" s="5"/>
      <c r="AYM916" s="5"/>
      <c r="AYN916" s="5"/>
      <c r="AYO916" s="5"/>
      <c r="AYP916" s="5"/>
      <c r="AYQ916" s="5"/>
      <c r="AYR916" s="5"/>
      <c r="AYS916" s="5"/>
      <c r="AYT916" s="5"/>
      <c r="AYU916" s="5"/>
      <c r="AYV916" s="5"/>
      <c r="AYW916" s="5"/>
      <c r="AYX916" s="5"/>
      <c r="AYY916" s="5"/>
      <c r="AYZ916" s="5"/>
      <c r="AZA916" s="5"/>
      <c r="AZB916" s="5"/>
      <c r="AZC916" s="5"/>
      <c r="AZD916" s="5"/>
      <c r="AZE916" s="5"/>
      <c r="AZF916" s="5"/>
      <c r="AZG916" s="5"/>
      <c r="AZH916" s="5"/>
      <c r="AZI916" s="5"/>
      <c r="AZJ916" s="5"/>
      <c r="AZK916" s="5"/>
      <c r="AZL916" s="5"/>
      <c r="AZM916" s="5"/>
      <c r="AZN916" s="5"/>
      <c r="AZO916" s="5"/>
      <c r="AZP916" s="5"/>
      <c r="AZQ916" s="5"/>
      <c r="AZR916" s="5"/>
      <c r="AZS916" s="5"/>
      <c r="AZT916" s="5"/>
      <c r="AZU916" s="5"/>
      <c r="AZV916" s="5"/>
      <c r="AZW916" s="5"/>
      <c r="AZX916" s="5"/>
      <c r="AZY916" s="5"/>
      <c r="AZZ916" s="5"/>
      <c r="BAA916" s="5"/>
      <c r="BAB916" s="5"/>
      <c r="BAC916" s="5"/>
      <c r="BAD916" s="5"/>
      <c r="BAE916" s="5"/>
      <c r="BAF916" s="5"/>
      <c r="BAG916" s="5"/>
      <c r="BAH916" s="5"/>
      <c r="BAI916" s="5"/>
      <c r="BAJ916" s="5"/>
      <c r="BAK916" s="5"/>
      <c r="BAL916" s="5"/>
      <c r="BAM916" s="5"/>
      <c r="BAN916" s="5"/>
      <c r="BAO916" s="5"/>
      <c r="BAP916" s="5"/>
      <c r="BAQ916" s="5"/>
      <c r="BAR916" s="5"/>
      <c r="BAS916" s="5"/>
      <c r="BAT916" s="5"/>
      <c r="BAU916" s="5"/>
      <c r="BAV916" s="5"/>
      <c r="BAW916" s="5"/>
      <c r="BAX916" s="5"/>
      <c r="BAY916" s="5"/>
      <c r="BAZ916" s="5"/>
      <c r="BBA916" s="5"/>
      <c r="BBB916" s="5"/>
      <c r="BBC916" s="5"/>
      <c r="BBD916" s="5"/>
      <c r="BBE916" s="5"/>
      <c r="BBF916" s="5"/>
      <c r="BBG916" s="5"/>
      <c r="BBH916" s="5"/>
      <c r="BBI916" s="5"/>
      <c r="BBJ916" s="5"/>
      <c r="BBK916" s="5"/>
      <c r="BBL916" s="5"/>
      <c r="BBM916" s="5"/>
      <c r="BBN916" s="5"/>
      <c r="BBO916" s="5"/>
      <c r="BBP916" s="5"/>
      <c r="BBQ916" s="5"/>
      <c r="BBR916" s="5"/>
      <c r="BBS916" s="5"/>
      <c r="BBT916" s="5"/>
      <c r="BBU916" s="5"/>
      <c r="BBV916" s="5"/>
      <c r="BBW916" s="5"/>
      <c r="BBX916" s="5"/>
      <c r="BBY916" s="5"/>
      <c r="BBZ916" s="5"/>
      <c r="BCA916" s="5"/>
      <c r="BCB916" s="5"/>
      <c r="BCC916" s="5"/>
      <c r="BCD916" s="5"/>
      <c r="BCE916" s="5"/>
      <c r="BCF916" s="5"/>
      <c r="BCG916" s="5"/>
      <c r="BCH916" s="5"/>
      <c r="BCI916" s="5"/>
      <c r="BCJ916" s="5"/>
      <c r="BCK916" s="5"/>
      <c r="BCL916" s="5"/>
      <c r="BCM916" s="5"/>
      <c r="BCN916" s="5"/>
      <c r="BCO916" s="5"/>
      <c r="BCP916" s="5"/>
      <c r="BCQ916" s="5"/>
      <c r="BCR916" s="5"/>
      <c r="BCS916" s="5"/>
      <c r="BCT916" s="5"/>
      <c r="BCU916" s="5"/>
      <c r="BCV916" s="5"/>
      <c r="BCW916" s="5"/>
      <c r="BCX916" s="5"/>
      <c r="BCY916" s="5"/>
      <c r="BCZ916" s="5"/>
      <c r="BDA916" s="5"/>
      <c r="BDB916" s="5"/>
      <c r="BDC916" s="5"/>
      <c r="BDD916" s="5"/>
      <c r="BDE916" s="5"/>
      <c r="BDF916" s="5"/>
      <c r="BDG916" s="5"/>
      <c r="BDH916" s="5"/>
      <c r="BDI916" s="5"/>
      <c r="BDJ916" s="5"/>
      <c r="BDK916" s="5"/>
      <c r="BDL916" s="5"/>
      <c r="BDM916" s="5"/>
      <c r="BDN916" s="5"/>
      <c r="BDO916" s="5"/>
      <c r="BDP916" s="5"/>
      <c r="BDQ916" s="5"/>
      <c r="BDR916" s="5"/>
      <c r="BDS916" s="5"/>
      <c r="BDT916" s="5"/>
      <c r="BDU916" s="5"/>
      <c r="BDV916" s="5"/>
      <c r="BDW916" s="5"/>
      <c r="BDX916" s="5"/>
      <c r="BDY916" s="5"/>
      <c r="BDZ916" s="5"/>
      <c r="BEA916" s="5"/>
      <c r="BEB916" s="5"/>
      <c r="BEC916" s="5"/>
      <c r="BED916" s="5"/>
      <c r="BEE916" s="5"/>
      <c r="BEF916" s="5"/>
      <c r="BEG916" s="5"/>
      <c r="BEH916" s="5"/>
      <c r="BEI916" s="5"/>
      <c r="BEJ916" s="5"/>
      <c r="BEK916" s="5"/>
      <c r="BEL916" s="5"/>
      <c r="BEM916" s="5"/>
      <c r="BEN916" s="5"/>
      <c r="BEO916" s="5"/>
      <c r="BEP916" s="5"/>
      <c r="BEQ916" s="5"/>
      <c r="BER916" s="5"/>
      <c r="BES916" s="5"/>
      <c r="BET916" s="5"/>
      <c r="BEU916" s="5"/>
      <c r="BEV916" s="5"/>
      <c r="BEW916" s="5"/>
      <c r="BEX916" s="5"/>
      <c r="BEY916" s="5"/>
      <c r="BEZ916" s="5"/>
      <c r="BFA916" s="5"/>
      <c r="BFB916" s="5"/>
      <c r="BFC916" s="5"/>
      <c r="BFD916" s="5"/>
      <c r="BFE916" s="5"/>
      <c r="BFF916" s="5"/>
      <c r="BFG916" s="5"/>
      <c r="BFH916" s="5"/>
      <c r="BFI916" s="5"/>
      <c r="BFJ916" s="5"/>
      <c r="BFK916" s="5"/>
      <c r="BFL916" s="5"/>
      <c r="BFM916" s="5"/>
      <c r="BFN916" s="5"/>
      <c r="BFO916" s="5"/>
      <c r="BFP916" s="5"/>
      <c r="BFQ916" s="5"/>
      <c r="BFR916" s="5"/>
      <c r="BFS916" s="5"/>
      <c r="BFT916" s="5"/>
      <c r="BFU916" s="5"/>
      <c r="BFV916" s="5"/>
      <c r="BFW916" s="5"/>
      <c r="BFX916" s="5"/>
      <c r="BFY916" s="5"/>
      <c r="BFZ916" s="5"/>
      <c r="BGA916" s="5"/>
      <c r="BGB916" s="5"/>
      <c r="BGC916" s="5"/>
      <c r="BGD916" s="5"/>
      <c r="BGE916" s="5"/>
      <c r="BGF916" s="5"/>
      <c r="BGG916" s="5"/>
      <c r="BGH916" s="5"/>
      <c r="BGI916" s="5"/>
      <c r="BGJ916" s="5"/>
      <c r="BGK916" s="5"/>
      <c r="BGL916" s="5"/>
      <c r="BGM916" s="5"/>
      <c r="BGN916" s="5"/>
      <c r="BGO916" s="5"/>
      <c r="BGP916" s="5"/>
      <c r="BGQ916" s="5"/>
      <c r="BGR916" s="5"/>
      <c r="BGS916" s="5"/>
      <c r="BGT916" s="5"/>
      <c r="BGU916" s="5"/>
      <c r="BGV916" s="5"/>
      <c r="BGW916" s="5"/>
      <c r="BGX916" s="5"/>
      <c r="BGY916" s="5"/>
      <c r="BGZ916" s="5"/>
      <c r="BHA916" s="5"/>
      <c r="BHB916" s="5"/>
      <c r="BHC916" s="5"/>
      <c r="BHD916" s="5"/>
      <c r="BHE916" s="5"/>
      <c r="BHF916" s="5"/>
      <c r="BHG916" s="5"/>
      <c r="BHH916" s="5"/>
      <c r="BHI916" s="5"/>
      <c r="BHJ916" s="5"/>
      <c r="BHK916" s="5"/>
      <c r="BHL916" s="5"/>
      <c r="BHM916" s="5"/>
      <c r="BHN916" s="5"/>
      <c r="BHO916" s="5"/>
      <c r="BHP916" s="5"/>
      <c r="BHQ916" s="5"/>
      <c r="BHR916" s="5"/>
      <c r="BHS916" s="5"/>
      <c r="BHT916" s="5"/>
      <c r="BHU916" s="5"/>
      <c r="BHV916" s="5"/>
      <c r="BHW916" s="5"/>
      <c r="BHX916" s="5"/>
      <c r="BHY916" s="5"/>
      <c r="BHZ916" s="5"/>
      <c r="BIA916" s="5"/>
      <c r="BIB916" s="5"/>
      <c r="BIC916" s="5"/>
      <c r="BID916" s="5"/>
      <c r="BIE916" s="5"/>
      <c r="BIF916" s="5"/>
      <c r="BIG916" s="5"/>
      <c r="BIH916" s="5"/>
      <c r="BII916" s="5"/>
      <c r="BIJ916" s="5"/>
      <c r="BIK916" s="5"/>
      <c r="BIL916" s="5"/>
      <c r="BIM916" s="5"/>
      <c r="BIN916" s="5"/>
      <c r="BIO916" s="5"/>
      <c r="BIP916" s="5"/>
      <c r="BIQ916" s="5"/>
      <c r="BIR916" s="5"/>
      <c r="BIS916" s="5"/>
      <c r="BIT916" s="5"/>
      <c r="BIU916" s="5"/>
      <c r="BIV916" s="5"/>
      <c r="BIW916" s="5"/>
      <c r="BIX916" s="5"/>
      <c r="BIY916" s="5"/>
      <c r="BIZ916" s="5"/>
      <c r="BJA916" s="5"/>
      <c r="BJB916" s="5"/>
      <c r="BJC916" s="5"/>
      <c r="BJD916" s="5"/>
      <c r="BJE916" s="5"/>
      <c r="BJF916" s="5"/>
      <c r="BJG916" s="5"/>
      <c r="BJH916" s="5"/>
      <c r="BJI916" s="5"/>
      <c r="BJJ916" s="5"/>
      <c r="BJK916" s="5"/>
      <c r="BJL916" s="5"/>
      <c r="BJM916" s="5"/>
      <c r="BJN916" s="5"/>
      <c r="BJO916" s="5"/>
      <c r="BJP916" s="5"/>
      <c r="BJQ916" s="5"/>
      <c r="BJR916" s="5"/>
      <c r="BJS916" s="5"/>
      <c r="BJT916" s="5"/>
      <c r="BJU916" s="5"/>
      <c r="BJV916" s="5"/>
      <c r="BJW916" s="5"/>
      <c r="BJX916" s="5"/>
      <c r="BJY916" s="5"/>
      <c r="BJZ916" s="5"/>
      <c r="BKA916" s="5"/>
      <c r="BKB916" s="5"/>
      <c r="BKC916" s="5"/>
      <c r="BKD916" s="5"/>
      <c r="BKE916" s="5"/>
      <c r="BKF916" s="5"/>
      <c r="BKG916" s="5"/>
      <c r="BKH916" s="5"/>
      <c r="BKI916" s="5"/>
      <c r="BKJ916" s="5"/>
      <c r="BKK916" s="5"/>
      <c r="BKL916" s="5"/>
      <c r="BKM916" s="5"/>
      <c r="BKN916" s="5"/>
      <c r="BKO916" s="5"/>
      <c r="BKP916" s="5"/>
      <c r="BKQ916" s="5"/>
      <c r="BKR916" s="5"/>
      <c r="BKS916" s="5"/>
      <c r="BKT916" s="5"/>
      <c r="BKU916" s="5"/>
      <c r="BKV916" s="5"/>
      <c r="BKW916" s="5"/>
      <c r="BKX916" s="5"/>
      <c r="BKY916" s="5"/>
      <c r="BKZ916" s="5"/>
      <c r="BLA916" s="5"/>
      <c r="BLB916" s="5"/>
      <c r="BLC916" s="5"/>
      <c r="BLD916" s="5"/>
      <c r="BLE916" s="5"/>
      <c r="BLF916" s="5"/>
      <c r="BLG916" s="5"/>
      <c r="BLH916" s="5"/>
      <c r="BLI916" s="5"/>
      <c r="BLJ916" s="5"/>
      <c r="BLK916" s="5"/>
      <c r="BLL916" s="5"/>
      <c r="BLM916" s="5"/>
      <c r="BLN916" s="5"/>
      <c r="BLO916" s="5"/>
      <c r="BLP916" s="5"/>
      <c r="BLQ916" s="5"/>
      <c r="BLR916" s="5"/>
      <c r="BLS916" s="5"/>
      <c r="BLT916" s="5"/>
      <c r="BLU916" s="5"/>
      <c r="BLV916" s="5"/>
      <c r="BLW916" s="5"/>
      <c r="BLX916" s="5"/>
      <c r="BLY916" s="5"/>
      <c r="BLZ916" s="5"/>
      <c r="BMA916" s="5"/>
      <c r="BMB916" s="5"/>
      <c r="BMC916" s="5"/>
      <c r="BMD916" s="5"/>
      <c r="BME916" s="5"/>
      <c r="BMF916" s="5"/>
      <c r="BMG916" s="5"/>
      <c r="BMH916" s="5"/>
      <c r="BMI916" s="5"/>
      <c r="BMJ916" s="5"/>
      <c r="BMK916" s="5"/>
      <c r="BML916" s="5"/>
      <c r="BMM916" s="5"/>
      <c r="BMN916" s="5"/>
      <c r="BMO916" s="5"/>
      <c r="BMP916" s="5"/>
      <c r="BMQ916" s="5"/>
      <c r="BMR916" s="5"/>
      <c r="BMS916" s="5"/>
      <c r="BMT916" s="5"/>
      <c r="BMU916" s="5"/>
      <c r="BMV916" s="5"/>
      <c r="BMW916" s="5"/>
      <c r="BMX916" s="5"/>
      <c r="BMY916" s="5"/>
      <c r="BMZ916" s="5"/>
      <c r="BNA916" s="5"/>
      <c r="BNB916" s="5"/>
      <c r="BNC916" s="5"/>
      <c r="BND916" s="5"/>
      <c r="BNE916" s="5"/>
      <c r="BNF916" s="5"/>
      <c r="BNG916" s="5"/>
      <c r="BNH916" s="5"/>
      <c r="BNI916" s="5"/>
      <c r="BNJ916" s="5"/>
      <c r="BNK916" s="5"/>
      <c r="BNL916" s="5"/>
      <c r="BNM916" s="5"/>
      <c r="BNN916" s="5"/>
      <c r="BNO916" s="5"/>
      <c r="BNP916" s="5"/>
      <c r="BNQ916" s="5"/>
      <c r="BNR916" s="5"/>
      <c r="BNS916" s="5"/>
      <c r="BNT916" s="5"/>
      <c r="BNU916" s="5"/>
      <c r="BNV916" s="5"/>
      <c r="BNW916" s="5"/>
      <c r="BNX916" s="5"/>
      <c r="BNY916" s="5"/>
      <c r="BNZ916" s="5"/>
      <c r="BOA916" s="5"/>
      <c r="BOB916" s="5"/>
      <c r="BOC916" s="5"/>
      <c r="BOD916" s="5"/>
      <c r="BOE916" s="5"/>
      <c r="BOF916" s="5"/>
      <c r="BOG916" s="5"/>
      <c r="BOH916" s="5"/>
      <c r="BOI916" s="5"/>
      <c r="BOJ916" s="5"/>
      <c r="BOK916" s="5"/>
      <c r="BOL916" s="5"/>
      <c r="BOM916" s="5"/>
      <c r="BON916" s="5"/>
      <c r="BOO916" s="5"/>
      <c r="BOP916" s="5"/>
      <c r="BOQ916" s="5"/>
      <c r="BOR916" s="5"/>
      <c r="BOS916" s="5"/>
      <c r="BOT916" s="5"/>
      <c r="BOU916" s="5"/>
      <c r="BOV916" s="5"/>
      <c r="BOW916" s="5"/>
      <c r="BOX916" s="5"/>
      <c r="BOY916" s="5"/>
      <c r="BOZ916" s="5"/>
      <c r="BPA916" s="5"/>
      <c r="BPB916" s="5"/>
      <c r="BPC916" s="5"/>
      <c r="BPD916" s="5"/>
      <c r="BPE916" s="5"/>
      <c r="BPF916" s="5"/>
      <c r="BPG916" s="5"/>
      <c r="BPH916" s="5"/>
      <c r="BPI916" s="5"/>
      <c r="BPJ916" s="5"/>
      <c r="BPK916" s="5"/>
      <c r="BPL916" s="5"/>
      <c r="BPM916" s="5"/>
      <c r="BPN916" s="5"/>
      <c r="BPO916" s="5"/>
      <c r="BPP916" s="5"/>
      <c r="BPQ916" s="5"/>
      <c r="BPR916" s="5"/>
      <c r="BPS916" s="5"/>
      <c r="BPT916" s="5"/>
      <c r="BPU916" s="5"/>
      <c r="BPV916" s="5"/>
      <c r="BPW916" s="5"/>
      <c r="BPX916" s="5"/>
      <c r="BPY916" s="5"/>
      <c r="BPZ916" s="5"/>
      <c r="BQA916" s="5"/>
      <c r="BQB916" s="5"/>
      <c r="BQC916" s="5"/>
      <c r="BQD916" s="5"/>
      <c r="BQE916" s="5"/>
      <c r="BQF916" s="5"/>
      <c r="BQG916" s="5"/>
      <c r="BQH916" s="5"/>
      <c r="BQI916" s="5"/>
      <c r="BQJ916" s="5"/>
      <c r="BQK916" s="5"/>
      <c r="BQL916" s="5"/>
      <c r="BQM916" s="5"/>
      <c r="BQN916" s="5"/>
      <c r="BQO916" s="5"/>
      <c r="BQP916" s="5"/>
      <c r="BQQ916" s="5"/>
      <c r="BQR916" s="5"/>
      <c r="BQS916" s="5"/>
      <c r="BQT916" s="5"/>
      <c r="BQU916" s="5"/>
      <c r="BQV916" s="5"/>
      <c r="BQW916" s="5"/>
      <c r="BQX916" s="5"/>
      <c r="BQY916" s="5"/>
      <c r="BQZ916" s="5"/>
      <c r="BRA916" s="5"/>
      <c r="BRB916" s="5"/>
      <c r="BRC916" s="5"/>
      <c r="BRD916" s="5"/>
      <c r="BRE916" s="5"/>
      <c r="BRF916" s="5"/>
      <c r="BRG916" s="5"/>
      <c r="BRH916" s="5"/>
      <c r="BRI916" s="5"/>
      <c r="BRJ916" s="5"/>
      <c r="BRK916" s="5"/>
      <c r="BRL916" s="5"/>
      <c r="BRM916" s="5"/>
      <c r="BRN916" s="5"/>
      <c r="BRO916" s="5"/>
      <c r="BRP916" s="5"/>
      <c r="BRQ916" s="5"/>
      <c r="BRR916" s="5"/>
      <c r="BRS916" s="5"/>
      <c r="BRT916" s="5"/>
      <c r="BRU916" s="5"/>
      <c r="BRV916" s="5"/>
      <c r="BRW916" s="5"/>
      <c r="BRX916" s="5"/>
      <c r="BRY916" s="5"/>
      <c r="BRZ916" s="5"/>
      <c r="BSA916" s="5"/>
      <c r="BSB916" s="5"/>
      <c r="BSC916" s="5"/>
      <c r="BSD916" s="5"/>
      <c r="BSE916" s="5"/>
      <c r="BSF916" s="5"/>
      <c r="BSG916" s="5"/>
      <c r="BSH916" s="5"/>
      <c r="BSI916" s="5"/>
      <c r="BSJ916" s="5"/>
      <c r="BSK916" s="5"/>
      <c r="BSL916" s="5"/>
      <c r="BSM916" s="5"/>
      <c r="BSN916" s="5"/>
      <c r="BSO916" s="5"/>
      <c r="BSP916" s="5"/>
      <c r="BSQ916" s="5"/>
      <c r="BSR916" s="5"/>
      <c r="BSS916" s="5"/>
      <c r="BST916" s="5"/>
      <c r="BSU916" s="5"/>
      <c r="BSV916" s="5"/>
      <c r="BSW916" s="5"/>
      <c r="BSX916" s="5"/>
      <c r="BSY916" s="5"/>
      <c r="BSZ916" s="5"/>
      <c r="BTA916" s="5"/>
      <c r="BTB916" s="5"/>
      <c r="BTC916" s="5"/>
      <c r="BTD916" s="5"/>
      <c r="BTE916" s="5"/>
      <c r="BTF916" s="5"/>
      <c r="BTG916" s="5"/>
      <c r="BTH916" s="5"/>
      <c r="BTI916" s="5"/>
      <c r="BTJ916" s="5"/>
      <c r="BTK916" s="5"/>
      <c r="BTL916" s="5"/>
      <c r="BTM916" s="5"/>
      <c r="BTN916" s="5"/>
      <c r="BTO916" s="5"/>
      <c r="BTP916" s="5"/>
      <c r="BTQ916" s="5"/>
      <c r="BTR916" s="5"/>
      <c r="BTS916" s="5"/>
      <c r="BTT916" s="5"/>
      <c r="BTU916" s="5"/>
      <c r="BTV916" s="5"/>
      <c r="BTW916" s="5"/>
      <c r="BTX916" s="5"/>
      <c r="BTY916" s="5"/>
      <c r="BTZ916" s="5"/>
      <c r="BUA916" s="5"/>
      <c r="BUB916" s="5"/>
      <c r="BUC916" s="5"/>
      <c r="BUD916" s="5"/>
      <c r="BUE916" s="5"/>
      <c r="BUF916" s="5"/>
      <c r="BUG916" s="5"/>
      <c r="BUH916" s="5"/>
      <c r="BUI916" s="5"/>
      <c r="BUJ916" s="5"/>
      <c r="BUK916" s="5"/>
      <c r="BUL916" s="5"/>
      <c r="BUM916" s="5"/>
      <c r="BUN916" s="5"/>
      <c r="BUO916" s="5"/>
      <c r="BUP916" s="5"/>
      <c r="BUQ916" s="5"/>
      <c r="BUR916" s="5"/>
      <c r="BUS916" s="5"/>
      <c r="BUT916" s="5"/>
      <c r="BUU916" s="5"/>
      <c r="BUV916" s="5"/>
      <c r="BUW916" s="5"/>
      <c r="BUX916" s="5"/>
      <c r="BUY916" s="5"/>
      <c r="BUZ916" s="5"/>
      <c r="BVA916" s="5"/>
      <c r="BVB916" s="5"/>
      <c r="BVC916" s="5"/>
      <c r="BVD916" s="5"/>
      <c r="BVE916" s="5"/>
      <c r="BVF916" s="5"/>
      <c r="BVG916" s="5"/>
      <c r="BVH916" s="5"/>
      <c r="BVI916" s="5"/>
      <c r="BVJ916" s="5"/>
      <c r="BVK916" s="5"/>
      <c r="BVL916" s="5"/>
      <c r="BVM916" s="5"/>
      <c r="BVN916" s="5"/>
      <c r="BVO916" s="5"/>
      <c r="BVP916" s="5"/>
      <c r="BVQ916" s="5"/>
      <c r="BVR916" s="5"/>
      <c r="BVS916" s="5"/>
      <c r="BVT916" s="5"/>
      <c r="BVU916" s="5"/>
      <c r="BVV916" s="5"/>
      <c r="BVW916" s="5"/>
      <c r="BVX916" s="5"/>
      <c r="BVY916" s="5"/>
      <c r="BVZ916" s="5"/>
      <c r="BWA916" s="5"/>
      <c r="BWB916" s="5"/>
      <c r="BWC916" s="5"/>
      <c r="BWD916" s="5"/>
      <c r="BWE916" s="5"/>
      <c r="BWF916" s="5"/>
      <c r="BWG916" s="5"/>
      <c r="BWH916" s="5"/>
      <c r="BWI916" s="5"/>
      <c r="BWJ916" s="5"/>
      <c r="BWK916" s="5"/>
      <c r="BWL916" s="5"/>
      <c r="BWM916" s="5"/>
      <c r="BWN916" s="5"/>
      <c r="BWO916" s="5"/>
      <c r="BWP916" s="5"/>
      <c r="BWQ916" s="5"/>
      <c r="BWR916" s="5"/>
      <c r="BWS916" s="5"/>
      <c r="BWT916" s="5"/>
      <c r="BWU916" s="5"/>
      <c r="BWV916" s="5"/>
      <c r="BWW916" s="5"/>
      <c r="BWX916" s="5"/>
      <c r="BWY916" s="5"/>
      <c r="BWZ916" s="5"/>
      <c r="BXA916" s="5"/>
      <c r="BXB916" s="5"/>
      <c r="BXC916" s="5"/>
      <c r="BXD916" s="5"/>
      <c r="BXE916" s="5"/>
      <c r="BXF916" s="5"/>
      <c r="BXG916" s="5"/>
      <c r="BXH916" s="5"/>
      <c r="BXI916" s="5"/>
      <c r="BXJ916" s="5"/>
      <c r="BXK916" s="5"/>
      <c r="BXL916" s="5"/>
      <c r="BXM916" s="5"/>
      <c r="BXN916" s="5"/>
      <c r="BXO916" s="5"/>
      <c r="BXP916" s="5"/>
      <c r="BXQ916" s="5"/>
      <c r="BXR916" s="5"/>
      <c r="BXS916" s="5"/>
      <c r="BXT916" s="5"/>
      <c r="BXU916" s="5"/>
      <c r="BXV916" s="5"/>
      <c r="BXW916" s="5"/>
      <c r="BXX916" s="5"/>
      <c r="BXY916" s="5"/>
      <c r="BXZ916" s="5"/>
      <c r="BYA916" s="5"/>
      <c r="BYB916" s="5"/>
      <c r="BYC916" s="5"/>
      <c r="BYD916" s="5"/>
      <c r="BYE916" s="5"/>
      <c r="BYF916" s="5"/>
      <c r="BYG916" s="5"/>
      <c r="BYH916" s="5"/>
      <c r="BYI916" s="5"/>
      <c r="BYJ916" s="5"/>
      <c r="BYK916" s="5"/>
      <c r="BYL916" s="5"/>
      <c r="BYM916" s="5"/>
      <c r="BYN916" s="5"/>
      <c r="BYO916" s="5"/>
      <c r="BYP916" s="5"/>
      <c r="BYQ916" s="5"/>
      <c r="BYR916" s="5"/>
      <c r="BYS916" s="5"/>
      <c r="BYT916" s="5"/>
      <c r="BYU916" s="5"/>
      <c r="BYV916" s="5"/>
      <c r="BYW916" s="5"/>
      <c r="BYX916" s="5"/>
      <c r="BYY916" s="5"/>
      <c r="BYZ916" s="5"/>
      <c r="BZA916" s="5"/>
      <c r="BZB916" s="5"/>
      <c r="BZC916" s="5"/>
      <c r="BZD916" s="5"/>
      <c r="BZE916" s="5"/>
      <c r="BZF916" s="5"/>
      <c r="BZG916" s="5"/>
      <c r="BZH916" s="5"/>
      <c r="BZI916" s="5"/>
      <c r="BZJ916" s="5"/>
      <c r="BZK916" s="5"/>
      <c r="BZL916" s="5"/>
      <c r="BZM916" s="5"/>
      <c r="BZN916" s="5"/>
      <c r="BZO916" s="5"/>
      <c r="BZP916" s="5"/>
      <c r="BZQ916" s="5"/>
      <c r="BZR916" s="5"/>
      <c r="BZS916" s="5"/>
      <c r="BZT916" s="5"/>
      <c r="BZU916" s="5"/>
      <c r="BZV916" s="5"/>
      <c r="BZW916" s="5"/>
      <c r="BZX916" s="5"/>
      <c r="BZY916" s="5"/>
      <c r="BZZ916" s="5"/>
      <c r="CAA916" s="5"/>
      <c r="CAB916" s="5"/>
      <c r="CAC916" s="5"/>
      <c r="CAD916" s="5"/>
      <c r="CAE916" s="5"/>
      <c r="CAF916" s="5"/>
      <c r="CAG916" s="5"/>
      <c r="CAH916" s="5"/>
      <c r="CAI916" s="5"/>
      <c r="CAJ916" s="5"/>
      <c r="CAK916" s="5"/>
      <c r="CAL916" s="5"/>
      <c r="CAM916" s="5"/>
      <c r="CAN916" s="5"/>
      <c r="CAO916" s="5"/>
      <c r="CAP916" s="5"/>
      <c r="CAQ916" s="5"/>
      <c r="CAR916" s="5"/>
      <c r="CAS916" s="5"/>
      <c r="CAT916" s="5"/>
      <c r="CAU916" s="5"/>
      <c r="CAV916" s="5"/>
      <c r="CAW916" s="5"/>
      <c r="CAX916" s="5"/>
      <c r="CAY916" s="5"/>
      <c r="CAZ916" s="5"/>
      <c r="CBA916" s="5"/>
      <c r="CBB916" s="5"/>
      <c r="CBC916" s="5"/>
      <c r="CBD916" s="5"/>
      <c r="CBE916" s="5"/>
      <c r="CBF916" s="5"/>
      <c r="CBG916" s="5"/>
      <c r="CBH916" s="5"/>
      <c r="CBI916" s="5"/>
      <c r="CBJ916" s="5"/>
      <c r="CBK916" s="5"/>
      <c r="CBL916" s="5"/>
      <c r="CBM916" s="5"/>
      <c r="CBN916" s="5"/>
      <c r="CBO916" s="5"/>
      <c r="CBP916" s="5"/>
      <c r="CBQ916" s="5"/>
      <c r="CBR916" s="5"/>
      <c r="CBS916" s="5"/>
      <c r="CBT916" s="5"/>
      <c r="CBU916" s="5"/>
      <c r="CBV916" s="5"/>
      <c r="CBW916" s="5"/>
      <c r="CBX916" s="5"/>
      <c r="CBY916" s="5"/>
      <c r="CBZ916" s="5"/>
      <c r="CCA916" s="5"/>
      <c r="CCB916" s="5"/>
      <c r="CCC916" s="5"/>
      <c r="CCD916" s="5"/>
      <c r="CCE916" s="5"/>
      <c r="CCF916" s="5"/>
      <c r="CCG916" s="5"/>
      <c r="CCH916" s="5"/>
      <c r="CCI916" s="5"/>
      <c r="CCJ916" s="5"/>
      <c r="CCK916" s="5"/>
      <c r="CCL916" s="5"/>
      <c r="CCM916" s="5"/>
      <c r="CCN916" s="5"/>
      <c r="CCO916" s="5"/>
      <c r="CCP916" s="5"/>
      <c r="CCQ916" s="5"/>
      <c r="CCR916" s="5"/>
      <c r="CCS916" s="5"/>
      <c r="CCT916" s="5"/>
      <c r="CCU916" s="5"/>
      <c r="CCV916" s="5"/>
      <c r="CCW916" s="5"/>
      <c r="CCX916" s="5"/>
      <c r="CCY916" s="5"/>
      <c r="CCZ916" s="5"/>
      <c r="CDA916" s="5"/>
      <c r="CDB916" s="5"/>
      <c r="CDC916" s="5"/>
      <c r="CDD916" s="5"/>
      <c r="CDE916" s="5"/>
      <c r="CDF916" s="5"/>
      <c r="CDG916" s="5"/>
      <c r="CDH916" s="5"/>
      <c r="CDI916" s="5"/>
      <c r="CDJ916" s="5"/>
      <c r="CDK916" s="5"/>
      <c r="CDL916" s="5"/>
      <c r="CDM916" s="5"/>
      <c r="CDN916" s="5"/>
      <c r="CDO916" s="5"/>
      <c r="CDP916" s="5"/>
      <c r="CDQ916" s="5"/>
      <c r="CDR916" s="5"/>
      <c r="CDS916" s="5"/>
      <c r="CDT916" s="5"/>
      <c r="CDU916" s="5"/>
      <c r="CDV916" s="5"/>
      <c r="CDW916" s="5"/>
      <c r="CDX916" s="5"/>
      <c r="CDY916" s="5"/>
      <c r="CDZ916" s="5"/>
      <c r="CEA916" s="5"/>
      <c r="CEB916" s="5"/>
      <c r="CEC916" s="5"/>
      <c r="CED916" s="5"/>
      <c r="CEE916" s="5"/>
      <c r="CEF916" s="5"/>
      <c r="CEG916" s="5"/>
      <c r="CEH916" s="5"/>
      <c r="CEI916" s="5"/>
      <c r="CEJ916" s="5"/>
      <c r="CEK916" s="5"/>
      <c r="CEL916" s="5"/>
      <c r="CEM916" s="5"/>
      <c r="CEN916" s="5"/>
      <c r="CEO916" s="5"/>
      <c r="CEP916" s="5"/>
      <c r="CEQ916" s="5"/>
      <c r="CER916" s="5"/>
      <c r="CES916" s="5"/>
      <c r="CET916" s="5"/>
      <c r="CEU916" s="5"/>
      <c r="CEV916" s="5"/>
      <c r="CEW916" s="5"/>
      <c r="CEX916" s="5"/>
      <c r="CEY916" s="5"/>
      <c r="CEZ916" s="5"/>
      <c r="CFA916" s="5"/>
      <c r="CFB916" s="5"/>
      <c r="CFC916" s="5"/>
      <c r="CFD916" s="5"/>
      <c r="CFE916" s="5"/>
      <c r="CFF916" s="5"/>
      <c r="CFG916" s="5"/>
      <c r="CFH916" s="5"/>
      <c r="CFI916" s="5"/>
      <c r="CFJ916" s="5"/>
      <c r="CFK916" s="5"/>
      <c r="CFL916" s="5"/>
      <c r="CFM916" s="5"/>
      <c r="CFN916" s="5"/>
      <c r="CFO916" s="5"/>
      <c r="CFP916" s="5"/>
      <c r="CFQ916" s="5"/>
      <c r="CFR916" s="5"/>
      <c r="CFS916" s="5"/>
      <c r="CFT916" s="5"/>
      <c r="CFU916" s="5"/>
      <c r="CFV916" s="5"/>
      <c r="CFW916" s="5"/>
      <c r="CFX916" s="5"/>
      <c r="CFY916" s="5"/>
      <c r="CFZ916" s="5"/>
      <c r="CGA916" s="5"/>
      <c r="CGB916" s="5"/>
      <c r="CGC916" s="5"/>
      <c r="CGD916" s="5"/>
      <c r="CGE916" s="5"/>
      <c r="CGF916" s="5"/>
      <c r="CGG916" s="5"/>
      <c r="CGH916" s="5"/>
      <c r="CGI916" s="5"/>
      <c r="CGJ916" s="5"/>
      <c r="CGK916" s="5"/>
      <c r="CGL916" s="5"/>
      <c r="CGM916" s="5"/>
      <c r="CGN916" s="5"/>
      <c r="CGO916" s="5"/>
      <c r="CGP916" s="5"/>
      <c r="CGQ916" s="5"/>
      <c r="CGR916" s="5"/>
      <c r="CGS916" s="5"/>
      <c r="CGT916" s="5"/>
      <c r="CGU916" s="5"/>
      <c r="CGV916" s="5"/>
      <c r="CGW916" s="5"/>
      <c r="CGX916" s="5"/>
      <c r="CGY916" s="5"/>
      <c r="CGZ916" s="5"/>
      <c r="CHA916" s="5"/>
      <c r="CHB916" s="5"/>
      <c r="CHC916" s="5"/>
      <c r="CHD916" s="5"/>
      <c r="CHE916" s="5"/>
      <c r="CHF916" s="5"/>
      <c r="CHG916" s="5"/>
      <c r="CHH916" s="5"/>
      <c r="CHI916" s="5"/>
      <c r="CHJ916" s="5"/>
      <c r="CHK916" s="5"/>
      <c r="CHL916" s="5"/>
      <c r="CHM916" s="5"/>
      <c r="CHN916" s="5"/>
      <c r="CHO916" s="5"/>
      <c r="CHP916" s="5"/>
      <c r="CHQ916" s="5"/>
      <c r="CHR916" s="5"/>
      <c r="CHS916" s="5"/>
      <c r="CHT916" s="5"/>
      <c r="CHU916" s="5"/>
      <c r="CHV916" s="5"/>
      <c r="CHW916" s="5"/>
      <c r="CHX916" s="5"/>
      <c r="CHY916" s="5"/>
      <c r="CHZ916" s="5"/>
      <c r="CIA916" s="5"/>
      <c r="CIB916" s="5"/>
      <c r="CIC916" s="5"/>
      <c r="CID916" s="5"/>
      <c r="CIE916" s="5"/>
      <c r="CIF916" s="5"/>
      <c r="CIG916" s="5"/>
      <c r="CIH916" s="5"/>
      <c r="CII916" s="5"/>
      <c r="CIJ916" s="5"/>
      <c r="CIK916" s="5"/>
      <c r="CIL916" s="5"/>
      <c r="CIM916" s="5"/>
      <c r="CIN916" s="5"/>
      <c r="CIO916" s="5"/>
      <c r="CIP916" s="5"/>
      <c r="CIQ916" s="5"/>
      <c r="CIR916" s="5"/>
      <c r="CIS916" s="5"/>
      <c r="CIT916" s="5"/>
      <c r="CIU916" s="5"/>
      <c r="CIV916" s="5"/>
      <c r="CIW916" s="5"/>
      <c r="CIX916" s="5"/>
      <c r="CIY916" s="5"/>
      <c r="CIZ916" s="5"/>
      <c r="CJA916" s="5"/>
      <c r="CJB916" s="5"/>
      <c r="CJC916" s="5"/>
      <c r="CJD916" s="5"/>
      <c r="CJE916" s="5"/>
      <c r="CJF916" s="5"/>
      <c r="CJG916" s="5"/>
      <c r="CJH916" s="5"/>
      <c r="CJI916" s="5"/>
      <c r="CJJ916" s="5"/>
      <c r="CJK916" s="5"/>
      <c r="CJL916" s="5"/>
      <c r="CJM916" s="5"/>
      <c r="CJN916" s="5"/>
      <c r="CJO916" s="5"/>
      <c r="CJP916" s="5"/>
      <c r="CJQ916" s="5"/>
      <c r="CJR916" s="5"/>
      <c r="CJS916" s="5"/>
      <c r="CJT916" s="5"/>
      <c r="CJU916" s="5"/>
      <c r="CJV916" s="5"/>
      <c r="CJW916" s="5"/>
      <c r="CJX916" s="5"/>
      <c r="CJY916" s="5"/>
      <c r="CJZ916" s="5"/>
      <c r="CKA916" s="5"/>
      <c r="CKB916" s="5"/>
      <c r="CKC916" s="5"/>
      <c r="CKD916" s="5"/>
      <c r="CKE916" s="5"/>
      <c r="CKF916" s="5"/>
      <c r="CKG916" s="5"/>
      <c r="CKH916" s="5"/>
      <c r="CKI916" s="5"/>
      <c r="CKJ916" s="5"/>
      <c r="CKK916" s="5"/>
      <c r="CKL916" s="5"/>
      <c r="CKM916" s="5"/>
      <c r="CKN916" s="5"/>
      <c r="CKO916" s="5"/>
      <c r="CKP916" s="5"/>
      <c r="CKQ916" s="5"/>
      <c r="CKR916" s="5"/>
      <c r="CKS916" s="5"/>
      <c r="CKT916" s="5"/>
      <c r="CKU916" s="5"/>
      <c r="CKV916" s="5"/>
      <c r="CKW916" s="5"/>
      <c r="CKX916" s="5"/>
      <c r="CKY916" s="5"/>
      <c r="CKZ916" s="5"/>
      <c r="CLA916" s="5"/>
      <c r="CLB916" s="5"/>
      <c r="CLC916" s="5"/>
      <c r="CLD916" s="5"/>
      <c r="CLE916" s="5"/>
      <c r="CLF916" s="5"/>
      <c r="CLG916" s="5"/>
      <c r="CLH916" s="5"/>
      <c r="CLI916" s="5"/>
      <c r="CLJ916" s="5"/>
      <c r="CLK916" s="5"/>
      <c r="CLL916" s="5"/>
      <c r="CLM916" s="5"/>
      <c r="CLN916" s="5"/>
      <c r="CLO916" s="5"/>
      <c r="CLP916" s="5"/>
      <c r="CLQ916" s="5"/>
      <c r="CLR916" s="5"/>
      <c r="CLS916" s="5"/>
      <c r="CLT916" s="5"/>
      <c r="CLU916" s="5"/>
      <c r="CLV916" s="5"/>
      <c r="CLW916" s="5"/>
      <c r="CLX916" s="5"/>
      <c r="CLY916" s="5"/>
      <c r="CLZ916" s="5"/>
      <c r="CMA916" s="5"/>
      <c r="CMB916" s="5"/>
      <c r="CMC916" s="5"/>
      <c r="CMD916" s="5"/>
      <c r="CME916" s="5"/>
      <c r="CMF916" s="5"/>
      <c r="CMG916" s="5"/>
      <c r="CMH916" s="5"/>
      <c r="CMI916" s="5"/>
      <c r="CMJ916" s="5"/>
      <c r="CMK916" s="5"/>
      <c r="CML916" s="5"/>
      <c r="CMM916" s="5"/>
      <c r="CMN916" s="5"/>
      <c r="CMO916" s="5"/>
      <c r="CMP916" s="5"/>
      <c r="CMQ916" s="5"/>
      <c r="CMR916" s="5"/>
      <c r="CMS916" s="5"/>
      <c r="CMT916" s="5"/>
      <c r="CMU916" s="5"/>
      <c r="CMV916" s="5"/>
      <c r="CMW916" s="5"/>
      <c r="CMX916" s="5"/>
      <c r="CMY916" s="5"/>
      <c r="CMZ916" s="5"/>
      <c r="CNA916" s="5"/>
      <c r="CNB916" s="5"/>
      <c r="CNC916" s="5"/>
      <c r="CND916" s="5"/>
      <c r="CNE916" s="5"/>
      <c r="CNF916" s="5"/>
      <c r="CNG916" s="5"/>
      <c r="CNH916" s="5"/>
      <c r="CNI916" s="5"/>
      <c r="CNJ916" s="5"/>
      <c r="CNK916" s="5"/>
      <c r="CNL916" s="5"/>
      <c r="CNM916" s="5"/>
      <c r="CNN916" s="5"/>
      <c r="CNO916" s="5"/>
      <c r="CNP916" s="5"/>
      <c r="CNQ916" s="5"/>
      <c r="CNR916" s="5"/>
      <c r="CNS916" s="5"/>
      <c r="CNT916" s="5"/>
      <c r="CNU916" s="5"/>
      <c r="CNV916" s="5"/>
      <c r="CNW916" s="5"/>
      <c r="CNX916" s="5"/>
      <c r="CNY916" s="5"/>
      <c r="CNZ916" s="5"/>
      <c r="COA916" s="5"/>
      <c r="COB916" s="5"/>
      <c r="COC916" s="5"/>
      <c r="COD916" s="5"/>
      <c r="COE916" s="5"/>
      <c r="COF916" s="5"/>
      <c r="COG916" s="5"/>
      <c r="COH916" s="5"/>
      <c r="COI916" s="5"/>
      <c r="COJ916" s="5"/>
      <c r="COK916" s="5"/>
      <c r="COL916" s="5"/>
      <c r="COM916" s="5"/>
      <c r="CON916" s="5"/>
      <c r="COO916" s="5"/>
      <c r="COP916" s="5"/>
      <c r="COQ916" s="5"/>
      <c r="COR916" s="5"/>
      <c r="COS916" s="5"/>
      <c r="COT916" s="5"/>
      <c r="COU916" s="5"/>
      <c r="COV916" s="5"/>
      <c r="COW916" s="5"/>
      <c r="COX916" s="5"/>
      <c r="COY916" s="5"/>
      <c r="COZ916" s="5"/>
      <c r="CPA916" s="5"/>
      <c r="CPB916" s="5"/>
      <c r="CPC916" s="5"/>
      <c r="CPD916" s="5"/>
      <c r="CPE916" s="5"/>
      <c r="CPF916" s="5"/>
      <c r="CPG916" s="5"/>
      <c r="CPH916" s="5"/>
      <c r="CPI916" s="5"/>
      <c r="CPJ916" s="5"/>
      <c r="CPK916" s="5"/>
      <c r="CPL916" s="5"/>
      <c r="CPM916" s="5"/>
      <c r="CPN916" s="5"/>
      <c r="CPO916" s="5"/>
      <c r="CPP916" s="5"/>
      <c r="CPQ916" s="5"/>
      <c r="CPR916" s="5"/>
      <c r="CPS916" s="5"/>
      <c r="CPT916" s="5"/>
      <c r="CPU916" s="5"/>
      <c r="CPV916" s="5"/>
      <c r="CPW916" s="5"/>
      <c r="CPX916" s="5"/>
      <c r="CPY916" s="5"/>
      <c r="CPZ916" s="5"/>
      <c r="CQA916" s="5"/>
      <c r="CQB916" s="5"/>
      <c r="CQC916" s="5"/>
      <c r="CQD916" s="5"/>
      <c r="CQE916" s="5"/>
      <c r="CQF916" s="5"/>
      <c r="CQG916" s="5"/>
      <c r="CQH916" s="5"/>
      <c r="CQI916" s="5"/>
      <c r="CQJ916" s="5"/>
      <c r="CQK916" s="5"/>
      <c r="CQL916" s="5"/>
      <c r="CQM916" s="5"/>
      <c r="CQN916" s="5"/>
      <c r="CQO916" s="5"/>
      <c r="CQP916" s="5"/>
      <c r="CQQ916" s="5"/>
      <c r="CQR916" s="5"/>
      <c r="CQS916" s="5"/>
      <c r="CQT916" s="5"/>
      <c r="CQU916" s="5"/>
      <c r="CQV916" s="5"/>
      <c r="CQW916" s="5"/>
      <c r="CQX916" s="5"/>
      <c r="CQY916" s="5"/>
      <c r="CQZ916" s="5"/>
      <c r="CRA916" s="5"/>
      <c r="CRB916" s="5"/>
      <c r="CRC916" s="5"/>
      <c r="CRD916" s="5"/>
      <c r="CRE916" s="5"/>
      <c r="CRF916" s="5"/>
      <c r="CRG916" s="5"/>
      <c r="CRH916" s="5"/>
      <c r="CRI916" s="5"/>
      <c r="CRJ916" s="5"/>
      <c r="CRK916" s="5"/>
      <c r="CRL916" s="5"/>
      <c r="CRM916" s="5"/>
      <c r="CRN916" s="5"/>
      <c r="CRO916" s="5"/>
      <c r="CRP916" s="5"/>
      <c r="CRQ916" s="5"/>
      <c r="CRR916" s="5"/>
      <c r="CRS916" s="5"/>
      <c r="CRT916" s="5"/>
      <c r="CRU916" s="5"/>
      <c r="CRV916" s="5"/>
      <c r="CRW916" s="5"/>
      <c r="CRX916" s="5"/>
      <c r="CRY916" s="5"/>
      <c r="CRZ916" s="5"/>
      <c r="CSA916" s="5"/>
      <c r="CSB916" s="5"/>
      <c r="CSC916" s="5"/>
      <c r="CSD916" s="5"/>
      <c r="CSE916" s="5"/>
      <c r="CSF916" s="5"/>
      <c r="CSG916" s="5"/>
      <c r="CSH916" s="5"/>
      <c r="CSI916" s="5"/>
      <c r="CSJ916" s="5"/>
      <c r="CSK916" s="5"/>
      <c r="CSL916" s="5"/>
      <c r="CSM916" s="5"/>
      <c r="CSN916" s="5"/>
      <c r="CSO916" s="5"/>
      <c r="CSP916" s="5"/>
      <c r="CSQ916" s="5"/>
      <c r="CSR916" s="5"/>
      <c r="CSS916" s="5"/>
      <c r="CST916" s="5"/>
      <c r="CSU916" s="5"/>
      <c r="CSV916" s="5"/>
      <c r="CSW916" s="5"/>
      <c r="CSX916" s="5"/>
      <c r="CSY916" s="5"/>
      <c r="CSZ916" s="5"/>
      <c r="CTA916" s="5"/>
      <c r="CTB916" s="5"/>
      <c r="CTC916" s="5"/>
      <c r="CTD916" s="5"/>
      <c r="CTE916" s="5"/>
      <c r="CTF916" s="5"/>
      <c r="CTG916" s="5"/>
      <c r="CTH916" s="5"/>
      <c r="CTI916" s="5"/>
      <c r="CTJ916" s="5"/>
      <c r="CTK916" s="5"/>
      <c r="CTL916" s="5"/>
      <c r="CTM916" s="5"/>
      <c r="CTN916" s="5"/>
      <c r="CTO916" s="5"/>
      <c r="CTP916" s="5"/>
      <c r="CTQ916" s="5"/>
      <c r="CTR916" s="5"/>
      <c r="CTS916" s="5"/>
      <c r="CTT916" s="5"/>
      <c r="CTU916" s="5"/>
      <c r="CTV916" s="5"/>
      <c r="CTW916" s="5"/>
      <c r="CTX916" s="5"/>
      <c r="CTY916" s="5"/>
      <c r="CTZ916" s="5"/>
      <c r="CUA916" s="5"/>
      <c r="CUB916" s="5"/>
      <c r="CUC916" s="5"/>
      <c r="CUD916" s="5"/>
      <c r="CUE916" s="5"/>
      <c r="CUF916" s="5"/>
      <c r="CUG916" s="5"/>
      <c r="CUH916" s="5"/>
      <c r="CUI916" s="5"/>
      <c r="CUJ916" s="5"/>
      <c r="CUK916" s="5"/>
      <c r="CUL916" s="5"/>
      <c r="CUM916" s="5"/>
      <c r="CUN916" s="5"/>
      <c r="CUO916" s="5"/>
      <c r="CUP916" s="5"/>
      <c r="CUQ916" s="5"/>
      <c r="CUR916" s="5"/>
      <c r="CUS916" s="5"/>
      <c r="CUT916" s="5"/>
      <c r="CUU916" s="5"/>
      <c r="CUV916" s="5"/>
      <c r="CUW916" s="5"/>
      <c r="CUX916" s="5"/>
      <c r="CUY916" s="5"/>
      <c r="CUZ916" s="5"/>
      <c r="CVA916" s="5"/>
      <c r="CVB916" s="5"/>
      <c r="CVC916" s="5"/>
      <c r="CVD916" s="5"/>
      <c r="CVE916" s="5"/>
      <c r="CVF916" s="5"/>
      <c r="CVG916" s="5"/>
      <c r="CVH916" s="5"/>
      <c r="CVI916" s="5"/>
      <c r="CVJ916" s="5"/>
      <c r="CVK916" s="5"/>
      <c r="CVL916" s="5"/>
      <c r="CVM916" s="5"/>
      <c r="CVN916" s="5"/>
      <c r="CVO916" s="5"/>
      <c r="CVP916" s="5"/>
      <c r="CVQ916" s="5"/>
      <c r="CVR916" s="5"/>
      <c r="CVS916" s="5"/>
      <c r="CVT916" s="5"/>
      <c r="CVU916" s="5"/>
      <c r="CVV916" s="5"/>
      <c r="CVW916" s="5"/>
      <c r="CVX916" s="5"/>
      <c r="CVY916" s="5"/>
      <c r="CVZ916" s="5"/>
      <c r="CWA916" s="5"/>
      <c r="CWB916" s="5"/>
      <c r="CWC916" s="5"/>
      <c r="CWD916" s="5"/>
      <c r="CWE916" s="5"/>
      <c r="CWF916" s="5"/>
      <c r="CWG916" s="5"/>
      <c r="CWH916" s="5"/>
      <c r="CWI916" s="5"/>
      <c r="CWJ916" s="5"/>
      <c r="CWK916" s="5"/>
      <c r="CWL916" s="5"/>
      <c r="CWM916" s="5"/>
      <c r="CWN916" s="5"/>
      <c r="CWO916" s="5"/>
      <c r="CWP916" s="5"/>
      <c r="CWQ916" s="5"/>
      <c r="CWR916" s="5"/>
      <c r="CWS916" s="5"/>
      <c r="CWT916" s="5"/>
      <c r="CWU916" s="5"/>
      <c r="CWV916" s="5"/>
      <c r="CWW916" s="5"/>
      <c r="CWX916" s="5"/>
      <c r="CWY916" s="5"/>
      <c r="CWZ916" s="5"/>
      <c r="CXA916" s="5"/>
      <c r="CXB916" s="5"/>
      <c r="CXC916" s="5"/>
      <c r="CXD916" s="5"/>
      <c r="CXE916" s="5"/>
      <c r="CXF916" s="5"/>
      <c r="CXG916" s="5"/>
      <c r="CXH916" s="5"/>
      <c r="CXI916" s="5"/>
      <c r="CXJ916" s="5"/>
      <c r="CXK916" s="5"/>
      <c r="CXL916" s="5"/>
      <c r="CXM916" s="5"/>
      <c r="CXN916" s="5"/>
      <c r="CXO916" s="5"/>
      <c r="CXP916" s="5"/>
      <c r="CXQ916" s="5"/>
      <c r="CXR916" s="5"/>
      <c r="CXS916" s="5"/>
      <c r="CXT916" s="5"/>
      <c r="CXU916" s="5"/>
      <c r="CXV916" s="5"/>
      <c r="CXW916" s="5"/>
      <c r="CXX916" s="5"/>
      <c r="CXY916" s="5"/>
      <c r="CXZ916" s="5"/>
      <c r="CYA916" s="5"/>
      <c r="CYB916" s="5"/>
      <c r="CYC916" s="5"/>
      <c r="CYD916" s="5"/>
      <c r="CYE916" s="5"/>
      <c r="CYF916" s="5"/>
      <c r="CYG916" s="5"/>
      <c r="CYH916" s="5"/>
      <c r="CYI916" s="5"/>
      <c r="CYJ916" s="5"/>
      <c r="CYK916" s="5"/>
      <c r="CYL916" s="5"/>
      <c r="CYM916" s="5"/>
      <c r="CYN916" s="5"/>
      <c r="CYO916" s="5"/>
      <c r="CYP916" s="5"/>
      <c r="CYQ916" s="5"/>
      <c r="CYR916" s="5"/>
      <c r="CYS916" s="5"/>
      <c r="CYT916" s="5"/>
      <c r="CYU916" s="5"/>
      <c r="CYV916" s="5"/>
      <c r="CYW916" s="5"/>
      <c r="CYX916" s="5"/>
      <c r="CYY916" s="5"/>
      <c r="CYZ916" s="5"/>
      <c r="CZA916" s="5"/>
      <c r="CZB916" s="5"/>
      <c r="CZC916" s="5"/>
      <c r="CZD916" s="5"/>
      <c r="CZE916" s="5"/>
      <c r="CZF916" s="5"/>
      <c r="CZG916" s="5"/>
      <c r="CZH916" s="5"/>
      <c r="CZI916" s="5"/>
      <c r="CZJ916" s="5"/>
      <c r="CZK916" s="5"/>
      <c r="CZL916" s="5"/>
      <c r="CZM916" s="5"/>
      <c r="CZN916" s="5"/>
      <c r="CZO916" s="5"/>
      <c r="CZP916" s="5"/>
      <c r="CZQ916" s="5"/>
      <c r="CZR916" s="5"/>
      <c r="CZS916" s="5"/>
      <c r="CZT916" s="5"/>
      <c r="CZU916" s="5"/>
      <c r="CZV916" s="5"/>
      <c r="CZW916" s="5"/>
      <c r="CZX916" s="5"/>
      <c r="CZY916" s="5"/>
      <c r="CZZ916" s="5"/>
      <c r="DAA916" s="5"/>
      <c r="DAB916" s="5"/>
      <c r="DAC916" s="5"/>
      <c r="DAD916" s="5"/>
      <c r="DAE916" s="5"/>
      <c r="DAF916" s="5"/>
      <c r="DAG916" s="5"/>
      <c r="DAH916" s="5"/>
      <c r="DAI916" s="5"/>
      <c r="DAJ916" s="5"/>
      <c r="DAK916" s="5"/>
      <c r="DAL916" s="5"/>
      <c r="DAM916" s="5"/>
      <c r="DAN916" s="5"/>
      <c r="DAO916" s="5"/>
      <c r="DAP916" s="5"/>
      <c r="DAQ916" s="5"/>
      <c r="DAR916" s="5"/>
      <c r="DAS916" s="5"/>
      <c r="DAT916" s="5"/>
      <c r="DAU916" s="5"/>
      <c r="DAV916" s="5"/>
      <c r="DAW916" s="5"/>
      <c r="DAX916" s="5"/>
      <c r="DAY916" s="5"/>
      <c r="DAZ916" s="5"/>
      <c r="DBA916" s="5"/>
      <c r="DBB916" s="5"/>
      <c r="DBC916" s="5"/>
      <c r="DBD916" s="5"/>
      <c r="DBE916" s="5"/>
      <c r="DBF916" s="5"/>
      <c r="DBG916" s="5"/>
      <c r="DBH916" s="5"/>
      <c r="DBI916" s="5"/>
      <c r="DBJ916" s="5"/>
      <c r="DBK916" s="5"/>
      <c r="DBL916" s="5"/>
      <c r="DBM916" s="5"/>
      <c r="DBN916" s="5"/>
      <c r="DBO916" s="5"/>
      <c r="DBP916" s="5"/>
      <c r="DBQ916" s="5"/>
      <c r="DBR916" s="5"/>
      <c r="DBS916" s="5"/>
      <c r="DBT916" s="5"/>
      <c r="DBU916" s="5"/>
      <c r="DBV916" s="5"/>
      <c r="DBW916" s="5"/>
      <c r="DBX916" s="5"/>
      <c r="DBY916" s="5"/>
      <c r="DBZ916" s="5"/>
      <c r="DCA916" s="5"/>
      <c r="DCB916" s="5"/>
      <c r="DCC916" s="5"/>
      <c r="DCD916" s="5"/>
      <c r="DCE916" s="5"/>
      <c r="DCF916" s="5"/>
      <c r="DCG916" s="5"/>
      <c r="DCH916" s="5"/>
      <c r="DCI916" s="5"/>
      <c r="DCJ916" s="5"/>
      <c r="DCK916" s="5"/>
      <c r="DCL916" s="5"/>
      <c r="DCM916" s="5"/>
      <c r="DCN916" s="5"/>
      <c r="DCO916" s="5"/>
      <c r="DCP916" s="5"/>
      <c r="DCQ916" s="5"/>
      <c r="DCR916" s="5"/>
      <c r="DCS916" s="5"/>
      <c r="DCT916" s="5"/>
      <c r="DCU916" s="5"/>
      <c r="DCV916" s="5"/>
      <c r="DCW916" s="5"/>
      <c r="DCX916" s="5"/>
      <c r="DCY916" s="5"/>
      <c r="DCZ916" s="5"/>
      <c r="DDA916" s="5"/>
      <c r="DDB916" s="5"/>
      <c r="DDC916" s="5"/>
      <c r="DDD916" s="5"/>
      <c r="DDE916" s="5"/>
      <c r="DDF916" s="5"/>
      <c r="DDG916" s="5"/>
      <c r="DDH916" s="5"/>
      <c r="DDI916" s="5"/>
      <c r="DDJ916" s="5"/>
      <c r="DDK916" s="5"/>
      <c r="DDL916" s="5"/>
      <c r="DDM916" s="5"/>
      <c r="DDN916" s="5"/>
      <c r="DDO916" s="5"/>
      <c r="DDP916" s="5"/>
      <c r="DDQ916" s="5"/>
      <c r="DDR916" s="5"/>
      <c r="DDS916" s="5"/>
      <c r="DDT916" s="5"/>
      <c r="DDU916" s="5"/>
      <c r="DDV916" s="5"/>
      <c r="DDW916" s="5"/>
      <c r="DDX916" s="5"/>
      <c r="DDY916" s="5"/>
      <c r="DDZ916" s="5"/>
      <c r="DEA916" s="5"/>
      <c r="DEB916" s="5"/>
      <c r="DEC916" s="5"/>
      <c r="DED916" s="5"/>
      <c r="DEE916" s="5"/>
      <c r="DEF916" s="5"/>
      <c r="DEG916" s="5"/>
      <c r="DEH916" s="5"/>
      <c r="DEI916" s="5"/>
      <c r="DEJ916" s="5"/>
      <c r="DEK916" s="5"/>
      <c r="DEL916" s="5"/>
      <c r="DEM916" s="5"/>
      <c r="DEN916" s="5"/>
      <c r="DEO916" s="5"/>
      <c r="DEP916" s="5"/>
      <c r="DEQ916" s="5"/>
      <c r="DER916" s="5"/>
      <c r="DES916" s="5"/>
      <c r="DET916" s="5"/>
      <c r="DEU916" s="5"/>
      <c r="DEV916" s="5"/>
      <c r="DEW916" s="5"/>
      <c r="DEX916" s="5"/>
      <c r="DEY916" s="5"/>
      <c r="DEZ916" s="5"/>
      <c r="DFA916" s="5"/>
      <c r="DFB916" s="5"/>
      <c r="DFC916" s="5"/>
      <c r="DFD916" s="5"/>
      <c r="DFE916" s="5"/>
      <c r="DFF916" s="5"/>
      <c r="DFG916" s="5"/>
      <c r="DFH916" s="5"/>
      <c r="DFI916" s="5"/>
      <c r="DFJ916" s="5"/>
      <c r="DFK916" s="5"/>
      <c r="DFL916" s="5"/>
      <c r="DFM916" s="5"/>
      <c r="DFN916" s="5"/>
      <c r="DFO916" s="5"/>
      <c r="DFP916" s="5"/>
      <c r="DFQ916" s="5"/>
      <c r="DFR916" s="5"/>
      <c r="DFS916" s="5"/>
      <c r="DFT916" s="5"/>
      <c r="DFU916" s="5"/>
      <c r="DFV916" s="5"/>
      <c r="DFW916" s="5"/>
      <c r="DFX916" s="5"/>
      <c r="DFY916" s="5"/>
      <c r="DFZ916" s="5"/>
      <c r="DGA916" s="5"/>
      <c r="DGB916" s="5"/>
      <c r="DGC916" s="5"/>
      <c r="DGD916" s="5"/>
      <c r="DGE916" s="5"/>
      <c r="DGF916" s="5"/>
      <c r="DGG916" s="5"/>
      <c r="DGH916" s="5"/>
      <c r="DGI916" s="5"/>
      <c r="DGJ916" s="5"/>
      <c r="DGK916" s="5"/>
      <c r="DGL916" s="5"/>
      <c r="DGM916" s="5"/>
      <c r="DGN916" s="5"/>
      <c r="DGO916" s="5"/>
      <c r="DGP916" s="5"/>
      <c r="DGQ916" s="5"/>
      <c r="DGR916" s="5"/>
      <c r="DGS916" s="5"/>
      <c r="DGT916" s="5"/>
      <c r="DGU916" s="5"/>
      <c r="DGV916" s="5"/>
      <c r="DGW916" s="5"/>
      <c r="DGX916" s="5"/>
      <c r="DGY916" s="5"/>
      <c r="DGZ916" s="5"/>
      <c r="DHA916" s="5"/>
      <c r="DHB916" s="5"/>
      <c r="DHC916" s="5"/>
      <c r="DHD916" s="5"/>
      <c r="DHE916" s="5"/>
      <c r="DHF916" s="5"/>
      <c r="DHG916" s="5"/>
      <c r="DHH916" s="5"/>
      <c r="DHI916" s="5"/>
      <c r="DHJ916" s="5"/>
      <c r="DHK916" s="5"/>
      <c r="DHL916" s="5"/>
      <c r="DHM916" s="5"/>
      <c r="DHN916" s="5"/>
      <c r="DHO916" s="5"/>
      <c r="DHP916" s="5"/>
      <c r="DHQ916" s="5"/>
      <c r="DHR916" s="5"/>
      <c r="DHS916" s="5"/>
      <c r="DHT916" s="5"/>
      <c r="DHU916" s="5"/>
      <c r="DHV916" s="5"/>
      <c r="DHW916" s="5"/>
      <c r="DHX916" s="5"/>
      <c r="DHY916" s="5"/>
      <c r="DHZ916" s="5"/>
      <c r="DIA916" s="5"/>
      <c r="DIB916" s="5"/>
      <c r="DIC916" s="5"/>
      <c r="DID916" s="5"/>
      <c r="DIE916" s="5"/>
      <c r="DIF916" s="5"/>
      <c r="DIG916" s="5"/>
      <c r="DIH916" s="5"/>
      <c r="DII916" s="5"/>
      <c r="DIJ916" s="5"/>
      <c r="DIK916" s="5"/>
      <c r="DIL916" s="5"/>
      <c r="DIM916" s="5"/>
      <c r="DIN916" s="5"/>
      <c r="DIO916" s="5"/>
      <c r="DIP916" s="5"/>
      <c r="DIQ916" s="5"/>
      <c r="DIR916" s="5"/>
      <c r="DIS916" s="5"/>
      <c r="DIT916" s="5"/>
      <c r="DIU916" s="5"/>
      <c r="DIV916" s="5"/>
      <c r="DIW916" s="5"/>
      <c r="DIX916" s="5"/>
      <c r="DIY916" s="5"/>
      <c r="DIZ916" s="5"/>
      <c r="DJA916" s="5"/>
      <c r="DJB916" s="5"/>
      <c r="DJC916" s="5"/>
      <c r="DJD916" s="5"/>
      <c r="DJE916" s="5"/>
      <c r="DJF916" s="5"/>
      <c r="DJG916" s="5"/>
      <c r="DJH916" s="5"/>
      <c r="DJI916" s="5"/>
      <c r="DJJ916" s="5"/>
      <c r="DJK916" s="5"/>
      <c r="DJL916" s="5"/>
      <c r="DJM916" s="5"/>
      <c r="DJN916" s="5"/>
      <c r="DJO916" s="5"/>
      <c r="DJP916" s="5"/>
      <c r="DJQ916" s="5"/>
      <c r="DJR916" s="5"/>
      <c r="DJS916" s="5"/>
      <c r="DJT916" s="5"/>
      <c r="DJU916" s="5"/>
      <c r="DJV916" s="5"/>
      <c r="DJW916" s="5"/>
      <c r="DJX916" s="5"/>
      <c r="DJY916" s="5"/>
      <c r="DJZ916" s="5"/>
      <c r="DKA916" s="5"/>
      <c r="DKB916" s="5"/>
      <c r="DKC916" s="5"/>
      <c r="DKD916" s="5"/>
      <c r="DKE916" s="5"/>
      <c r="DKF916" s="5"/>
      <c r="DKG916" s="5"/>
      <c r="DKH916" s="5"/>
      <c r="DKI916" s="5"/>
      <c r="DKJ916" s="5"/>
      <c r="DKK916" s="5"/>
      <c r="DKL916" s="5"/>
      <c r="DKM916" s="5"/>
      <c r="DKN916" s="5"/>
      <c r="DKO916" s="5"/>
      <c r="DKP916" s="5"/>
      <c r="DKQ916" s="5"/>
      <c r="DKR916" s="5"/>
      <c r="DKS916" s="5"/>
      <c r="DKT916" s="5"/>
      <c r="DKU916" s="5"/>
      <c r="DKV916" s="5"/>
      <c r="DKW916" s="5"/>
      <c r="DKX916" s="5"/>
      <c r="DKY916" s="5"/>
      <c r="DKZ916" s="5"/>
      <c r="DLA916" s="5"/>
      <c r="DLB916" s="5"/>
      <c r="DLC916" s="5"/>
      <c r="DLD916" s="5"/>
      <c r="DLE916" s="5"/>
      <c r="DLF916" s="5"/>
      <c r="DLG916" s="5"/>
      <c r="DLH916" s="5"/>
      <c r="DLI916" s="5"/>
      <c r="DLJ916" s="5"/>
      <c r="DLK916" s="5"/>
      <c r="DLL916" s="5"/>
      <c r="DLM916" s="5"/>
      <c r="DLN916" s="5"/>
      <c r="DLO916" s="5"/>
      <c r="DLP916" s="5"/>
      <c r="DLQ916" s="5"/>
      <c r="DLR916" s="5"/>
      <c r="DLS916" s="5"/>
      <c r="DLT916" s="5"/>
      <c r="DLU916" s="5"/>
      <c r="DLV916" s="5"/>
      <c r="DLW916" s="5"/>
      <c r="DLX916" s="5"/>
      <c r="DLY916" s="5"/>
      <c r="DLZ916" s="5"/>
      <c r="DMA916" s="5"/>
      <c r="DMB916" s="5"/>
      <c r="DMC916" s="5"/>
      <c r="DMD916" s="5"/>
      <c r="DME916" s="5"/>
      <c r="DMF916" s="5"/>
      <c r="DMG916" s="5"/>
      <c r="DMH916" s="5"/>
      <c r="DMI916" s="5"/>
      <c r="DMJ916" s="5"/>
      <c r="DMK916" s="5"/>
      <c r="DML916" s="5"/>
      <c r="DMM916" s="5"/>
      <c r="DMN916" s="5"/>
      <c r="DMO916" s="5"/>
      <c r="DMP916" s="5"/>
      <c r="DMQ916" s="5"/>
      <c r="DMR916" s="5"/>
      <c r="DMS916" s="5"/>
      <c r="DMT916" s="5"/>
      <c r="DMU916" s="5"/>
      <c r="DMV916" s="5"/>
      <c r="DMW916" s="5"/>
      <c r="DMX916" s="5"/>
      <c r="DMY916" s="5"/>
      <c r="DMZ916" s="5"/>
      <c r="DNA916" s="5"/>
      <c r="DNB916" s="5"/>
      <c r="DNC916" s="5"/>
      <c r="DND916" s="5"/>
      <c r="DNE916" s="5"/>
      <c r="DNF916" s="5"/>
      <c r="DNG916" s="5"/>
      <c r="DNH916" s="5"/>
      <c r="DNI916" s="5"/>
      <c r="DNJ916" s="5"/>
      <c r="DNK916" s="5"/>
      <c r="DNL916" s="5"/>
      <c r="DNM916" s="5"/>
      <c r="DNN916" s="5"/>
      <c r="DNO916" s="5"/>
      <c r="DNP916" s="5"/>
      <c r="DNQ916" s="5"/>
      <c r="DNR916" s="5"/>
      <c r="DNS916" s="5"/>
      <c r="DNT916" s="5"/>
      <c r="DNU916" s="5"/>
      <c r="DNV916" s="5"/>
      <c r="DNW916" s="5"/>
      <c r="DNX916" s="5"/>
      <c r="DNY916" s="5"/>
      <c r="DNZ916" s="5"/>
      <c r="DOA916" s="5"/>
      <c r="DOB916" s="5"/>
      <c r="DOC916" s="5"/>
      <c r="DOD916" s="5"/>
      <c r="DOE916" s="5"/>
      <c r="DOF916" s="5"/>
      <c r="DOG916" s="5"/>
      <c r="DOH916" s="5"/>
      <c r="DOI916" s="5"/>
      <c r="DOJ916" s="5"/>
      <c r="DOK916" s="5"/>
      <c r="DOL916" s="5"/>
      <c r="DOM916" s="5"/>
      <c r="DON916" s="5"/>
      <c r="DOO916" s="5"/>
      <c r="DOP916" s="5"/>
      <c r="DOQ916" s="5"/>
      <c r="DOR916" s="5"/>
      <c r="DOS916" s="5"/>
      <c r="DOT916" s="5"/>
      <c r="DOU916" s="5"/>
      <c r="DOV916" s="5"/>
      <c r="DOW916" s="5"/>
      <c r="DOX916" s="5"/>
      <c r="DOY916" s="5"/>
      <c r="DOZ916" s="5"/>
      <c r="DPA916" s="5"/>
      <c r="DPB916" s="5"/>
      <c r="DPC916" s="5"/>
      <c r="DPD916" s="5"/>
      <c r="DPE916" s="5"/>
      <c r="DPF916" s="5"/>
      <c r="DPG916" s="5"/>
      <c r="DPH916" s="5"/>
      <c r="DPI916" s="5"/>
      <c r="DPJ916" s="5"/>
      <c r="DPK916" s="5"/>
      <c r="DPL916" s="5"/>
      <c r="DPM916" s="5"/>
      <c r="DPN916" s="5"/>
      <c r="DPO916" s="5"/>
      <c r="DPP916" s="5"/>
      <c r="DPQ916" s="5"/>
      <c r="DPR916" s="5"/>
      <c r="DPS916" s="5"/>
      <c r="DPT916" s="5"/>
      <c r="DPU916" s="5"/>
      <c r="DPV916" s="5"/>
      <c r="DPW916" s="5"/>
      <c r="DPX916" s="5"/>
      <c r="DPY916" s="5"/>
      <c r="DPZ916" s="5"/>
      <c r="DQA916" s="5"/>
      <c r="DQB916" s="5"/>
      <c r="DQC916" s="5"/>
      <c r="DQD916" s="5"/>
      <c r="DQE916" s="5"/>
      <c r="DQF916" s="5"/>
      <c r="DQG916" s="5"/>
      <c r="DQH916" s="5"/>
      <c r="DQI916" s="5"/>
      <c r="DQJ916" s="5"/>
      <c r="DQK916" s="5"/>
      <c r="DQL916" s="5"/>
      <c r="DQM916" s="5"/>
      <c r="DQN916" s="5"/>
      <c r="DQO916" s="5"/>
      <c r="DQP916" s="5"/>
      <c r="DQQ916" s="5"/>
      <c r="DQR916" s="5"/>
      <c r="DQS916" s="5"/>
      <c r="DQT916" s="5"/>
      <c r="DQU916" s="5"/>
      <c r="DQV916" s="5"/>
      <c r="DQW916" s="5"/>
      <c r="DQX916" s="5"/>
      <c r="DQY916" s="5"/>
      <c r="DQZ916" s="5"/>
      <c r="DRA916" s="5"/>
      <c r="DRB916" s="5"/>
      <c r="DRC916" s="5"/>
      <c r="DRD916" s="5"/>
      <c r="DRE916" s="5"/>
      <c r="DRF916" s="5"/>
      <c r="DRG916" s="5"/>
      <c r="DRH916" s="5"/>
      <c r="DRI916" s="5"/>
      <c r="DRJ916" s="5"/>
      <c r="DRK916" s="5"/>
      <c r="DRL916" s="5"/>
      <c r="DRM916" s="5"/>
      <c r="DRN916" s="5"/>
      <c r="DRO916" s="5"/>
      <c r="DRP916" s="5"/>
      <c r="DRQ916" s="5"/>
      <c r="DRR916" s="5"/>
      <c r="DRS916" s="5"/>
      <c r="DRT916" s="5"/>
      <c r="DRU916" s="5"/>
      <c r="DRV916" s="5"/>
      <c r="DRW916" s="5"/>
      <c r="DRX916" s="5"/>
      <c r="DRY916" s="5"/>
      <c r="DRZ916" s="5"/>
      <c r="DSA916" s="5"/>
      <c r="DSB916" s="5"/>
      <c r="DSC916" s="5"/>
      <c r="DSD916" s="5"/>
      <c r="DSE916" s="5"/>
      <c r="DSF916" s="5"/>
      <c r="DSG916" s="5"/>
      <c r="DSH916" s="5"/>
      <c r="DSI916" s="5"/>
      <c r="DSJ916" s="5"/>
      <c r="DSK916" s="5"/>
      <c r="DSL916" s="5"/>
      <c r="DSM916" s="5"/>
      <c r="DSN916" s="5"/>
      <c r="DSO916" s="5"/>
      <c r="DSP916" s="5"/>
      <c r="DSQ916" s="5"/>
      <c r="DSR916" s="5"/>
      <c r="DSS916" s="5"/>
      <c r="DST916" s="5"/>
      <c r="DSU916" s="5"/>
      <c r="DSV916" s="5"/>
      <c r="DSW916" s="5"/>
      <c r="DSX916" s="5"/>
      <c r="DSY916" s="5"/>
      <c r="DSZ916" s="5"/>
      <c r="DTA916" s="5"/>
      <c r="DTB916" s="5"/>
      <c r="DTC916" s="5"/>
      <c r="DTD916" s="5"/>
      <c r="DTE916" s="5"/>
      <c r="DTF916" s="5"/>
      <c r="DTG916" s="5"/>
      <c r="DTH916" s="5"/>
      <c r="DTI916" s="5"/>
      <c r="DTJ916" s="5"/>
      <c r="DTK916" s="5"/>
      <c r="DTL916" s="5"/>
      <c r="DTM916" s="5"/>
      <c r="DTN916" s="5"/>
      <c r="DTO916" s="5"/>
      <c r="DTP916" s="5"/>
      <c r="DTQ916" s="5"/>
      <c r="DTR916" s="5"/>
      <c r="DTS916" s="5"/>
      <c r="DTT916" s="5"/>
      <c r="DTU916" s="5"/>
      <c r="DTV916" s="5"/>
      <c r="DTW916" s="5"/>
      <c r="DTX916" s="5"/>
      <c r="DTY916" s="5"/>
      <c r="DTZ916" s="5"/>
      <c r="DUA916" s="5"/>
      <c r="DUB916" s="5"/>
      <c r="DUC916" s="5"/>
      <c r="DUD916" s="5"/>
      <c r="DUE916" s="5"/>
      <c r="DUF916" s="5"/>
      <c r="DUG916" s="5"/>
      <c r="DUH916" s="5"/>
      <c r="DUI916" s="5"/>
      <c r="DUJ916" s="5"/>
      <c r="DUK916" s="5"/>
      <c r="DUL916" s="5"/>
      <c r="DUM916" s="5"/>
      <c r="DUN916" s="5"/>
      <c r="DUO916" s="5"/>
      <c r="DUP916" s="5"/>
      <c r="DUQ916" s="5"/>
      <c r="DUR916" s="5"/>
      <c r="DUS916" s="5"/>
      <c r="DUT916" s="5"/>
      <c r="DUU916" s="5"/>
      <c r="DUV916" s="5"/>
      <c r="DUW916" s="5"/>
      <c r="DUX916" s="5"/>
      <c r="DUY916" s="5"/>
      <c r="DUZ916" s="5"/>
      <c r="DVA916" s="5"/>
      <c r="DVB916" s="5"/>
      <c r="DVC916" s="5"/>
      <c r="DVD916" s="5"/>
      <c r="DVE916" s="5"/>
      <c r="DVF916" s="5"/>
      <c r="DVG916" s="5"/>
      <c r="DVH916" s="5"/>
      <c r="DVI916" s="5"/>
      <c r="DVJ916" s="5"/>
      <c r="DVK916" s="5"/>
      <c r="DVL916" s="5"/>
      <c r="DVM916" s="5"/>
      <c r="DVN916" s="5"/>
      <c r="DVO916" s="5"/>
      <c r="DVP916" s="5"/>
      <c r="DVQ916" s="5"/>
      <c r="DVR916" s="5"/>
      <c r="DVS916" s="5"/>
      <c r="DVT916" s="5"/>
      <c r="DVU916" s="5"/>
      <c r="DVV916" s="5"/>
      <c r="DVW916" s="5"/>
      <c r="DVX916" s="5"/>
      <c r="DVY916" s="5"/>
      <c r="DVZ916" s="5"/>
      <c r="DWA916" s="5"/>
      <c r="DWB916" s="5"/>
      <c r="DWC916" s="5"/>
      <c r="DWD916" s="5"/>
      <c r="DWE916" s="5"/>
      <c r="DWF916" s="5"/>
      <c r="DWG916" s="5"/>
      <c r="DWH916" s="5"/>
      <c r="DWI916" s="5"/>
      <c r="DWJ916" s="5"/>
      <c r="DWK916" s="5"/>
      <c r="DWL916" s="5"/>
      <c r="DWM916" s="5"/>
      <c r="DWN916" s="5"/>
      <c r="DWO916" s="5"/>
      <c r="DWP916" s="5"/>
      <c r="DWQ916" s="5"/>
      <c r="DWR916" s="5"/>
      <c r="DWS916" s="5"/>
      <c r="DWT916" s="5"/>
      <c r="DWU916" s="5"/>
      <c r="DWV916" s="5"/>
      <c r="DWW916" s="5"/>
      <c r="DWX916" s="5"/>
      <c r="DWY916" s="5"/>
      <c r="DWZ916" s="5"/>
      <c r="DXA916" s="5"/>
      <c r="DXB916" s="5"/>
      <c r="DXC916" s="5"/>
      <c r="DXD916" s="5"/>
      <c r="DXE916" s="5"/>
      <c r="DXF916" s="5"/>
      <c r="DXG916" s="5"/>
      <c r="DXH916" s="5"/>
      <c r="DXI916" s="5"/>
      <c r="DXJ916" s="5"/>
      <c r="DXK916" s="5"/>
      <c r="DXL916" s="5"/>
      <c r="DXM916" s="5"/>
      <c r="DXN916" s="5"/>
      <c r="DXO916" s="5"/>
      <c r="DXP916" s="5"/>
      <c r="DXQ916" s="5"/>
      <c r="DXR916" s="5"/>
      <c r="DXS916" s="5"/>
      <c r="DXT916" s="5"/>
      <c r="DXU916" s="5"/>
      <c r="DXV916" s="5"/>
      <c r="DXW916" s="5"/>
      <c r="DXX916" s="5"/>
      <c r="DXY916" s="5"/>
      <c r="DXZ916" s="5"/>
      <c r="DYA916" s="5"/>
      <c r="DYB916" s="5"/>
      <c r="DYC916" s="5"/>
      <c r="DYD916" s="5"/>
      <c r="DYE916" s="5"/>
      <c r="DYF916" s="5"/>
      <c r="DYG916" s="5"/>
      <c r="DYH916" s="5"/>
      <c r="DYI916" s="5"/>
      <c r="DYJ916" s="5"/>
      <c r="DYK916" s="5"/>
      <c r="DYL916" s="5"/>
      <c r="DYM916" s="5"/>
      <c r="DYN916" s="5"/>
      <c r="DYO916" s="5"/>
      <c r="DYP916" s="5"/>
      <c r="DYQ916" s="5"/>
      <c r="DYR916" s="5"/>
      <c r="DYS916" s="5"/>
      <c r="DYT916" s="5"/>
      <c r="DYU916" s="5"/>
      <c r="DYV916" s="5"/>
      <c r="DYW916" s="5"/>
      <c r="DYX916" s="5"/>
      <c r="DYY916" s="5"/>
      <c r="DYZ916" s="5"/>
      <c r="DZA916" s="5"/>
      <c r="DZB916" s="5"/>
      <c r="DZC916" s="5"/>
      <c r="DZD916" s="5"/>
      <c r="DZE916" s="5"/>
      <c r="DZF916" s="5"/>
      <c r="DZG916" s="5"/>
      <c r="DZH916" s="5"/>
      <c r="DZI916" s="5"/>
      <c r="DZJ916" s="5"/>
      <c r="DZK916" s="5"/>
      <c r="DZL916" s="5"/>
      <c r="DZM916" s="5"/>
      <c r="DZN916" s="5"/>
      <c r="DZO916" s="5"/>
      <c r="DZP916" s="5"/>
      <c r="DZQ916" s="5"/>
      <c r="DZR916" s="5"/>
      <c r="DZS916" s="5"/>
      <c r="DZT916" s="5"/>
      <c r="DZU916" s="5"/>
      <c r="DZV916" s="5"/>
      <c r="DZW916" s="5"/>
      <c r="DZX916" s="5"/>
      <c r="DZY916" s="5"/>
      <c r="DZZ916" s="5"/>
      <c r="EAA916" s="5"/>
      <c r="EAB916" s="5"/>
      <c r="EAC916" s="5"/>
      <c r="EAD916" s="5"/>
      <c r="EAE916" s="5"/>
      <c r="EAF916" s="5"/>
      <c r="EAG916" s="5"/>
      <c r="EAH916" s="5"/>
      <c r="EAI916" s="5"/>
      <c r="EAJ916" s="5"/>
      <c r="EAK916" s="5"/>
      <c r="EAL916" s="5"/>
      <c r="EAM916" s="5"/>
      <c r="EAN916" s="5"/>
      <c r="EAO916" s="5"/>
      <c r="EAP916" s="5"/>
      <c r="EAQ916" s="5"/>
      <c r="EAR916" s="5"/>
      <c r="EAS916" s="5"/>
      <c r="EAT916" s="5"/>
      <c r="EAU916" s="5"/>
      <c r="EAV916" s="5"/>
      <c r="EAW916" s="5"/>
      <c r="EAX916" s="5"/>
      <c r="EAY916" s="5"/>
      <c r="EAZ916" s="5"/>
      <c r="EBA916" s="5"/>
      <c r="EBB916" s="5"/>
      <c r="EBC916" s="5"/>
      <c r="EBD916" s="5"/>
      <c r="EBE916" s="5"/>
      <c r="EBF916" s="5"/>
      <c r="EBG916" s="5"/>
      <c r="EBH916" s="5"/>
      <c r="EBI916" s="5"/>
      <c r="EBJ916" s="5"/>
      <c r="EBK916" s="5"/>
      <c r="EBL916" s="5"/>
      <c r="EBM916" s="5"/>
      <c r="EBN916" s="5"/>
      <c r="EBO916" s="5"/>
      <c r="EBP916" s="5"/>
      <c r="EBQ916" s="5"/>
      <c r="EBR916" s="5"/>
      <c r="EBS916" s="5"/>
      <c r="EBT916" s="5"/>
      <c r="EBU916" s="5"/>
      <c r="EBV916" s="5"/>
      <c r="EBW916" s="5"/>
      <c r="EBX916" s="5"/>
      <c r="EBY916" s="5"/>
      <c r="EBZ916" s="5"/>
      <c r="ECA916" s="5"/>
      <c r="ECB916" s="5"/>
      <c r="ECC916" s="5"/>
      <c r="ECD916" s="5"/>
      <c r="ECE916" s="5"/>
      <c r="ECF916" s="5"/>
      <c r="ECG916" s="5"/>
      <c r="ECH916" s="5"/>
      <c r="ECI916" s="5"/>
      <c r="ECJ916" s="5"/>
      <c r="ECK916" s="5"/>
      <c r="ECL916" s="5"/>
      <c r="ECM916" s="5"/>
      <c r="ECN916" s="5"/>
      <c r="ECO916" s="5"/>
      <c r="ECP916" s="5"/>
      <c r="ECQ916" s="5"/>
      <c r="ECR916" s="5"/>
      <c r="ECS916" s="5"/>
      <c r="ECT916" s="5"/>
      <c r="ECU916" s="5"/>
      <c r="ECV916" s="5"/>
      <c r="ECW916" s="5"/>
      <c r="ECX916" s="5"/>
      <c r="ECY916" s="5"/>
      <c r="ECZ916" s="5"/>
      <c r="EDA916" s="5"/>
      <c r="EDB916" s="5"/>
      <c r="EDC916" s="5"/>
      <c r="EDD916" s="5"/>
      <c r="EDE916" s="5"/>
      <c r="EDF916" s="5"/>
      <c r="EDG916" s="5"/>
      <c r="EDH916" s="5"/>
      <c r="EDI916" s="5"/>
      <c r="EDJ916" s="5"/>
      <c r="EDK916" s="5"/>
      <c r="EDL916" s="5"/>
      <c r="EDM916" s="5"/>
      <c r="EDN916" s="5"/>
      <c r="EDO916" s="5"/>
      <c r="EDP916" s="5"/>
      <c r="EDQ916" s="5"/>
      <c r="EDR916" s="5"/>
      <c r="EDS916" s="5"/>
      <c r="EDT916" s="5"/>
      <c r="EDU916" s="5"/>
      <c r="EDV916" s="5"/>
      <c r="EDW916" s="5"/>
      <c r="EDX916" s="5"/>
      <c r="EDY916" s="5"/>
      <c r="EDZ916" s="5"/>
      <c r="EEA916" s="5"/>
      <c r="EEB916" s="5"/>
      <c r="EEC916" s="5"/>
      <c r="EED916" s="5"/>
      <c r="EEE916" s="5"/>
      <c r="EEF916" s="5"/>
      <c r="EEG916" s="5"/>
      <c r="EEH916" s="5"/>
      <c r="EEI916" s="5"/>
      <c r="EEJ916" s="5"/>
      <c r="EEK916" s="5"/>
      <c r="EEL916" s="5"/>
      <c r="EEM916" s="5"/>
      <c r="EEN916" s="5"/>
      <c r="EEO916" s="5"/>
      <c r="EEP916" s="5"/>
      <c r="EEQ916" s="5"/>
      <c r="EER916" s="5"/>
      <c r="EES916" s="5"/>
      <c r="EET916" s="5"/>
      <c r="EEU916" s="5"/>
      <c r="EEV916" s="5"/>
      <c r="EEW916" s="5"/>
      <c r="EEX916" s="5"/>
      <c r="EEY916" s="5"/>
      <c r="EEZ916" s="5"/>
      <c r="EFA916" s="5"/>
      <c r="EFB916" s="5"/>
      <c r="EFC916" s="5"/>
      <c r="EFD916" s="5"/>
      <c r="EFE916" s="5"/>
      <c r="EFF916" s="5"/>
      <c r="EFG916" s="5"/>
      <c r="EFH916" s="5"/>
      <c r="EFI916" s="5"/>
      <c r="EFJ916" s="5"/>
      <c r="EFK916" s="5"/>
      <c r="EFL916" s="5"/>
      <c r="EFM916" s="5"/>
      <c r="EFN916" s="5"/>
      <c r="EFO916" s="5"/>
      <c r="EFP916" s="5"/>
      <c r="EFQ916" s="5"/>
      <c r="EFR916" s="5"/>
      <c r="EFS916" s="5"/>
      <c r="EFT916" s="5"/>
      <c r="EFU916" s="5"/>
      <c r="EFV916" s="5"/>
      <c r="EFW916" s="5"/>
      <c r="EFX916" s="5"/>
      <c r="EFY916" s="5"/>
      <c r="EFZ916" s="5"/>
      <c r="EGA916" s="5"/>
      <c r="EGB916" s="5"/>
      <c r="EGC916" s="5"/>
      <c r="EGD916" s="5"/>
      <c r="EGE916" s="5"/>
      <c r="EGF916" s="5"/>
      <c r="EGG916" s="5"/>
      <c r="EGH916" s="5"/>
      <c r="EGI916" s="5"/>
      <c r="EGJ916" s="5"/>
      <c r="EGK916" s="5"/>
      <c r="EGL916" s="5"/>
      <c r="EGM916" s="5"/>
      <c r="EGN916" s="5"/>
      <c r="EGO916" s="5"/>
      <c r="EGP916" s="5"/>
      <c r="EGQ916" s="5"/>
      <c r="EGR916" s="5"/>
      <c r="EGS916" s="5"/>
      <c r="EGT916" s="5"/>
      <c r="EGU916" s="5"/>
      <c r="EGV916" s="5"/>
      <c r="EGW916" s="5"/>
      <c r="EGX916" s="5"/>
      <c r="EGY916" s="5"/>
      <c r="EGZ916" s="5"/>
      <c r="EHA916" s="5"/>
      <c r="EHB916" s="5"/>
      <c r="EHC916" s="5"/>
      <c r="EHD916" s="5"/>
      <c r="EHE916" s="5"/>
      <c r="EHF916" s="5"/>
      <c r="EHG916" s="5"/>
      <c r="EHH916" s="5"/>
      <c r="EHI916" s="5"/>
      <c r="EHJ916" s="5"/>
      <c r="EHK916" s="5"/>
      <c r="EHL916" s="5"/>
      <c r="EHM916" s="5"/>
      <c r="EHN916" s="5"/>
      <c r="EHO916" s="5"/>
      <c r="EHP916" s="5"/>
      <c r="EHQ916" s="5"/>
      <c r="EHR916" s="5"/>
      <c r="EHS916" s="5"/>
      <c r="EHT916" s="5"/>
      <c r="EHU916" s="5"/>
      <c r="EHV916" s="5"/>
      <c r="EHW916" s="5"/>
      <c r="EHX916" s="5"/>
      <c r="EHY916" s="5"/>
      <c r="EHZ916" s="5"/>
      <c r="EIA916" s="5"/>
      <c r="EIB916" s="5"/>
      <c r="EIC916" s="5"/>
      <c r="EID916" s="5"/>
      <c r="EIE916" s="5"/>
      <c r="EIF916" s="5"/>
      <c r="EIG916" s="5"/>
      <c r="EIH916" s="5"/>
      <c r="EII916" s="5"/>
      <c r="EIJ916" s="5"/>
      <c r="EIK916" s="5"/>
      <c r="EIL916" s="5"/>
      <c r="EIM916" s="5"/>
      <c r="EIN916" s="5"/>
      <c r="EIO916" s="5"/>
      <c r="EIP916" s="5"/>
      <c r="EIQ916" s="5"/>
      <c r="EIR916" s="5"/>
      <c r="EIS916" s="5"/>
      <c r="EIT916" s="5"/>
      <c r="EIU916" s="5"/>
      <c r="EIV916" s="5"/>
      <c r="EIW916" s="5"/>
      <c r="EIX916" s="5"/>
      <c r="EIY916" s="5"/>
      <c r="EIZ916" s="5"/>
      <c r="EJA916" s="5"/>
      <c r="EJB916" s="5"/>
      <c r="EJC916" s="5"/>
      <c r="EJD916" s="5"/>
      <c r="EJE916" s="5"/>
      <c r="EJF916" s="5"/>
      <c r="EJG916" s="5"/>
      <c r="EJH916" s="5"/>
      <c r="EJI916" s="5"/>
      <c r="EJJ916" s="5"/>
      <c r="EJK916" s="5"/>
      <c r="EJL916" s="5"/>
      <c r="EJM916" s="5"/>
      <c r="EJN916" s="5"/>
      <c r="EJO916" s="5"/>
      <c r="EJP916" s="5"/>
      <c r="EJQ916" s="5"/>
      <c r="EJR916" s="5"/>
      <c r="EJS916" s="5"/>
      <c r="EJT916" s="5"/>
      <c r="EJU916" s="5"/>
      <c r="EJV916" s="5"/>
      <c r="EJW916" s="5"/>
      <c r="EJX916" s="5"/>
      <c r="EJY916" s="5"/>
      <c r="EJZ916" s="5"/>
      <c r="EKA916" s="5"/>
      <c r="EKB916" s="5"/>
      <c r="EKC916" s="5"/>
      <c r="EKD916" s="5"/>
      <c r="EKE916" s="5"/>
      <c r="EKF916" s="5"/>
      <c r="EKG916" s="5"/>
      <c r="EKH916" s="5"/>
      <c r="EKI916" s="5"/>
      <c r="EKJ916" s="5"/>
      <c r="EKK916" s="5"/>
      <c r="EKL916" s="5"/>
      <c r="EKM916" s="5"/>
      <c r="EKN916" s="5"/>
      <c r="EKO916" s="5"/>
      <c r="EKP916" s="5"/>
      <c r="EKQ916" s="5"/>
      <c r="EKR916" s="5"/>
      <c r="EKS916" s="5"/>
      <c r="EKT916" s="5"/>
      <c r="EKU916" s="5"/>
      <c r="EKV916" s="5"/>
      <c r="EKW916" s="5"/>
      <c r="EKX916" s="5"/>
      <c r="EKY916" s="5"/>
      <c r="EKZ916" s="5"/>
      <c r="ELA916" s="5"/>
      <c r="ELB916" s="5"/>
      <c r="ELC916" s="5"/>
      <c r="ELD916" s="5"/>
      <c r="ELE916" s="5"/>
      <c r="ELF916" s="5"/>
      <c r="ELG916" s="5"/>
      <c r="ELH916" s="5"/>
      <c r="ELI916" s="5"/>
      <c r="ELJ916" s="5"/>
      <c r="ELK916" s="5"/>
      <c r="ELL916" s="5"/>
      <c r="ELM916" s="5"/>
      <c r="ELN916" s="5"/>
      <c r="ELO916" s="5"/>
      <c r="ELP916" s="5"/>
      <c r="ELQ916" s="5"/>
      <c r="ELR916" s="5"/>
      <c r="ELS916" s="5"/>
      <c r="ELT916" s="5"/>
      <c r="ELU916" s="5"/>
      <c r="ELV916" s="5"/>
      <c r="ELW916" s="5"/>
      <c r="ELX916" s="5"/>
      <c r="ELY916" s="5"/>
      <c r="ELZ916" s="5"/>
      <c r="EMA916" s="5"/>
      <c r="EMB916" s="5"/>
      <c r="EMC916" s="5"/>
      <c r="EMD916" s="5"/>
      <c r="EME916" s="5"/>
      <c r="EMF916" s="5"/>
      <c r="EMG916" s="5"/>
      <c r="EMH916" s="5"/>
      <c r="EMI916" s="5"/>
      <c r="EMJ916" s="5"/>
      <c r="EMK916" s="5"/>
      <c r="EML916" s="5"/>
      <c r="EMM916" s="5"/>
      <c r="EMN916" s="5"/>
      <c r="EMO916" s="5"/>
      <c r="EMP916" s="5"/>
      <c r="EMQ916" s="5"/>
      <c r="EMR916" s="5"/>
      <c r="EMS916" s="5"/>
      <c r="EMT916" s="5"/>
      <c r="EMU916" s="5"/>
      <c r="EMV916" s="5"/>
      <c r="EMW916" s="5"/>
      <c r="EMX916" s="5"/>
      <c r="EMY916" s="5"/>
      <c r="EMZ916" s="5"/>
      <c r="ENA916" s="5"/>
      <c r="ENB916" s="5"/>
      <c r="ENC916" s="5"/>
      <c r="END916" s="5"/>
      <c r="ENE916" s="5"/>
      <c r="ENF916" s="5"/>
      <c r="ENG916" s="5"/>
      <c r="ENH916" s="5"/>
      <c r="ENI916" s="5"/>
      <c r="ENJ916" s="5"/>
      <c r="ENK916" s="5"/>
      <c r="ENL916" s="5"/>
      <c r="ENM916" s="5"/>
      <c r="ENN916" s="5"/>
      <c r="ENO916" s="5"/>
      <c r="ENP916" s="5"/>
      <c r="ENQ916" s="5"/>
      <c r="ENR916" s="5"/>
      <c r="ENS916" s="5"/>
      <c r="ENT916" s="5"/>
      <c r="ENU916" s="5"/>
      <c r="ENV916" s="5"/>
      <c r="ENW916" s="5"/>
      <c r="ENX916" s="5"/>
      <c r="ENY916" s="5"/>
      <c r="ENZ916" s="5"/>
      <c r="EOA916" s="5"/>
      <c r="EOB916" s="5"/>
      <c r="EOC916" s="5"/>
      <c r="EOD916" s="5"/>
      <c r="EOE916" s="5"/>
      <c r="EOF916" s="5"/>
      <c r="EOG916" s="5"/>
      <c r="EOH916" s="5"/>
      <c r="EOI916" s="5"/>
      <c r="EOJ916" s="5"/>
      <c r="EOK916" s="5"/>
      <c r="EOL916" s="5"/>
      <c r="EOM916" s="5"/>
      <c r="EON916" s="5"/>
      <c r="EOO916" s="5"/>
      <c r="EOP916" s="5"/>
      <c r="EOQ916" s="5"/>
      <c r="EOR916" s="5"/>
      <c r="EOS916" s="5"/>
      <c r="EOT916" s="5"/>
      <c r="EOU916" s="5"/>
      <c r="EOV916" s="5"/>
      <c r="EOW916" s="5"/>
      <c r="EOX916" s="5"/>
      <c r="EOY916" s="5"/>
      <c r="EOZ916" s="5"/>
      <c r="EPA916" s="5"/>
      <c r="EPB916" s="5"/>
      <c r="EPC916" s="5"/>
      <c r="EPD916" s="5"/>
      <c r="EPE916" s="5"/>
      <c r="EPF916" s="5"/>
      <c r="EPG916" s="5"/>
      <c r="EPH916" s="5"/>
      <c r="EPI916" s="5"/>
      <c r="EPJ916" s="5"/>
      <c r="EPK916" s="5"/>
      <c r="EPL916" s="5"/>
      <c r="EPM916" s="5"/>
      <c r="EPN916" s="5"/>
      <c r="EPO916" s="5"/>
      <c r="EPP916" s="5"/>
      <c r="EPQ916" s="5"/>
      <c r="EPR916" s="5"/>
      <c r="EPS916" s="5"/>
      <c r="EPT916" s="5"/>
      <c r="EPU916" s="5"/>
      <c r="EPV916" s="5"/>
      <c r="EPW916" s="5"/>
      <c r="EPX916" s="5"/>
      <c r="EPY916" s="5"/>
      <c r="EPZ916" s="5"/>
      <c r="EQA916" s="5"/>
      <c r="EQB916" s="5"/>
      <c r="EQC916" s="5"/>
      <c r="EQD916" s="5"/>
      <c r="EQE916" s="5"/>
      <c r="EQF916" s="5"/>
      <c r="EQG916" s="5"/>
      <c r="EQH916" s="5"/>
      <c r="EQI916" s="5"/>
      <c r="EQJ916" s="5"/>
      <c r="EQK916" s="5"/>
      <c r="EQL916" s="5"/>
      <c r="EQM916" s="5"/>
      <c r="EQN916" s="5"/>
      <c r="EQO916" s="5"/>
      <c r="EQP916" s="5"/>
      <c r="EQQ916" s="5"/>
      <c r="EQR916" s="5"/>
      <c r="EQS916" s="5"/>
      <c r="EQT916" s="5"/>
      <c r="EQU916" s="5"/>
      <c r="EQV916" s="5"/>
      <c r="EQW916" s="5"/>
      <c r="EQX916" s="5"/>
      <c r="EQY916" s="5"/>
      <c r="EQZ916" s="5"/>
      <c r="ERA916" s="5"/>
      <c r="ERB916" s="5"/>
      <c r="ERC916" s="5"/>
      <c r="ERD916" s="5"/>
      <c r="ERE916" s="5"/>
      <c r="ERF916" s="5"/>
      <c r="ERG916" s="5"/>
      <c r="ERH916" s="5"/>
      <c r="ERI916" s="5"/>
      <c r="ERJ916" s="5"/>
      <c r="ERK916" s="5"/>
      <c r="ERL916" s="5"/>
      <c r="ERM916" s="5"/>
      <c r="ERN916" s="5"/>
      <c r="ERO916" s="5"/>
      <c r="ERP916" s="5"/>
      <c r="ERQ916" s="5"/>
      <c r="ERR916" s="5"/>
      <c r="ERS916" s="5"/>
      <c r="ERT916" s="5"/>
      <c r="ERU916" s="5"/>
      <c r="ERV916" s="5"/>
      <c r="ERW916" s="5"/>
      <c r="ERX916" s="5"/>
      <c r="ERY916" s="5"/>
      <c r="ERZ916" s="5"/>
      <c r="ESA916" s="5"/>
      <c r="ESB916" s="5"/>
      <c r="ESC916" s="5"/>
      <c r="ESD916" s="5"/>
      <c r="ESE916" s="5"/>
      <c r="ESF916" s="5"/>
      <c r="ESG916" s="5"/>
      <c r="ESH916" s="5"/>
      <c r="ESI916" s="5"/>
      <c r="ESJ916" s="5"/>
      <c r="ESK916" s="5"/>
      <c r="ESL916" s="5"/>
      <c r="ESM916" s="5"/>
      <c r="ESN916" s="5"/>
      <c r="ESO916" s="5"/>
      <c r="ESP916" s="5"/>
      <c r="ESQ916" s="5"/>
      <c r="ESR916" s="5"/>
      <c r="ESS916" s="5"/>
      <c r="EST916" s="5"/>
      <c r="ESU916" s="5"/>
      <c r="ESV916" s="5"/>
      <c r="ESW916" s="5"/>
      <c r="ESX916" s="5"/>
      <c r="ESY916" s="5"/>
      <c r="ESZ916" s="5"/>
      <c r="ETA916" s="5"/>
      <c r="ETB916" s="5"/>
      <c r="ETC916" s="5"/>
      <c r="ETD916" s="5"/>
      <c r="ETE916" s="5"/>
      <c r="ETF916" s="5"/>
      <c r="ETG916" s="5"/>
      <c r="ETH916" s="5"/>
      <c r="ETI916" s="5"/>
      <c r="ETJ916" s="5"/>
      <c r="ETK916" s="5"/>
      <c r="ETL916" s="5"/>
      <c r="ETM916" s="5"/>
      <c r="ETN916" s="5"/>
      <c r="ETO916" s="5"/>
      <c r="ETP916" s="5"/>
      <c r="ETQ916" s="5"/>
      <c r="ETR916" s="5"/>
      <c r="ETS916" s="5"/>
      <c r="ETT916" s="5"/>
      <c r="ETU916" s="5"/>
      <c r="ETV916" s="5"/>
      <c r="ETW916" s="5"/>
      <c r="ETX916" s="5"/>
      <c r="ETY916" s="5"/>
      <c r="ETZ916" s="5"/>
      <c r="EUA916" s="5"/>
      <c r="EUB916" s="5"/>
      <c r="EUC916" s="5"/>
      <c r="EUD916" s="5"/>
      <c r="EUE916" s="5"/>
      <c r="EUF916" s="5"/>
      <c r="EUG916" s="5"/>
      <c r="EUH916" s="5"/>
      <c r="EUI916" s="5"/>
      <c r="EUJ916" s="5"/>
      <c r="EUK916" s="5"/>
      <c r="EUL916" s="5"/>
      <c r="EUM916" s="5"/>
      <c r="EUN916" s="5"/>
      <c r="EUO916" s="5"/>
      <c r="EUP916" s="5"/>
      <c r="EUQ916" s="5"/>
      <c r="EUR916" s="5"/>
      <c r="EUS916" s="5"/>
      <c r="EUT916" s="5"/>
      <c r="EUU916" s="5"/>
      <c r="EUV916" s="5"/>
      <c r="EUW916" s="5"/>
      <c r="EUX916" s="5"/>
      <c r="EUY916" s="5"/>
      <c r="EUZ916" s="5"/>
      <c r="EVA916" s="5"/>
      <c r="EVB916" s="5"/>
      <c r="EVC916" s="5"/>
      <c r="EVD916" s="5"/>
      <c r="EVE916" s="5"/>
      <c r="EVF916" s="5"/>
      <c r="EVG916" s="5"/>
      <c r="EVH916" s="5"/>
      <c r="EVI916" s="5"/>
      <c r="EVJ916" s="5"/>
      <c r="EVK916" s="5"/>
      <c r="EVL916" s="5"/>
      <c r="EVM916" s="5"/>
      <c r="EVN916" s="5"/>
      <c r="EVO916" s="5"/>
      <c r="EVP916" s="5"/>
      <c r="EVQ916" s="5"/>
      <c r="EVR916" s="5"/>
      <c r="EVS916" s="5"/>
      <c r="EVT916" s="5"/>
      <c r="EVU916" s="5"/>
      <c r="EVV916" s="5"/>
      <c r="EVW916" s="5"/>
      <c r="EVX916" s="5"/>
      <c r="EVY916" s="5"/>
      <c r="EVZ916" s="5"/>
      <c r="EWA916" s="5"/>
      <c r="EWB916" s="5"/>
      <c r="EWC916" s="5"/>
      <c r="EWD916" s="5"/>
      <c r="EWE916" s="5"/>
      <c r="EWF916" s="5"/>
      <c r="EWG916" s="5"/>
      <c r="EWH916" s="5"/>
      <c r="EWI916" s="5"/>
      <c r="EWJ916" s="5"/>
      <c r="EWK916" s="5"/>
      <c r="EWL916" s="5"/>
      <c r="EWM916" s="5"/>
      <c r="EWN916" s="5"/>
      <c r="EWO916" s="5"/>
      <c r="EWP916" s="5"/>
      <c r="EWQ916" s="5"/>
      <c r="EWR916" s="5"/>
      <c r="EWS916" s="5"/>
      <c r="EWT916" s="5"/>
      <c r="EWU916" s="5"/>
      <c r="EWV916" s="5"/>
      <c r="EWW916" s="5"/>
      <c r="EWX916" s="5"/>
      <c r="EWY916" s="5"/>
      <c r="EWZ916" s="5"/>
      <c r="EXA916" s="5"/>
      <c r="EXB916" s="5"/>
      <c r="EXC916" s="5"/>
      <c r="EXD916" s="5"/>
      <c r="EXE916" s="5"/>
      <c r="EXF916" s="5"/>
      <c r="EXG916" s="5"/>
      <c r="EXH916" s="5"/>
      <c r="EXI916" s="5"/>
      <c r="EXJ916" s="5"/>
      <c r="EXK916" s="5"/>
      <c r="EXL916" s="5"/>
      <c r="EXM916" s="5"/>
      <c r="EXN916" s="5"/>
      <c r="EXO916" s="5"/>
      <c r="EXP916" s="5"/>
      <c r="EXQ916" s="5"/>
      <c r="EXR916" s="5"/>
      <c r="EXS916" s="5"/>
      <c r="EXT916" s="5"/>
      <c r="EXU916" s="5"/>
      <c r="EXV916" s="5"/>
      <c r="EXW916" s="5"/>
      <c r="EXX916" s="5"/>
      <c r="EXY916" s="5"/>
      <c r="EXZ916" s="5"/>
      <c r="EYA916" s="5"/>
      <c r="EYB916" s="5"/>
      <c r="EYC916" s="5"/>
      <c r="EYD916" s="5"/>
      <c r="EYE916" s="5"/>
      <c r="EYF916" s="5"/>
      <c r="EYG916" s="5"/>
      <c r="EYH916" s="5"/>
      <c r="EYI916" s="5"/>
      <c r="EYJ916" s="5"/>
      <c r="EYK916" s="5"/>
      <c r="EYL916" s="5"/>
      <c r="EYM916" s="5"/>
      <c r="EYN916" s="5"/>
      <c r="EYO916" s="5"/>
      <c r="EYP916" s="5"/>
      <c r="EYQ916" s="5"/>
      <c r="EYR916" s="5"/>
      <c r="EYS916" s="5"/>
      <c r="EYT916" s="5"/>
      <c r="EYU916" s="5"/>
      <c r="EYV916" s="5"/>
      <c r="EYW916" s="5"/>
      <c r="EYX916" s="5"/>
      <c r="EYY916" s="5"/>
      <c r="EYZ916" s="5"/>
      <c r="EZA916" s="5"/>
      <c r="EZB916" s="5"/>
      <c r="EZC916" s="5"/>
      <c r="EZD916" s="5"/>
      <c r="EZE916" s="5"/>
      <c r="EZF916" s="5"/>
      <c r="EZG916" s="5"/>
      <c r="EZH916" s="5"/>
      <c r="EZI916" s="5"/>
      <c r="EZJ916" s="5"/>
      <c r="EZK916" s="5"/>
      <c r="EZL916" s="5"/>
      <c r="EZM916" s="5"/>
      <c r="EZN916" s="5"/>
      <c r="EZO916" s="5"/>
      <c r="EZP916" s="5"/>
      <c r="EZQ916" s="5"/>
      <c r="EZR916" s="5"/>
      <c r="EZS916" s="5"/>
      <c r="EZT916" s="5"/>
      <c r="EZU916" s="5"/>
      <c r="EZV916" s="5"/>
      <c r="EZW916" s="5"/>
      <c r="EZX916" s="5"/>
      <c r="EZY916" s="5"/>
      <c r="EZZ916" s="5"/>
      <c r="FAA916" s="5"/>
      <c r="FAB916" s="5"/>
      <c r="FAC916" s="5"/>
      <c r="FAD916" s="5"/>
      <c r="FAE916" s="5"/>
      <c r="FAF916" s="5"/>
      <c r="FAG916" s="5"/>
      <c r="FAH916" s="5"/>
      <c r="FAI916" s="5"/>
      <c r="FAJ916" s="5"/>
      <c r="FAK916" s="5"/>
      <c r="FAL916" s="5"/>
      <c r="FAM916" s="5"/>
      <c r="FAN916" s="5"/>
      <c r="FAO916" s="5"/>
      <c r="FAP916" s="5"/>
      <c r="FAQ916" s="5"/>
      <c r="FAR916" s="5"/>
      <c r="FAS916" s="5"/>
      <c r="FAT916" s="5"/>
      <c r="FAU916" s="5"/>
      <c r="FAV916" s="5"/>
      <c r="FAW916" s="5"/>
      <c r="FAX916" s="5"/>
      <c r="FAY916" s="5"/>
      <c r="FAZ916" s="5"/>
      <c r="FBA916" s="5"/>
      <c r="FBB916" s="5"/>
      <c r="FBC916" s="5"/>
      <c r="FBD916" s="5"/>
      <c r="FBE916" s="5"/>
      <c r="FBF916" s="5"/>
      <c r="FBG916" s="5"/>
      <c r="FBH916" s="5"/>
      <c r="FBI916" s="5"/>
      <c r="FBJ916" s="5"/>
      <c r="FBK916" s="5"/>
      <c r="FBL916" s="5"/>
      <c r="FBM916" s="5"/>
      <c r="FBN916" s="5"/>
      <c r="FBO916" s="5"/>
      <c r="FBP916" s="5"/>
      <c r="FBQ916" s="5"/>
      <c r="FBR916" s="5"/>
      <c r="FBS916" s="5"/>
      <c r="FBT916" s="5"/>
      <c r="FBU916" s="5"/>
      <c r="FBV916" s="5"/>
      <c r="FBW916" s="5"/>
      <c r="FBX916" s="5"/>
      <c r="FBY916" s="5"/>
      <c r="FBZ916" s="5"/>
      <c r="FCA916" s="5"/>
      <c r="FCB916" s="5"/>
      <c r="FCC916" s="5"/>
      <c r="FCD916" s="5"/>
      <c r="FCE916" s="5"/>
      <c r="FCF916" s="5"/>
      <c r="FCG916" s="5"/>
      <c r="FCH916" s="5"/>
      <c r="FCI916" s="5"/>
      <c r="FCJ916" s="5"/>
      <c r="FCK916" s="5"/>
      <c r="FCL916" s="5"/>
      <c r="FCM916" s="5"/>
      <c r="FCN916" s="5"/>
      <c r="FCO916" s="5"/>
      <c r="FCP916" s="5"/>
      <c r="FCQ916" s="5"/>
      <c r="FCR916" s="5"/>
      <c r="FCS916" s="5"/>
      <c r="FCT916" s="5"/>
      <c r="FCU916" s="5"/>
      <c r="FCV916" s="5"/>
      <c r="FCW916" s="5"/>
      <c r="FCX916" s="5"/>
      <c r="FCY916" s="5"/>
      <c r="FCZ916" s="5"/>
      <c r="FDA916" s="5"/>
      <c r="FDB916" s="5"/>
      <c r="FDC916" s="5"/>
      <c r="FDD916" s="5"/>
      <c r="FDE916" s="5"/>
      <c r="FDF916" s="5"/>
      <c r="FDG916" s="5"/>
      <c r="FDH916" s="5"/>
      <c r="FDI916" s="5"/>
      <c r="FDJ916" s="5"/>
      <c r="FDK916" s="5"/>
      <c r="FDL916" s="5"/>
      <c r="FDM916" s="5"/>
      <c r="FDN916" s="5"/>
      <c r="FDO916" s="5"/>
      <c r="FDP916" s="5"/>
      <c r="FDQ916" s="5"/>
      <c r="FDR916" s="5"/>
      <c r="FDS916" s="5"/>
      <c r="FDT916" s="5"/>
      <c r="FDU916" s="5"/>
      <c r="FDV916" s="5"/>
      <c r="FDW916" s="5"/>
      <c r="FDX916" s="5"/>
      <c r="FDY916" s="5"/>
      <c r="FDZ916" s="5"/>
      <c r="FEA916" s="5"/>
      <c r="FEB916" s="5"/>
      <c r="FEC916" s="5"/>
      <c r="FED916" s="5"/>
      <c r="FEE916" s="5"/>
      <c r="FEF916" s="5"/>
      <c r="FEG916" s="5"/>
      <c r="FEH916" s="5"/>
      <c r="FEI916" s="5"/>
      <c r="FEJ916" s="5"/>
      <c r="FEK916" s="5"/>
      <c r="FEL916" s="5"/>
      <c r="FEM916" s="5"/>
      <c r="FEN916" s="5"/>
      <c r="FEO916" s="5"/>
      <c r="FEP916" s="5"/>
      <c r="FEQ916" s="5"/>
      <c r="FER916" s="5"/>
      <c r="FES916" s="5"/>
      <c r="FET916" s="5"/>
      <c r="FEU916" s="5"/>
      <c r="FEV916" s="5"/>
      <c r="FEW916" s="5"/>
      <c r="FEX916" s="5"/>
      <c r="FEY916" s="5"/>
      <c r="FEZ916" s="5"/>
      <c r="FFA916" s="5"/>
      <c r="FFB916" s="5"/>
      <c r="FFC916" s="5"/>
      <c r="FFD916" s="5"/>
      <c r="FFE916" s="5"/>
      <c r="FFF916" s="5"/>
      <c r="FFG916" s="5"/>
      <c r="FFH916" s="5"/>
      <c r="FFI916" s="5"/>
      <c r="FFJ916" s="5"/>
      <c r="FFK916" s="5"/>
      <c r="FFL916" s="5"/>
      <c r="FFM916" s="5"/>
      <c r="FFN916" s="5"/>
      <c r="FFO916" s="5"/>
      <c r="FFP916" s="5"/>
      <c r="FFQ916" s="5"/>
      <c r="FFR916" s="5"/>
      <c r="FFS916" s="5"/>
      <c r="FFT916" s="5"/>
      <c r="FFU916" s="5"/>
      <c r="FFV916" s="5"/>
      <c r="FFW916" s="5"/>
      <c r="FFX916" s="5"/>
      <c r="FFY916" s="5"/>
      <c r="FFZ916" s="5"/>
      <c r="FGA916" s="5"/>
      <c r="FGB916" s="5"/>
      <c r="FGC916" s="5"/>
      <c r="FGD916" s="5"/>
      <c r="FGE916" s="5"/>
      <c r="FGF916" s="5"/>
      <c r="FGG916" s="5"/>
      <c r="FGH916" s="5"/>
      <c r="FGI916" s="5"/>
      <c r="FGJ916" s="5"/>
      <c r="FGK916" s="5"/>
      <c r="FGL916" s="5"/>
      <c r="FGM916" s="5"/>
      <c r="FGN916" s="5"/>
      <c r="FGO916" s="5"/>
      <c r="FGP916" s="5"/>
      <c r="FGQ916" s="5"/>
      <c r="FGR916" s="5"/>
      <c r="FGS916" s="5"/>
      <c r="FGT916" s="5"/>
      <c r="FGU916" s="5"/>
      <c r="FGV916" s="5"/>
      <c r="FGW916" s="5"/>
      <c r="FGX916" s="5"/>
      <c r="FGY916" s="5"/>
      <c r="FGZ916" s="5"/>
      <c r="FHA916" s="5"/>
      <c r="FHB916" s="5"/>
      <c r="FHC916" s="5"/>
      <c r="FHD916" s="5"/>
      <c r="FHE916" s="5"/>
      <c r="FHF916" s="5"/>
      <c r="FHG916" s="5"/>
      <c r="FHH916" s="5"/>
      <c r="FHI916" s="5"/>
      <c r="FHJ916" s="5"/>
      <c r="FHK916" s="5"/>
      <c r="FHL916" s="5"/>
      <c r="FHM916" s="5"/>
      <c r="FHN916" s="5"/>
      <c r="FHO916" s="5"/>
      <c r="FHP916" s="5"/>
      <c r="FHQ916" s="5"/>
      <c r="FHR916" s="5"/>
      <c r="FHS916" s="5"/>
      <c r="FHT916" s="5"/>
      <c r="FHU916" s="5"/>
      <c r="FHV916" s="5"/>
      <c r="FHW916" s="5"/>
      <c r="FHX916" s="5"/>
      <c r="FHY916" s="5"/>
      <c r="FHZ916" s="5"/>
      <c r="FIA916" s="5"/>
      <c r="FIB916" s="5"/>
      <c r="FIC916" s="5"/>
      <c r="FID916" s="5"/>
      <c r="FIE916" s="5"/>
      <c r="FIF916" s="5"/>
      <c r="FIG916" s="5"/>
      <c r="FIH916" s="5"/>
      <c r="FII916" s="5"/>
      <c r="FIJ916" s="5"/>
      <c r="FIK916" s="5"/>
      <c r="FIL916" s="5"/>
      <c r="FIM916" s="5"/>
      <c r="FIN916" s="5"/>
      <c r="FIO916" s="5"/>
      <c r="FIP916" s="5"/>
      <c r="FIQ916" s="5"/>
      <c r="FIR916" s="5"/>
      <c r="FIS916" s="5"/>
      <c r="FIT916" s="5"/>
      <c r="FIU916" s="5"/>
      <c r="FIV916" s="5"/>
      <c r="FIW916" s="5"/>
      <c r="FIX916" s="5"/>
      <c r="FIY916" s="5"/>
      <c r="FIZ916" s="5"/>
      <c r="FJA916" s="5"/>
      <c r="FJB916" s="5"/>
      <c r="FJC916" s="5"/>
      <c r="FJD916" s="5"/>
      <c r="FJE916" s="5"/>
      <c r="FJF916" s="5"/>
      <c r="FJG916" s="5"/>
      <c r="FJH916" s="5"/>
      <c r="FJI916" s="5"/>
      <c r="FJJ916" s="5"/>
      <c r="FJK916" s="5"/>
      <c r="FJL916" s="5"/>
      <c r="FJM916" s="5"/>
      <c r="FJN916" s="5"/>
      <c r="FJO916" s="5"/>
      <c r="FJP916" s="5"/>
      <c r="FJQ916" s="5"/>
      <c r="FJR916" s="5"/>
      <c r="FJS916" s="5"/>
      <c r="FJT916" s="5"/>
      <c r="FJU916" s="5"/>
      <c r="FJV916" s="5"/>
      <c r="FJW916" s="5"/>
      <c r="FJX916" s="5"/>
      <c r="FJY916" s="5"/>
      <c r="FJZ916" s="5"/>
      <c r="FKA916" s="5"/>
      <c r="FKB916" s="5"/>
      <c r="FKC916" s="5"/>
      <c r="FKD916" s="5"/>
      <c r="FKE916" s="5"/>
      <c r="FKF916" s="5"/>
      <c r="FKG916" s="5"/>
      <c r="FKH916" s="5"/>
      <c r="FKI916" s="5"/>
      <c r="FKJ916" s="5"/>
      <c r="FKK916" s="5"/>
      <c r="FKL916" s="5"/>
      <c r="FKM916" s="5"/>
      <c r="FKN916" s="5"/>
      <c r="FKO916" s="5"/>
      <c r="FKP916" s="5"/>
      <c r="FKQ916" s="5"/>
      <c r="FKR916" s="5"/>
      <c r="FKS916" s="5"/>
      <c r="FKT916" s="5"/>
      <c r="FKU916" s="5"/>
      <c r="FKV916" s="5"/>
      <c r="FKW916" s="5"/>
      <c r="FKX916" s="5"/>
      <c r="FKY916" s="5"/>
      <c r="FKZ916" s="5"/>
      <c r="FLA916" s="5"/>
      <c r="FLB916" s="5"/>
      <c r="FLC916" s="5"/>
      <c r="FLD916" s="5"/>
      <c r="FLE916" s="5"/>
      <c r="FLF916" s="5"/>
      <c r="FLG916" s="5"/>
      <c r="FLH916" s="5"/>
      <c r="FLI916" s="5"/>
      <c r="FLJ916" s="5"/>
      <c r="FLK916" s="5"/>
      <c r="FLL916" s="5"/>
      <c r="FLM916" s="5"/>
      <c r="FLN916" s="5"/>
      <c r="FLO916" s="5"/>
      <c r="FLP916" s="5"/>
      <c r="FLQ916" s="5"/>
      <c r="FLR916" s="5"/>
      <c r="FLS916" s="5"/>
      <c r="FLT916" s="5"/>
      <c r="FLU916" s="5"/>
      <c r="FLV916" s="5"/>
      <c r="FLW916" s="5"/>
      <c r="FLX916" s="5"/>
      <c r="FLY916" s="5"/>
      <c r="FLZ916" s="5"/>
      <c r="FMA916" s="5"/>
      <c r="FMB916" s="5"/>
      <c r="FMC916" s="5"/>
      <c r="FMD916" s="5"/>
      <c r="FME916" s="5"/>
      <c r="FMF916" s="5"/>
      <c r="FMG916" s="5"/>
      <c r="FMH916" s="5"/>
      <c r="FMI916" s="5"/>
      <c r="FMJ916" s="5"/>
      <c r="FMK916" s="5"/>
      <c r="FML916" s="5"/>
      <c r="FMM916" s="5"/>
      <c r="FMN916" s="5"/>
      <c r="FMO916" s="5"/>
      <c r="FMP916" s="5"/>
      <c r="FMQ916" s="5"/>
      <c r="FMR916" s="5"/>
      <c r="FMS916" s="5"/>
      <c r="FMT916" s="5"/>
      <c r="FMU916" s="5"/>
      <c r="FMV916" s="5"/>
      <c r="FMW916" s="5"/>
      <c r="FMX916" s="5"/>
      <c r="FMY916" s="5"/>
      <c r="FMZ916" s="5"/>
      <c r="FNA916" s="5"/>
      <c r="FNB916" s="5"/>
      <c r="FNC916" s="5"/>
      <c r="FND916" s="5"/>
      <c r="FNE916" s="5"/>
      <c r="FNF916" s="5"/>
      <c r="FNG916" s="5"/>
      <c r="FNH916" s="5"/>
      <c r="FNI916" s="5"/>
      <c r="FNJ916" s="5"/>
      <c r="FNK916" s="5"/>
      <c r="FNL916" s="5"/>
      <c r="FNM916" s="5"/>
      <c r="FNN916" s="5"/>
      <c r="FNO916" s="5"/>
      <c r="FNP916" s="5"/>
      <c r="FNQ916" s="5"/>
      <c r="FNR916" s="5"/>
      <c r="FNS916" s="5"/>
      <c r="FNT916" s="5"/>
      <c r="FNU916" s="5"/>
      <c r="FNV916" s="5"/>
      <c r="FNW916" s="5"/>
      <c r="FNX916" s="5"/>
      <c r="FNY916" s="5"/>
      <c r="FNZ916" s="5"/>
      <c r="FOA916" s="5"/>
      <c r="FOB916" s="5"/>
      <c r="FOC916" s="5"/>
      <c r="FOD916" s="5"/>
      <c r="FOE916" s="5"/>
      <c r="FOF916" s="5"/>
      <c r="FOG916" s="5"/>
      <c r="FOH916" s="5"/>
      <c r="FOI916" s="5"/>
      <c r="FOJ916" s="5"/>
      <c r="FOK916" s="5"/>
      <c r="FOL916" s="5"/>
      <c r="FOM916" s="5"/>
      <c r="FON916" s="5"/>
      <c r="FOO916" s="5"/>
      <c r="FOP916" s="5"/>
      <c r="FOQ916" s="5"/>
      <c r="FOR916" s="5"/>
      <c r="FOS916" s="5"/>
      <c r="FOT916" s="5"/>
      <c r="FOU916" s="5"/>
      <c r="FOV916" s="5"/>
      <c r="FOW916" s="5"/>
      <c r="FOX916" s="5"/>
      <c r="FOY916" s="5"/>
      <c r="FOZ916" s="5"/>
      <c r="FPA916" s="5"/>
      <c r="FPB916" s="5"/>
      <c r="FPC916" s="5"/>
      <c r="FPD916" s="5"/>
      <c r="FPE916" s="5"/>
      <c r="FPF916" s="5"/>
      <c r="FPG916" s="5"/>
      <c r="FPH916" s="5"/>
      <c r="FPI916" s="5"/>
      <c r="FPJ916" s="5"/>
      <c r="FPK916" s="5"/>
      <c r="FPL916" s="5"/>
      <c r="FPM916" s="5"/>
      <c r="FPN916" s="5"/>
      <c r="FPO916" s="5"/>
      <c r="FPP916" s="5"/>
      <c r="FPQ916" s="5"/>
      <c r="FPR916" s="5"/>
      <c r="FPS916" s="5"/>
      <c r="FPT916" s="5"/>
      <c r="FPU916" s="5"/>
      <c r="FPV916" s="5"/>
      <c r="FPW916" s="5"/>
      <c r="FPX916" s="5"/>
      <c r="FPY916" s="5"/>
      <c r="FPZ916" s="5"/>
      <c r="FQA916" s="5"/>
      <c r="FQB916" s="5"/>
      <c r="FQC916" s="5"/>
      <c r="FQD916" s="5"/>
      <c r="FQE916" s="5"/>
      <c r="FQF916" s="5"/>
      <c r="FQG916" s="5"/>
      <c r="FQH916" s="5"/>
      <c r="FQI916" s="5"/>
      <c r="FQJ916" s="5"/>
      <c r="FQK916" s="5"/>
      <c r="FQL916" s="5"/>
      <c r="FQM916" s="5"/>
      <c r="FQN916" s="5"/>
      <c r="FQO916" s="5"/>
      <c r="FQP916" s="5"/>
      <c r="FQQ916" s="5"/>
      <c r="FQR916" s="5"/>
      <c r="FQS916" s="5"/>
      <c r="FQT916" s="5"/>
      <c r="FQU916" s="5"/>
      <c r="FQV916" s="5"/>
      <c r="FQW916" s="5"/>
      <c r="FQX916" s="5"/>
      <c r="FQY916" s="5"/>
      <c r="FQZ916" s="5"/>
      <c r="FRA916" s="5"/>
      <c r="FRB916" s="5"/>
      <c r="FRC916" s="5"/>
      <c r="FRD916" s="5"/>
      <c r="FRE916" s="5"/>
      <c r="FRF916" s="5"/>
      <c r="FRG916" s="5"/>
      <c r="FRH916" s="5"/>
      <c r="FRI916" s="5"/>
      <c r="FRJ916" s="5"/>
      <c r="FRK916" s="5"/>
      <c r="FRL916" s="5"/>
      <c r="FRM916" s="5"/>
      <c r="FRN916" s="5"/>
      <c r="FRO916" s="5"/>
      <c r="FRP916" s="5"/>
      <c r="FRQ916" s="5"/>
      <c r="FRR916" s="5"/>
      <c r="FRS916" s="5"/>
      <c r="FRT916" s="5"/>
      <c r="FRU916" s="5"/>
      <c r="FRV916" s="5"/>
      <c r="FRW916" s="5"/>
      <c r="FRX916" s="5"/>
      <c r="FRY916" s="5"/>
      <c r="FRZ916" s="5"/>
      <c r="FSA916" s="5"/>
      <c r="FSB916" s="5"/>
      <c r="FSC916" s="5"/>
      <c r="FSD916" s="5"/>
      <c r="FSE916" s="5"/>
      <c r="FSF916" s="5"/>
      <c r="FSG916" s="5"/>
      <c r="FSH916" s="5"/>
      <c r="FSI916" s="5"/>
      <c r="FSJ916" s="5"/>
      <c r="FSK916" s="5"/>
      <c r="FSL916" s="5"/>
      <c r="FSM916" s="5"/>
      <c r="FSN916" s="5"/>
      <c r="FSO916" s="5"/>
      <c r="FSP916" s="5"/>
      <c r="FSQ916" s="5"/>
      <c r="FSR916" s="5"/>
      <c r="FSS916" s="5"/>
      <c r="FST916" s="5"/>
      <c r="FSU916" s="5"/>
      <c r="FSV916" s="5"/>
      <c r="FSW916" s="5"/>
      <c r="FSX916" s="5"/>
      <c r="FSY916" s="5"/>
      <c r="FSZ916" s="5"/>
      <c r="FTA916" s="5"/>
      <c r="FTB916" s="5"/>
      <c r="FTC916" s="5"/>
      <c r="FTD916" s="5"/>
      <c r="FTE916" s="5"/>
      <c r="FTF916" s="5"/>
      <c r="FTG916" s="5"/>
      <c r="FTH916" s="5"/>
      <c r="FTI916" s="5"/>
      <c r="FTJ916" s="5"/>
      <c r="FTK916" s="5"/>
      <c r="FTL916" s="5"/>
      <c r="FTM916" s="5"/>
      <c r="FTN916" s="5"/>
      <c r="FTO916" s="5"/>
      <c r="FTP916" s="5"/>
      <c r="FTQ916" s="5"/>
      <c r="FTR916" s="5"/>
      <c r="FTS916" s="5"/>
      <c r="FTT916" s="5"/>
      <c r="FTU916" s="5"/>
      <c r="FTV916" s="5"/>
      <c r="FTW916" s="5"/>
      <c r="FTX916" s="5"/>
      <c r="FTY916" s="5"/>
      <c r="FTZ916" s="5"/>
      <c r="FUA916" s="5"/>
      <c r="FUB916" s="5"/>
      <c r="FUC916" s="5"/>
      <c r="FUD916" s="5"/>
      <c r="FUE916" s="5"/>
      <c r="FUF916" s="5"/>
      <c r="FUG916" s="5"/>
      <c r="FUH916" s="5"/>
      <c r="FUI916" s="5"/>
      <c r="FUJ916" s="5"/>
      <c r="FUK916" s="5"/>
      <c r="FUL916" s="5"/>
      <c r="FUM916" s="5"/>
      <c r="FUN916" s="5"/>
      <c r="FUO916" s="5"/>
      <c r="FUP916" s="5"/>
      <c r="FUQ916" s="5"/>
      <c r="FUR916" s="5"/>
      <c r="FUS916" s="5"/>
      <c r="FUT916" s="5"/>
      <c r="FUU916" s="5"/>
      <c r="FUV916" s="5"/>
      <c r="FUW916" s="5"/>
      <c r="FUX916" s="5"/>
      <c r="FUY916" s="5"/>
      <c r="FUZ916" s="5"/>
      <c r="FVA916" s="5"/>
      <c r="FVB916" s="5"/>
      <c r="FVC916" s="5"/>
      <c r="FVD916" s="5"/>
      <c r="FVE916" s="5"/>
      <c r="FVF916" s="5"/>
      <c r="FVG916" s="5"/>
      <c r="FVH916" s="5"/>
      <c r="FVI916" s="5"/>
      <c r="FVJ916" s="5"/>
      <c r="FVK916" s="5"/>
      <c r="FVL916" s="5"/>
      <c r="FVM916" s="5"/>
      <c r="FVN916" s="5"/>
      <c r="FVO916" s="5"/>
      <c r="FVP916" s="5"/>
      <c r="FVQ916" s="5"/>
      <c r="FVR916" s="5"/>
      <c r="FVS916" s="5"/>
      <c r="FVT916" s="5"/>
      <c r="FVU916" s="5"/>
      <c r="FVV916" s="5"/>
      <c r="FVW916" s="5"/>
      <c r="FVX916" s="5"/>
      <c r="FVY916" s="5"/>
      <c r="FVZ916" s="5"/>
      <c r="FWA916" s="5"/>
      <c r="FWB916" s="5"/>
      <c r="FWC916" s="5"/>
      <c r="FWD916" s="5"/>
      <c r="FWE916" s="5"/>
      <c r="FWF916" s="5"/>
      <c r="FWG916" s="5"/>
      <c r="FWH916" s="5"/>
      <c r="FWI916" s="5"/>
      <c r="FWJ916" s="5"/>
      <c r="FWK916" s="5"/>
      <c r="FWL916" s="5"/>
      <c r="FWM916" s="5"/>
      <c r="FWN916" s="5"/>
      <c r="FWO916" s="5"/>
      <c r="FWP916" s="5"/>
      <c r="FWQ916" s="5"/>
      <c r="FWR916" s="5"/>
      <c r="FWS916" s="5"/>
      <c r="FWT916" s="5"/>
      <c r="FWU916" s="5"/>
      <c r="FWV916" s="5"/>
      <c r="FWW916" s="5"/>
      <c r="FWX916" s="5"/>
      <c r="FWY916" s="5"/>
      <c r="FWZ916" s="5"/>
      <c r="FXA916" s="5"/>
      <c r="FXB916" s="5"/>
      <c r="FXC916" s="5"/>
      <c r="FXD916" s="5"/>
      <c r="FXE916" s="5"/>
      <c r="FXF916" s="5"/>
      <c r="FXG916" s="5"/>
      <c r="FXH916" s="5"/>
      <c r="FXI916" s="5"/>
      <c r="FXJ916" s="5"/>
      <c r="FXK916" s="5"/>
      <c r="FXL916" s="5"/>
      <c r="FXM916" s="5"/>
      <c r="FXN916" s="5"/>
      <c r="FXO916" s="5"/>
      <c r="FXP916" s="5"/>
      <c r="FXQ916" s="5"/>
      <c r="FXR916" s="5"/>
      <c r="FXS916" s="5"/>
      <c r="FXT916" s="5"/>
      <c r="FXU916" s="5"/>
      <c r="FXV916" s="5"/>
      <c r="FXW916" s="5"/>
      <c r="FXX916" s="5"/>
      <c r="FXY916" s="5"/>
      <c r="FXZ916" s="5"/>
      <c r="FYA916" s="5"/>
      <c r="FYB916" s="5"/>
      <c r="FYC916" s="5"/>
      <c r="FYD916" s="5"/>
      <c r="FYE916" s="5"/>
      <c r="FYF916" s="5"/>
      <c r="FYG916" s="5"/>
      <c r="FYH916" s="5"/>
      <c r="FYI916" s="5"/>
      <c r="FYJ916" s="5"/>
      <c r="FYK916" s="5"/>
      <c r="FYL916" s="5"/>
      <c r="FYM916" s="5"/>
      <c r="FYN916" s="5"/>
      <c r="FYO916" s="5"/>
      <c r="FYP916" s="5"/>
      <c r="FYQ916" s="5"/>
      <c r="FYR916" s="5"/>
      <c r="FYS916" s="5"/>
      <c r="FYT916" s="5"/>
      <c r="FYU916" s="5"/>
      <c r="FYV916" s="5"/>
      <c r="FYW916" s="5"/>
      <c r="FYX916" s="5"/>
      <c r="FYY916" s="5"/>
      <c r="FYZ916" s="5"/>
      <c r="FZA916" s="5"/>
      <c r="FZB916" s="5"/>
      <c r="FZC916" s="5"/>
      <c r="FZD916" s="5"/>
      <c r="FZE916" s="5"/>
      <c r="FZF916" s="5"/>
      <c r="FZG916" s="5"/>
      <c r="FZH916" s="5"/>
      <c r="FZI916" s="5"/>
      <c r="FZJ916" s="5"/>
      <c r="FZK916" s="5"/>
      <c r="FZL916" s="5"/>
      <c r="FZM916" s="5"/>
      <c r="FZN916" s="5"/>
      <c r="FZO916" s="5"/>
      <c r="FZP916" s="5"/>
      <c r="FZQ916" s="5"/>
      <c r="FZR916" s="5"/>
      <c r="FZS916" s="5"/>
      <c r="FZT916" s="5"/>
      <c r="FZU916" s="5"/>
      <c r="FZV916" s="5"/>
      <c r="FZW916" s="5"/>
      <c r="FZX916" s="5"/>
      <c r="FZY916" s="5"/>
      <c r="FZZ916" s="5"/>
      <c r="GAA916" s="5"/>
      <c r="GAB916" s="5"/>
      <c r="GAC916" s="5"/>
      <c r="GAD916" s="5"/>
      <c r="GAE916" s="5"/>
      <c r="GAF916" s="5"/>
      <c r="GAG916" s="5"/>
      <c r="GAH916" s="5"/>
      <c r="GAI916" s="5"/>
      <c r="GAJ916" s="5"/>
      <c r="GAK916" s="5"/>
      <c r="GAL916" s="5"/>
      <c r="GAM916" s="5"/>
      <c r="GAN916" s="5"/>
      <c r="GAO916" s="5"/>
      <c r="GAP916" s="5"/>
      <c r="GAQ916" s="5"/>
      <c r="GAR916" s="5"/>
      <c r="GAS916" s="5"/>
      <c r="GAT916" s="5"/>
      <c r="GAU916" s="5"/>
      <c r="GAV916" s="5"/>
      <c r="GAW916" s="5"/>
      <c r="GAX916" s="5"/>
      <c r="GAY916" s="5"/>
      <c r="GAZ916" s="5"/>
      <c r="GBA916" s="5"/>
      <c r="GBB916" s="5"/>
      <c r="GBC916" s="5"/>
      <c r="GBD916" s="5"/>
      <c r="GBE916" s="5"/>
      <c r="GBF916" s="5"/>
      <c r="GBG916" s="5"/>
      <c r="GBH916" s="5"/>
      <c r="GBI916" s="5"/>
      <c r="GBJ916" s="5"/>
      <c r="GBK916" s="5"/>
      <c r="GBL916" s="5"/>
      <c r="GBM916" s="5"/>
      <c r="GBN916" s="5"/>
      <c r="GBO916" s="5"/>
      <c r="GBP916" s="5"/>
      <c r="GBQ916" s="5"/>
      <c r="GBR916" s="5"/>
      <c r="GBS916" s="5"/>
      <c r="GBT916" s="5"/>
      <c r="GBU916" s="5"/>
      <c r="GBV916" s="5"/>
      <c r="GBW916" s="5"/>
      <c r="GBX916" s="5"/>
      <c r="GBY916" s="5"/>
      <c r="GBZ916" s="5"/>
      <c r="GCA916" s="5"/>
      <c r="GCB916" s="5"/>
      <c r="GCC916" s="5"/>
      <c r="GCD916" s="5"/>
      <c r="GCE916" s="5"/>
      <c r="GCF916" s="5"/>
      <c r="GCG916" s="5"/>
      <c r="GCH916" s="5"/>
      <c r="GCI916" s="5"/>
      <c r="GCJ916" s="5"/>
      <c r="GCK916" s="5"/>
      <c r="GCL916" s="5"/>
      <c r="GCM916" s="5"/>
      <c r="GCN916" s="5"/>
      <c r="GCO916" s="5"/>
      <c r="GCP916" s="5"/>
      <c r="GCQ916" s="5"/>
      <c r="GCR916" s="5"/>
      <c r="GCS916" s="5"/>
      <c r="GCT916" s="5"/>
      <c r="GCU916" s="5"/>
      <c r="GCV916" s="5"/>
      <c r="GCW916" s="5"/>
      <c r="GCX916" s="5"/>
      <c r="GCY916" s="5"/>
      <c r="GCZ916" s="5"/>
      <c r="GDA916" s="5"/>
      <c r="GDB916" s="5"/>
      <c r="GDC916" s="5"/>
      <c r="GDD916" s="5"/>
      <c r="GDE916" s="5"/>
      <c r="GDF916" s="5"/>
      <c r="GDG916" s="5"/>
      <c r="GDH916" s="5"/>
      <c r="GDI916" s="5"/>
      <c r="GDJ916" s="5"/>
      <c r="GDK916" s="5"/>
      <c r="GDL916" s="5"/>
      <c r="GDM916" s="5"/>
      <c r="GDN916" s="5"/>
      <c r="GDO916" s="5"/>
      <c r="GDP916" s="5"/>
      <c r="GDQ916" s="5"/>
      <c r="GDR916" s="5"/>
      <c r="GDS916" s="5"/>
      <c r="GDT916" s="5"/>
      <c r="GDU916" s="5"/>
      <c r="GDV916" s="5"/>
      <c r="GDW916" s="5"/>
      <c r="GDX916" s="5"/>
      <c r="GDY916" s="5"/>
      <c r="GDZ916" s="5"/>
      <c r="GEA916" s="5"/>
      <c r="GEB916" s="5"/>
      <c r="GEC916" s="5"/>
      <c r="GED916" s="5"/>
      <c r="GEE916" s="5"/>
      <c r="GEF916" s="5"/>
      <c r="GEG916" s="5"/>
      <c r="GEH916" s="5"/>
      <c r="GEI916" s="5"/>
      <c r="GEJ916" s="5"/>
      <c r="GEK916" s="5"/>
      <c r="GEL916" s="5"/>
      <c r="GEM916" s="5"/>
      <c r="GEN916" s="5"/>
      <c r="GEO916" s="5"/>
      <c r="GEP916" s="5"/>
      <c r="GEQ916" s="5"/>
      <c r="GER916" s="5"/>
      <c r="GES916" s="5"/>
      <c r="GET916" s="5"/>
      <c r="GEU916" s="5"/>
      <c r="GEV916" s="5"/>
      <c r="GEW916" s="5"/>
      <c r="GEX916" s="5"/>
      <c r="GEY916" s="5"/>
      <c r="GEZ916" s="5"/>
      <c r="GFA916" s="5"/>
      <c r="GFB916" s="5"/>
      <c r="GFC916" s="5"/>
      <c r="GFD916" s="5"/>
      <c r="GFE916" s="5"/>
      <c r="GFF916" s="5"/>
      <c r="GFG916" s="5"/>
      <c r="GFH916" s="5"/>
      <c r="GFI916" s="5"/>
      <c r="GFJ916" s="5"/>
      <c r="GFK916" s="5"/>
      <c r="GFL916" s="5"/>
      <c r="GFM916" s="5"/>
      <c r="GFN916" s="5"/>
      <c r="GFO916" s="5"/>
      <c r="GFP916" s="5"/>
      <c r="GFQ916" s="5"/>
      <c r="GFR916" s="5"/>
      <c r="GFS916" s="5"/>
      <c r="GFT916" s="5"/>
      <c r="GFU916" s="5"/>
      <c r="GFV916" s="5"/>
      <c r="GFW916" s="5"/>
      <c r="GFX916" s="5"/>
      <c r="GFY916" s="5"/>
      <c r="GFZ916" s="5"/>
      <c r="GGA916" s="5"/>
      <c r="GGB916" s="5"/>
      <c r="GGC916" s="5"/>
      <c r="GGD916" s="5"/>
      <c r="GGE916" s="5"/>
      <c r="GGF916" s="5"/>
      <c r="GGG916" s="5"/>
      <c r="GGH916" s="5"/>
      <c r="GGI916" s="5"/>
      <c r="GGJ916" s="5"/>
      <c r="GGK916" s="5"/>
      <c r="GGL916" s="5"/>
      <c r="GGM916" s="5"/>
      <c r="GGN916" s="5"/>
      <c r="GGO916" s="5"/>
      <c r="GGP916" s="5"/>
      <c r="GGQ916" s="5"/>
      <c r="GGR916" s="5"/>
      <c r="GGS916" s="5"/>
      <c r="GGT916" s="5"/>
      <c r="GGU916" s="5"/>
      <c r="GGV916" s="5"/>
      <c r="GGW916" s="5"/>
      <c r="GGX916" s="5"/>
      <c r="GGY916" s="5"/>
      <c r="GGZ916" s="5"/>
      <c r="GHA916" s="5"/>
      <c r="GHB916" s="5"/>
      <c r="GHC916" s="5"/>
      <c r="GHD916" s="5"/>
      <c r="GHE916" s="5"/>
      <c r="GHF916" s="5"/>
      <c r="GHG916" s="5"/>
      <c r="GHH916" s="5"/>
      <c r="GHI916" s="5"/>
      <c r="GHJ916" s="5"/>
      <c r="GHK916" s="5"/>
      <c r="GHL916" s="5"/>
      <c r="GHM916" s="5"/>
      <c r="GHN916" s="5"/>
      <c r="GHO916" s="5"/>
      <c r="GHP916" s="5"/>
      <c r="GHQ916" s="5"/>
      <c r="GHR916" s="5"/>
      <c r="GHS916" s="5"/>
      <c r="GHT916" s="5"/>
      <c r="GHU916" s="5"/>
      <c r="GHV916" s="5"/>
      <c r="GHW916" s="5"/>
      <c r="GHX916" s="5"/>
      <c r="GHY916" s="5"/>
      <c r="GHZ916" s="5"/>
      <c r="GIA916" s="5"/>
      <c r="GIB916" s="5"/>
      <c r="GIC916" s="5"/>
      <c r="GID916" s="5"/>
      <c r="GIE916" s="5"/>
      <c r="GIF916" s="5"/>
      <c r="GIG916" s="5"/>
      <c r="GIH916" s="5"/>
      <c r="GII916" s="5"/>
      <c r="GIJ916" s="5"/>
      <c r="GIK916" s="5"/>
      <c r="GIL916" s="5"/>
      <c r="GIM916" s="5"/>
      <c r="GIN916" s="5"/>
      <c r="GIO916" s="5"/>
      <c r="GIP916" s="5"/>
      <c r="GIQ916" s="5"/>
      <c r="GIR916" s="5"/>
      <c r="GIS916" s="5"/>
      <c r="GIT916" s="5"/>
      <c r="GIU916" s="5"/>
      <c r="GIV916" s="5"/>
      <c r="GIW916" s="5"/>
      <c r="GIX916" s="5"/>
      <c r="GIY916" s="5"/>
      <c r="GIZ916" s="5"/>
      <c r="GJA916" s="5"/>
      <c r="GJB916" s="5"/>
      <c r="GJC916" s="5"/>
      <c r="GJD916" s="5"/>
      <c r="GJE916" s="5"/>
      <c r="GJF916" s="5"/>
      <c r="GJG916" s="5"/>
      <c r="GJH916" s="5"/>
      <c r="GJI916" s="5"/>
      <c r="GJJ916" s="5"/>
      <c r="GJK916" s="5"/>
      <c r="GJL916" s="5"/>
      <c r="GJM916" s="5"/>
      <c r="GJN916" s="5"/>
      <c r="GJO916" s="5"/>
      <c r="GJP916" s="5"/>
      <c r="GJQ916" s="5"/>
      <c r="GJR916" s="5"/>
      <c r="GJS916" s="5"/>
      <c r="GJT916" s="5"/>
      <c r="GJU916" s="5"/>
      <c r="GJV916" s="5"/>
      <c r="GJW916" s="5"/>
      <c r="GJX916" s="5"/>
      <c r="GJY916" s="5"/>
      <c r="GJZ916" s="5"/>
      <c r="GKA916" s="5"/>
      <c r="GKB916" s="5"/>
      <c r="GKC916" s="5"/>
      <c r="GKD916" s="5"/>
      <c r="GKE916" s="5"/>
      <c r="GKF916" s="5"/>
      <c r="GKG916" s="5"/>
      <c r="GKH916" s="5"/>
      <c r="GKI916" s="5"/>
      <c r="GKJ916" s="5"/>
      <c r="GKK916" s="5"/>
      <c r="GKL916" s="5"/>
      <c r="GKM916" s="5"/>
      <c r="GKN916" s="5"/>
      <c r="GKO916" s="5"/>
      <c r="GKP916" s="5"/>
      <c r="GKQ916" s="5"/>
      <c r="GKR916" s="5"/>
      <c r="GKS916" s="5"/>
      <c r="GKT916" s="5"/>
      <c r="GKU916" s="5"/>
      <c r="GKV916" s="5"/>
      <c r="GKW916" s="5"/>
      <c r="GKX916" s="5"/>
      <c r="GKY916" s="5"/>
      <c r="GKZ916" s="5"/>
      <c r="GLA916" s="5"/>
      <c r="GLB916" s="5"/>
      <c r="GLC916" s="5"/>
      <c r="GLD916" s="5"/>
      <c r="GLE916" s="5"/>
      <c r="GLF916" s="5"/>
      <c r="GLG916" s="5"/>
      <c r="GLH916" s="5"/>
      <c r="GLI916" s="5"/>
      <c r="GLJ916" s="5"/>
      <c r="GLK916" s="5"/>
      <c r="GLL916" s="5"/>
      <c r="GLM916" s="5"/>
      <c r="GLN916" s="5"/>
      <c r="GLO916" s="5"/>
      <c r="GLP916" s="5"/>
      <c r="GLQ916" s="5"/>
      <c r="GLR916" s="5"/>
      <c r="GLS916" s="5"/>
      <c r="GLT916" s="5"/>
      <c r="GLU916" s="5"/>
      <c r="GLV916" s="5"/>
      <c r="GLW916" s="5"/>
      <c r="GLX916" s="5"/>
      <c r="GLY916" s="5"/>
      <c r="GLZ916" s="5"/>
      <c r="GMA916" s="5"/>
      <c r="GMB916" s="5"/>
      <c r="GMC916" s="5"/>
      <c r="GMD916" s="5"/>
      <c r="GME916" s="5"/>
      <c r="GMF916" s="5"/>
      <c r="GMG916" s="5"/>
      <c r="GMH916" s="5"/>
      <c r="GMI916" s="5"/>
      <c r="GMJ916" s="5"/>
      <c r="GMK916" s="5"/>
      <c r="GML916" s="5"/>
      <c r="GMM916" s="5"/>
      <c r="GMN916" s="5"/>
      <c r="GMO916" s="5"/>
      <c r="GMP916" s="5"/>
      <c r="GMQ916" s="5"/>
      <c r="GMR916" s="5"/>
      <c r="GMS916" s="5"/>
      <c r="GMT916" s="5"/>
      <c r="GMU916" s="5"/>
      <c r="GMV916" s="5"/>
      <c r="GMW916" s="5"/>
      <c r="GMX916" s="5"/>
      <c r="GMY916" s="5"/>
      <c r="GMZ916" s="5"/>
      <c r="GNA916" s="5"/>
      <c r="GNB916" s="5"/>
      <c r="GNC916" s="5"/>
      <c r="GND916" s="5"/>
      <c r="GNE916" s="5"/>
      <c r="GNF916" s="5"/>
      <c r="GNG916" s="5"/>
      <c r="GNH916" s="5"/>
      <c r="GNI916" s="5"/>
      <c r="GNJ916" s="5"/>
      <c r="GNK916" s="5"/>
      <c r="GNL916" s="5"/>
      <c r="GNM916" s="5"/>
      <c r="GNN916" s="5"/>
      <c r="GNO916" s="5"/>
      <c r="GNP916" s="5"/>
      <c r="GNQ916" s="5"/>
      <c r="GNR916" s="5"/>
      <c r="GNS916" s="5"/>
      <c r="GNT916" s="5"/>
      <c r="GNU916" s="5"/>
      <c r="GNV916" s="5"/>
      <c r="GNW916" s="5"/>
      <c r="GNX916" s="5"/>
      <c r="GNY916" s="5"/>
      <c r="GNZ916" s="5"/>
      <c r="GOA916" s="5"/>
      <c r="GOB916" s="5"/>
      <c r="GOC916" s="5"/>
      <c r="GOD916" s="5"/>
      <c r="GOE916" s="5"/>
      <c r="GOF916" s="5"/>
      <c r="GOG916" s="5"/>
      <c r="GOH916" s="5"/>
      <c r="GOI916" s="5"/>
      <c r="GOJ916" s="5"/>
      <c r="GOK916" s="5"/>
      <c r="GOL916" s="5"/>
      <c r="GOM916" s="5"/>
      <c r="GON916" s="5"/>
      <c r="GOO916" s="5"/>
      <c r="GOP916" s="5"/>
      <c r="GOQ916" s="5"/>
      <c r="GOR916" s="5"/>
      <c r="GOS916" s="5"/>
      <c r="GOT916" s="5"/>
      <c r="GOU916" s="5"/>
      <c r="GOV916" s="5"/>
      <c r="GOW916" s="5"/>
      <c r="GOX916" s="5"/>
      <c r="GOY916" s="5"/>
      <c r="GOZ916" s="5"/>
      <c r="GPA916" s="5"/>
      <c r="GPB916" s="5"/>
      <c r="GPC916" s="5"/>
      <c r="GPD916" s="5"/>
      <c r="GPE916" s="5"/>
      <c r="GPF916" s="5"/>
      <c r="GPG916" s="5"/>
      <c r="GPH916" s="5"/>
      <c r="GPI916" s="5"/>
      <c r="GPJ916" s="5"/>
      <c r="GPK916" s="5"/>
      <c r="GPL916" s="5"/>
      <c r="GPM916" s="5"/>
      <c r="GPN916" s="5"/>
      <c r="GPO916" s="5"/>
      <c r="GPP916" s="5"/>
      <c r="GPQ916" s="5"/>
      <c r="GPR916" s="5"/>
      <c r="GPS916" s="5"/>
      <c r="GPT916" s="5"/>
      <c r="GPU916" s="5"/>
      <c r="GPV916" s="5"/>
      <c r="GPW916" s="5"/>
      <c r="GPX916" s="5"/>
      <c r="GPY916" s="5"/>
      <c r="GPZ916" s="5"/>
      <c r="GQA916" s="5"/>
      <c r="GQB916" s="5"/>
      <c r="GQC916" s="5"/>
      <c r="GQD916" s="5"/>
      <c r="GQE916" s="5"/>
      <c r="GQF916" s="5"/>
      <c r="GQG916" s="5"/>
      <c r="GQH916" s="5"/>
      <c r="GQI916" s="5"/>
      <c r="GQJ916" s="5"/>
      <c r="GQK916" s="5"/>
      <c r="GQL916" s="5"/>
      <c r="GQM916" s="5"/>
      <c r="GQN916" s="5"/>
      <c r="GQO916" s="5"/>
      <c r="GQP916" s="5"/>
      <c r="GQQ916" s="5"/>
      <c r="GQR916" s="5"/>
      <c r="GQS916" s="5"/>
      <c r="GQT916" s="5"/>
      <c r="GQU916" s="5"/>
      <c r="GQV916" s="5"/>
      <c r="GQW916" s="5"/>
      <c r="GQX916" s="5"/>
      <c r="GQY916" s="5"/>
      <c r="GQZ916" s="5"/>
      <c r="GRA916" s="5"/>
      <c r="GRB916" s="5"/>
      <c r="GRC916" s="5"/>
      <c r="GRD916" s="5"/>
      <c r="GRE916" s="5"/>
      <c r="GRF916" s="5"/>
      <c r="GRG916" s="5"/>
      <c r="GRH916" s="5"/>
      <c r="GRI916" s="5"/>
      <c r="GRJ916" s="5"/>
      <c r="GRK916" s="5"/>
      <c r="GRL916" s="5"/>
      <c r="GRM916" s="5"/>
      <c r="GRN916" s="5"/>
      <c r="GRO916" s="5"/>
      <c r="GRP916" s="5"/>
      <c r="GRQ916" s="5"/>
      <c r="GRR916" s="5"/>
      <c r="GRS916" s="5"/>
      <c r="GRT916" s="5"/>
      <c r="GRU916" s="5"/>
      <c r="GRV916" s="5"/>
      <c r="GRW916" s="5"/>
      <c r="GRX916" s="5"/>
      <c r="GRY916" s="5"/>
      <c r="GRZ916" s="5"/>
      <c r="GSA916" s="5"/>
      <c r="GSB916" s="5"/>
      <c r="GSC916" s="5"/>
      <c r="GSD916" s="5"/>
      <c r="GSE916" s="5"/>
      <c r="GSF916" s="5"/>
      <c r="GSG916" s="5"/>
      <c r="GSH916" s="5"/>
      <c r="GSI916" s="5"/>
      <c r="GSJ916" s="5"/>
      <c r="GSK916" s="5"/>
      <c r="GSL916" s="5"/>
      <c r="GSM916" s="5"/>
      <c r="GSN916" s="5"/>
      <c r="GSO916" s="5"/>
      <c r="GSP916" s="5"/>
      <c r="GSQ916" s="5"/>
      <c r="GSR916" s="5"/>
      <c r="GSS916" s="5"/>
      <c r="GST916" s="5"/>
      <c r="GSU916" s="5"/>
      <c r="GSV916" s="5"/>
      <c r="GSW916" s="5"/>
      <c r="GSX916" s="5"/>
      <c r="GSY916" s="5"/>
      <c r="GSZ916" s="5"/>
      <c r="GTA916" s="5"/>
      <c r="GTB916" s="5"/>
      <c r="GTC916" s="5"/>
      <c r="GTD916" s="5"/>
      <c r="GTE916" s="5"/>
      <c r="GTF916" s="5"/>
      <c r="GTG916" s="5"/>
      <c r="GTH916" s="5"/>
      <c r="GTI916" s="5"/>
      <c r="GTJ916" s="5"/>
      <c r="GTK916" s="5"/>
      <c r="GTL916" s="5"/>
      <c r="GTM916" s="5"/>
      <c r="GTN916" s="5"/>
      <c r="GTO916" s="5"/>
      <c r="GTP916" s="5"/>
      <c r="GTQ916" s="5"/>
      <c r="GTR916" s="5"/>
      <c r="GTS916" s="5"/>
      <c r="GTT916" s="5"/>
      <c r="GTU916" s="5"/>
      <c r="GTV916" s="5"/>
      <c r="GTW916" s="5"/>
      <c r="GTX916" s="5"/>
      <c r="GTY916" s="5"/>
      <c r="GTZ916" s="5"/>
      <c r="GUA916" s="5"/>
      <c r="GUB916" s="5"/>
      <c r="GUC916" s="5"/>
      <c r="GUD916" s="5"/>
      <c r="GUE916" s="5"/>
      <c r="GUF916" s="5"/>
      <c r="GUG916" s="5"/>
      <c r="GUH916" s="5"/>
      <c r="GUI916" s="5"/>
      <c r="GUJ916" s="5"/>
      <c r="GUK916" s="5"/>
      <c r="GUL916" s="5"/>
      <c r="GUM916" s="5"/>
      <c r="GUN916" s="5"/>
      <c r="GUO916" s="5"/>
      <c r="GUP916" s="5"/>
      <c r="GUQ916" s="5"/>
      <c r="GUR916" s="5"/>
      <c r="GUS916" s="5"/>
      <c r="GUT916" s="5"/>
      <c r="GUU916" s="5"/>
      <c r="GUV916" s="5"/>
      <c r="GUW916" s="5"/>
      <c r="GUX916" s="5"/>
      <c r="GUY916" s="5"/>
      <c r="GUZ916" s="5"/>
      <c r="GVA916" s="5"/>
      <c r="GVB916" s="5"/>
      <c r="GVC916" s="5"/>
      <c r="GVD916" s="5"/>
      <c r="GVE916" s="5"/>
      <c r="GVF916" s="5"/>
      <c r="GVG916" s="5"/>
      <c r="GVH916" s="5"/>
      <c r="GVI916" s="5"/>
      <c r="GVJ916" s="5"/>
      <c r="GVK916" s="5"/>
      <c r="GVL916" s="5"/>
      <c r="GVM916" s="5"/>
      <c r="GVN916" s="5"/>
      <c r="GVO916" s="5"/>
      <c r="GVP916" s="5"/>
      <c r="GVQ916" s="5"/>
      <c r="GVR916" s="5"/>
      <c r="GVS916" s="5"/>
      <c r="GVT916" s="5"/>
      <c r="GVU916" s="5"/>
      <c r="GVV916" s="5"/>
      <c r="GVW916" s="5"/>
      <c r="GVX916" s="5"/>
      <c r="GVY916" s="5"/>
      <c r="GVZ916" s="5"/>
      <c r="GWA916" s="5"/>
      <c r="GWB916" s="5"/>
      <c r="GWC916" s="5"/>
      <c r="GWD916" s="5"/>
      <c r="GWE916" s="5"/>
      <c r="GWF916" s="5"/>
      <c r="GWG916" s="5"/>
      <c r="GWH916" s="5"/>
      <c r="GWI916" s="5"/>
      <c r="GWJ916" s="5"/>
      <c r="GWK916" s="5"/>
      <c r="GWL916" s="5"/>
      <c r="GWM916" s="5"/>
      <c r="GWN916" s="5"/>
      <c r="GWO916" s="5"/>
      <c r="GWP916" s="5"/>
      <c r="GWQ916" s="5"/>
      <c r="GWR916" s="5"/>
      <c r="GWS916" s="5"/>
      <c r="GWT916" s="5"/>
      <c r="GWU916" s="5"/>
      <c r="GWV916" s="5"/>
      <c r="GWW916" s="5"/>
      <c r="GWX916" s="5"/>
      <c r="GWY916" s="5"/>
      <c r="GWZ916" s="5"/>
      <c r="GXA916" s="5"/>
      <c r="GXB916" s="5"/>
      <c r="GXC916" s="5"/>
      <c r="GXD916" s="5"/>
      <c r="GXE916" s="5"/>
      <c r="GXF916" s="5"/>
      <c r="GXG916" s="5"/>
      <c r="GXH916" s="5"/>
      <c r="GXI916" s="5"/>
      <c r="GXJ916" s="5"/>
      <c r="GXK916" s="5"/>
      <c r="GXL916" s="5"/>
      <c r="GXM916" s="5"/>
      <c r="GXN916" s="5"/>
      <c r="GXO916" s="5"/>
      <c r="GXP916" s="5"/>
      <c r="GXQ916" s="5"/>
      <c r="GXR916" s="5"/>
      <c r="GXS916" s="5"/>
      <c r="GXT916" s="5"/>
      <c r="GXU916" s="5"/>
      <c r="GXV916" s="5"/>
      <c r="GXW916" s="5"/>
      <c r="GXX916" s="5"/>
      <c r="GXY916" s="5"/>
      <c r="GXZ916" s="5"/>
      <c r="GYA916" s="5"/>
      <c r="GYB916" s="5"/>
      <c r="GYC916" s="5"/>
      <c r="GYD916" s="5"/>
      <c r="GYE916" s="5"/>
      <c r="GYF916" s="5"/>
      <c r="GYG916" s="5"/>
      <c r="GYH916" s="5"/>
      <c r="GYI916" s="5"/>
      <c r="GYJ916" s="5"/>
      <c r="GYK916" s="5"/>
      <c r="GYL916" s="5"/>
      <c r="GYM916" s="5"/>
      <c r="GYN916" s="5"/>
      <c r="GYO916" s="5"/>
      <c r="GYP916" s="5"/>
      <c r="GYQ916" s="5"/>
      <c r="GYR916" s="5"/>
      <c r="GYS916" s="5"/>
      <c r="GYT916" s="5"/>
      <c r="GYU916" s="5"/>
      <c r="GYV916" s="5"/>
      <c r="GYW916" s="5"/>
      <c r="GYX916" s="5"/>
      <c r="GYY916" s="5"/>
      <c r="GYZ916" s="5"/>
      <c r="GZA916" s="5"/>
      <c r="GZB916" s="5"/>
      <c r="GZC916" s="5"/>
      <c r="GZD916" s="5"/>
      <c r="GZE916" s="5"/>
      <c r="GZF916" s="5"/>
      <c r="GZG916" s="5"/>
      <c r="GZH916" s="5"/>
      <c r="GZI916" s="5"/>
      <c r="GZJ916" s="5"/>
      <c r="GZK916" s="5"/>
      <c r="GZL916" s="5"/>
      <c r="GZM916" s="5"/>
      <c r="GZN916" s="5"/>
      <c r="GZO916" s="5"/>
      <c r="GZP916" s="5"/>
      <c r="GZQ916" s="5"/>
      <c r="GZR916" s="5"/>
      <c r="GZS916" s="5"/>
      <c r="GZT916" s="5"/>
      <c r="GZU916" s="5"/>
      <c r="GZV916" s="5"/>
      <c r="GZW916" s="5"/>
      <c r="GZX916" s="5"/>
      <c r="GZY916" s="5"/>
      <c r="GZZ916" s="5"/>
      <c r="HAA916" s="5"/>
      <c r="HAB916" s="5"/>
      <c r="HAC916" s="5"/>
      <c r="HAD916" s="5"/>
      <c r="HAE916" s="5"/>
      <c r="HAF916" s="5"/>
      <c r="HAG916" s="5"/>
      <c r="HAH916" s="5"/>
      <c r="HAI916" s="5"/>
      <c r="HAJ916" s="5"/>
      <c r="HAK916" s="5"/>
      <c r="HAL916" s="5"/>
      <c r="HAM916" s="5"/>
      <c r="HAN916" s="5"/>
      <c r="HAO916" s="5"/>
      <c r="HAP916" s="5"/>
      <c r="HAQ916" s="5"/>
      <c r="HAR916" s="5"/>
      <c r="HAS916" s="5"/>
      <c r="HAT916" s="5"/>
      <c r="HAU916" s="5"/>
      <c r="HAV916" s="5"/>
      <c r="HAW916" s="5"/>
      <c r="HAX916" s="5"/>
      <c r="HAY916" s="5"/>
      <c r="HAZ916" s="5"/>
      <c r="HBA916" s="5"/>
      <c r="HBB916" s="5"/>
      <c r="HBC916" s="5"/>
      <c r="HBD916" s="5"/>
      <c r="HBE916" s="5"/>
      <c r="HBF916" s="5"/>
      <c r="HBG916" s="5"/>
      <c r="HBH916" s="5"/>
      <c r="HBI916" s="5"/>
      <c r="HBJ916" s="5"/>
      <c r="HBK916" s="5"/>
      <c r="HBL916" s="5"/>
      <c r="HBM916" s="5"/>
      <c r="HBN916" s="5"/>
      <c r="HBO916" s="5"/>
      <c r="HBP916" s="5"/>
      <c r="HBQ916" s="5"/>
      <c r="HBR916" s="5"/>
      <c r="HBS916" s="5"/>
      <c r="HBT916" s="5"/>
      <c r="HBU916" s="5"/>
      <c r="HBV916" s="5"/>
      <c r="HBW916" s="5"/>
      <c r="HBX916" s="5"/>
      <c r="HBY916" s="5"/>
      <c r="HBZ916" s="5"/>
      <c r="HCA916" s="5"/>
      <c r="HCB916" s="5"/>
      <c r="HCC916" s="5"/>
      <c r="HCD916" s="5"/>
      <c r="HCE916" s="5"/>
      <c r="HCF916" s="5"/>
      <c r="HCG916" s="5"/>
      <c r="HCH916" s="5"/>
      <c r="HCI916" s="5"/>
      <c r="HCJ916" s="5"/>
      <c r="HCK916" s="5"/>
      <c r="HCL916" s="5"/>
      <c r="HCM916" s="5"/>
      <c r="HCN916" s="5"/>
      <c r="HCO916" s="5"/>
      <c r="HCP916" s="5"/>
      <c r="HCQ916" s="5"/>
      <c r="HCR916" s="5"/>
      <c r="HCS916" s="5"/>
      <c r="HCT916" s="5"/>
      <c r="HCU916" s="5"/>
      <c r="HCV916" s="5"/>
      <c r="HCW916" s="5"/>
      <c r="HCX916" s="5"/>
      <c r="HCY916" s="5"/>
      <c r="HCZ916" s="5"/>
      <c r="HDA916" s="5"/>
      <c r="HDB916" s="5"/>
      <c r="HDC916" s="5"/>
      <c r="HDD916" s="5"/>
      <c r="HDE916" s="5"/>
      <c r="HDF916" s="5"/>
      <c r="HDG916" s="5"/>
      <c r="HDH916" s="5"/>
      <c r="HDI916" s="5"/>
      <c r="HDJ916" s="5"/>
      <c r="HDK916" s="5"/>
      <c r="HDL916" s="5"/>
      <c r="HDM916" s="5"/>
      <c r="HDN916" s="5"/>
      <c r="HDO916" s="5"/>
      <c r="HDP916" s="5"/>
      <c r="HDQ916" s="5"/>
      <c r="HDR916" s="5"/>
      <c r="HDS916" s="5"/>
      <c r="HDT916" s="5"/>
      <c r="HDU916" s="5"/>
      <c r="HDV916" s="5"/>
      <c r="HDW916" s="5"/>
      <c r="HDX916" s="5"/>
      <c r="HDY916" s="5"/>
      <c r="HDZ916" s="5"/>
      <c r="HEA916" s="5"/>
      <c r="HEB916" s="5"/>
      <c r="HEC916" s="5"/>
      <c r="HED916" s="5"/>
      <c r="HEE916" s="5"/>
      <c r="HEF916" s="5"/>
      <c r="HEG916" s="5"/>
      <c r="HEH916" s="5"/>
      <c r="HEI916" s="5"/>
      <c r="HEJ916" s="5"/>
      <c r="HEK916" s="5"/>
      <c r="HEL916" s="5"/>
      <c r="HEM916" s="5"/>
      <c r="HEN916" s="5"/>
      <c r="HEO916" s="5"/>
      <c r="HEP916" s="5"/>
      <c r="HEQ916" s="5"/>
      <c r="HER916" s="5"/>
      <c r="HES916" s="5"/>
      <c r="HET916" s="5"/>
      <c r="HEU916" s="5"/>
      <c r="HEV916" s="5"/>
      <c r="HEW916" s="5"/>
      <c r="HEX916" s="5"/>
      <c r="HEY916" s="5"/>
      <c r="HEZ916" s="5"/>
      <c r="HFA916" s="5"/>
      <c r="HFB916" s="5"/>
      <c r="HFC916" s="5"/>
      <c r="HFD916" s="5"/>
      <c r="HFE916" s="5"/>
      <c r="HFF916" s="5"/>
      <c r="HFG916" s="5"/>
      <c r="HFH916" s="5"/>
      <c r="HFI916" s="5"/>
      <c r="HFJ916" s="5"/>
      <c r="HFK916" s="5"/>
      <c r="HFL916" s="5"/>
      <c r="HFM916" s="5"/>
      <c r="HFN916" s="5"/>
      <c r="HFO916" s="5"/>
      <c r="HFP916" s="5"/>
      <c r="HFQ916" s="5"/>
      <c r="HFR916" s="5"/>
      <c r="HFS916" s="5"/>
      <c r="HFT916" s="5"/>
      <c r="HFU916" s="5"/>
      <c r="HFV916" s="5"/>
      <c r="HFW916" s="5"/>
      <c r="HFX916" s="5"/>
      <c r="HFY916" s="5"/>
      <c r="HFZ916" s="5"/>
      <c r="HGA916" s="5"/>
      <c r="HGB916" s="5"/>
      <c r="HGC916" s="5"/>
      <c r="HGD916" s="5"/>
      <c r="HGE916" s="5"/>
      <c r="HGF916" s="5"/>
      <c r="HGG916" s="5"/>
      <c r="HGH916" s="5"/>
      <c r="HGI916" s="5"/>
      <c r="HGJ916" s="5"/>
      <c r="HGK916" s="5"/>
      <c r="HGL916" s="5"/>
      <c r="HGM916" s="5"/>
      <c r="HGN916" s="5"/>
      <c r="HGO916" s="5"/>
      <c r="HGP916" s="5"/>
      <c r="HGQ916" s="5"/>
      <c r="HGR916" s="5"/>
      <c r="HGS916" s="5"/>
      <c r="HGT916" s="5"/>
      <c r="HGU916" s="5"/>
      <c r="HGV916" s="5"/>
      <c r="HGW916" s="5"/>
      <c r="HGX916" s="5"/>
      <c r="HGY916" s="5"/>
      <c r="HGZ916" s="5"/>
      <c r="HHA916" s="5"/>
      <c r="HHB916" s="5"/>
      <c r="HHC916" s="5"/>
      <c r="HHD916" s="5"/>
      <c r="HHE916" s="5"/>
      <c r="HHF916" s="5"/>
      <c r="HHG916" s="5"/>
      <c r="HHH916" s="5"/>
      <c r="HHI916" s="5"/>
      <c r="HHJ916" s="5"/>
      <c r="HHK916" s="5"/>
      <c r="HHL916" s="5"/>
      <c r="HHM916" s="5"/>
      <c r="HHN916" s="5"/>
      <c r="HHO916" s="5"/>
      <c r="HHP916" s="5"/>
      <c r="HHQ916" s="5"/>
      <c r="HHR916" s="5"/>
      <c r="HHS916" s="5"/>
      <c r="HHT916" s="5"/>
      <c r="HHU916" s="5"/>
      <c r="HHV916" s="5"/>
      <c r="HHW916" s="5"/>
      <c r="HHX916" s="5"/>
      <c r="HHY916" s="5"/>
      <c r="HHZ916" s="5"/>
      <c r="HIA916" s="5"/>
      <c r="HIB916" s="5"/>
      <c r="HIC916" s="5"/>
      <c r="HID916" s="5"/>
      <c r="HIE916" s="5"/>
      <c r="HIF916" s="5"/>
      <c r="HIG916" s="5"/>
      <c r="HIH916" s="5"/>
      <c r="HII916" s="5"/>
      <c r="HIJ916" s="5"/>
      <c r="HIK916" s="5"/>
      <c r="HIL916" s="5"/>
      <c r="HIM916" s="5"/>
      <c r="HIN916" s="5"/>
      <c r="HIO916" s="5"/>
      <c r="HIP916" s="5"/>
      <c r="HIQ916" s="5"/>
      <c r="HIR916" s="5"/>
      <c r="HIS916" s="5"/>
      <c r="HIT916" s="5"/>
      <c r="HIU916" s="5"/>
      <c r="HIV916" s="5"/>
      <c r="HIW916" s="5"/>
      <c r="HIX916" s="5"/>
      <c r="HIY916" s="5"/>
      <c r="HIZ916" s="5"/>
      <c r="HJA916" s="5"/>
      <c r="HJB916" s="5"/>
      <c r="HJC916" s="5"/>
      <c r="HJD916" s="5"/>
      <c r="HJE916" s="5"/>
      <c r="HJF916" s="5"/>
      <c r="HJG916" s="5"/>
      <c r="HJH916" s="5"/>
      <c r="HJI916" s="5"/>
      <c r="HJJ916" s="5"/>
      <c r="HJK916" s="5"/>
      <c r="HJL916" s="5"/>
      <c r="HJM916" s="5"/>
      <c r="HJN916" s="5"/>
      <c r="HJO916" s="5"/>
      <c r="HJP916" s="5"/>
      <c r="HJQ916" s="5"/>
      <c r="HJR916" s="5"/>
      <c r="HJS916" s="5"/>
      <c r="HJT916" s="5"/>
      <c r="HJU916" s="5"/>
      <c r="HJV916" s="5"/>
      <c r="HJW916" s="5"/>
      <c r="HJX916" s="5"/>
      <c r="HJY916" s="5"/>
      <c r="HJZ916" s="5"/>
      <c r="HKA916" s="5"/>
      <c r="HKB916" s="5"/>
      <c r="HKC916" s="5"/>
      <c r="HKD916" s="5"/>
      <c r="HKE916" s="5"/>
      <c r="HKF916" s="5"/>
      <c r="HKG916" s="5"/>
      <c r="HKH916" s="5"/>
      <c r="HKI916" s="5"/>
      <c r="HKJ916" s="5"/>
      <c r="HKK916" s="5"/>
      <c r="HKL916" s="5"/>
      <c r="HKM916" s="5"/>
      <c r="HKN916" s="5"/>
      <c r="HKO916" s="5"/>
      <c r="HKP916" s="5"/>
      <c r="HKQ916" s="5"/>
      <c r="HKR916" s="5"/>
      <c r="HKS916" s="5"/>
      <c r="HKT916" s="5"/>
      <c r="HKU916" s="5"/>
      <c r="HKV916" s="5"/>
      <c r="HKW916" s="5"/>
      <c r="HKX916" s="5"/>
      <c r="HKY916" s="5"/>
      <c r="HKZ916" s="5"/>
      <c r="HLA916" s="5"/>
      <c r="HLB916" s="5"/>
      <c r="HLC916" s="5"/>
      <c r="HLD916" s="5"/>
      <c r="HLE916" s="5"/>
      <c r="HLF916" s="5"/>
      <c r="HLG916" s="5"/>
      <c r="HLH916" s="5"/>
      <c r="HLI916" s="5"/>
      <c r="HLJ916" s="5"/>
      <c r="HLK916" s="5"/>
      <c r="HLL916" s="5"/>
      <c r="HLM916" s="5"/>
      <c r="HLN916" s="5"/>
      <c r="HLO916" s="5"/>
      <c r="HLP916" s="5"/>
      <c r="HLQ916" s="5"/>
      <c r="HLR916" s="5"/>
      <c r="HLS916" s="5"/>
      <c r="HLT916" s="5"/>
      <c r="HLU916" s="5"/>
      <c r="HLV916" s="5"/>
      <c r="HLW916" s="5"/>
      <c r="HLX916" s="5"/>
      <c r="HLY916" s="5"/>
      <c r="HLZ916" s="5"/>
      <c r="HMA916" s="5"/>
      <c r="HMB916" s="5"/>
      <c r="HMC916" s="5"/>
      <c r="HMD916" s="5"/>
      <c r="HME916" s="5"/>
      <c r="HMF916" s="5"/>
      <c r="HMG916" s="5"/>
      <c r="HMH916" s="5"/>
      <c r="HMI916" s="5"/>
      <c r="HMJ916" s="5"/>
      <c r="HMK916" s="5"/>
      <c r="HML916" s="5"/>
      <c r="HMM916" s="5"/>
      <c r="HMN916" s="5"/>
      <c r="HMO916" s="5"/>
      <c r="HMP916" s="5"/>
      <c r="HMQ916" s="5"/>
      <c r="HMR916" s="5"/>
      <c r="HMS916" s="5"/>
      <c r="HMT916" s="5"/>
      <c r="HMU916" s="5"/>
      <c r="HMV916" s="5"/>
      <c r="HMW916" s="5"/>
      <c r="HMX916" s="5"/>
      <c r="HMY916" s="5"/>
      <c r="HMZ916" s="5"/>
      <c r="HNA916" s="5"/>
      <c r="HNB916" s="5"/>
      <c r="HNC916" s="5"/>
      <c r="HND916" s="5"/>
      <c r="HNE916" s="5"/>
      <c r="HNF916" s="5"/>
      <c r="HNG916" s="5"/>
      <c r="HNH916" s="5"/>
      <c r="HNI916" s="5"/>
      <c r="HNJ916" s="5"/>
      <c r="HNK916" s="5"/>
      <c r="HNL916" s="5"/>
      <c r="HNM916" s="5"/>
      <c r="HNN916" s="5"/>
      <c r="HNO916" s="5"/>
      <c r="HNP916" s="5"/>
      <c r="HNQ916" s="5"/>
      <c r="HNR916" s="5"/>
      <c r="HNS916" s="5"/>
      <c r="HNT916" s="5"/>
      <c r="HNU916" s="5"/>
      <c r="HNV916" s="5"/>
      <c r="HNW916" s="5"/>
      <c r="HNX916" s="5"/>
      <c r="HNY916" s="5"/>
      <c r="HNZ916" s="5"/>
      <c r="HOA916" s="5"/>
      <c r="HOB916" s="5"/>
      <c r="HOC916" s="5"/>
      <c r="HOD916" s="5"/>
      <c r="HOE916" s="5"/>
      <c r="HOF916" s="5"/>
      <c r="HOG916" s="5"/>
      <c r="HOH916" s="5"/>
      <c r="HOI916" s="5"/>
      <c r="HOJ916" s="5"/>
      <c r="HOK916" s="5"/>
      <c r="HOL916" s="5"/>
      <c r="HOM916" s="5"/>
      <c r="HON916" s="5"/>
      <c r="HOO916" s="5"/>
      <c r="HOP916" s="5"/>
      <c r="HOQ916" s="5"/>
      <c r="HOR916" s="5"/>
      <c r="HOS916" s="5"/>
      <c r="HOT916" s="5"/>
      <c r="HOU916" s="5"/>
      <c r="HOV916" s="5"/>
      <c r="HOW916" s="5"/>
      <c r="HOX916" s="5"/>
      <c r="HOY916" s="5"/>
      <c r="HOZ916" s="5"/>
      <c r="HPA916" s="5"/>
      <c r="HPB916" s="5"/>
      <c r="HPC916" s="5"/>
      <c r="HPD916" s="5"/>
      <c r="HPE916" s="5"/>
      <c r="HPF916" s="5"/>
      <c r="HPG916" s="5"/>
      <c r="HPH916" s="5"/>
      <c r="HPI916" s="5"/>
      <c r="HPJ916" s="5"/>
      <c r="HPK916" s="5"/>
      <c r="HPL916" s="5"/>
      <c r="HPM916" s="5"/>
      <c r="HPN916" s="5"/>
      <c r="HPO916" s="5"/>
      <c r="HPP916" s="5"/>
      <c r="HPQ916" s="5"/>
      <c r="HPR916" s="5"/>
      <c r="HPS916" s="5"/>
      <c r="HPT916" s="5"/>
      <c r="HPU916" s="5"/>
      <c r="HPV916" s="5"/>
      <c r="HPW916" s="5"/>
      <c r="HPX916" s="5"/>
      <c r="HPY916" s="5"/>
      <c r="HPZ916" s="5"/>
      <c r="HQA916" s="5"/>
      <c r="HQB916" s="5"/>
      <c r="HQC916" s="5"/>
      <c r="HQD916" s="5"/>
      <c r="HQE916" s="5"/>
      <c r="HQF916" s="5"/>
      <c r="HQG916" s="5"/>
      <c r="HQH916" s="5"/>
      <c r="HQI916" s="5"/>
      <c r="HQJ916" s="5"/>
      <c r="HQK916" s="5"/>
      <c r="HQL916" s="5"/>
      <c r="HQM916" s="5"/>
      <c r="HQN916" s="5"/>
      <c r="HQO916" s="5"/>
      <c r="HQP916" s="5"/>
      <c r="HQQ916" s="5"/>
      <c r="HQR916" s="5"/>
      <c r="HQS916" s="5"/>
      <c r="HQT916" s="5"/>
      <c r="HQU916" s="5"/>
      <c r="HQV916" s="5"/>
      <c r="HQW916" s="5"/>
      <c r="HQX916" s="5"/>
      <c r="HQY916" s="5"/>
      <c r="HQZ916" s="5"/>
      <c r="HRA916" s="5"/>
      <c r="HRB916" s="5"/>
      <c r="HRC916" s="5"/>
      <c r="HRD916" s="5"/>
      <c r="HRE916" s="5"/>
      <c r="HRF916" s="5"/>
      <c r="HRG916" s="5"/>
      <c r="HRH916" s="5"/>
      <c r="HRI916" s="5"/>
      <c r="HRJ916" s="5"/>
      <c r="HRK916" s="5"/>
      <c r="HRL916" s="5"/>
      <c r="HRM916" s="5"/>
      <c r="HRN916" s="5"/>
      <c r="HRO916" s="5"/>
      <c r="HRP916" s="5"/>
      <c r="HRQ916" s="5"/>
      <c r="HRR916" s="5"/>
      <c r="HRS916" s="5"/>
      <c r="HRT916" s="5"/>
      <c r="HRU916" s="5"/>
      <c r="HRV916" s="5"/>
      <c r="HRW916" s="5"/>
      <c r="HRX916" s="5"/>
      <c r="HRY916" s="5"/>
      <c r="HRZ916" s="5"/>
      <c r="HSA916" s="5"/>
      <c r="HSB916" s="5"/>
      <c r="HSC916" s="5"/>
      <c r="HSD916" s="5"/>
      <c r="HSE916" s="5"/>
      <c r="HSF916" s="5"/>
      <c r="HSG916" s="5"/>
      <c r="HSH916" s="5"/>
      <c r="HSI916" s="5"/>
      <c r="HSJ916" s="5"/>
      <c r="HSK916" s="5"/>
      <c r="HSL916" s="5"/>
      <c r="HSM916" s="5"/>
      <c r="HSN916" s="5"/>
      <c r="HSO916" s="5"/>
      <c r="HSP916" s="5"/>
      <c r="HSQ916" s="5"/>
      <c r="HSR916" s="5"/>
      <c r="HSS916" s="5"/>
      <c r="HST916" s="5"/>
      <c r="HSU916" s="5"/>
      <c r="HSV916" s="5"/>
      <c r="HSW916" s="5"/>
      <c r="HSX916" s="5"/>
      <c r="HSY916" s="5"/>
      <c r="HSZ916" s="5"/>
      <c r="HTA916" s="5"/>
      <c r="HTB916" s="5"/>
      <c r="HTC916" s="5"/>
      <c r="HTD916" s="5"/>
      <c r="HTE916" s="5"/>
      <c r="HTF916" s="5"/>
      <c r="HTG916" s="5"/>
      <c r="HTH916" s="5"/>
      <c r="HTI916" s="5"/>
      <c r="HTJ916" s="5"/>
      <c r="HTK916" s="5"/>
      <c r="HTL916" s="5"/>
      <c r="HTM916" s="5"/>
      <c r="HTN916" s="5"/>
      <c r="HTO916" s="5"/>
      <c r="HTP916" s="5"/>
      <c r="HTQ916" s="5"/>
      <c r="HTR916" s="5"/>
      <c r="HTS916" s="5"/>
      <c r="HTT916" s="5"/>
      <c r="HTU916" s="5"/>
      <c r="HTV916" s="5"/>
      <c r="HTW916" s="5"/>
      <c r="HTX916" s="5"/>
      <c r="HTY916" s="5"/>
      <c r="HTZ916" s="5"/>
      <c r="HUA916" s="5"/>
      <c r="HUB916" s="5"/>
      <c r="HUC916" s="5"/>
      <c r="HUD916" s="5"/>
      <c r="HUE916" s="5"/>
      <c r="HUF916" s="5"/>
      <c r="HUG916" s="5"/>
      <c r="HUH916" s="5"/>
      <c r="HUI916" s="5"/>
      <c r="HUJ916" s="5"/>
      <c r="HUK916" s="5"/>
      <c r="HUL916" s="5"/>
      <c r="HUM916" s="5"/>
      <c r="HUN916" s="5"/>
      <c r="HUO916" s="5"/>
      <c r="HUP916" s="5"/>
      <c r="HUQ916" s="5"/>
      <c r="HUR916" s="5"/>
      <c r="HUS916" s="5"/>
      <c r="HUT916" s="5"/>
      <c r="HUU916" s="5"/>
      <c r="HUV916" s="5"/>
      <c r="HUW916" s="5"/>
      <c r="HUX916" s="5"/>
      <c r="HUY916" s="5"/>
      <c r="HUZ916" s="5"/>
      <c r="HVA916" s="5"/>
      <c r="HVB916" s="5"/>
      <c r="HVC916" s="5"/>
      <c r="HVD916" s="5"/>
      <c r="HVE916" s="5"/>
      <c r="HVF916" s="5"/>
      <c r="HVG916" s="5"/>
      <c r="HVH916" s="5"/>
      <c r="HVI916" s="5"/>
      <c r="HVJ916" s="5"/>
      <c r="HVK916" s="5"/>
      <c r="HVL916" s="5"/>
      <c r="HVM916" s="5"/>
      <c r="HVN916" s="5"/>
      <c r="HVO916" s="5"/>
      <c r="HVP916" s="5"/>
      <c r="HVQ916" s="5"/>
      <c r="HVR916" s="5"/>
      <c r="HVS916" s="5"/>
      <c r="HVT916" s="5"/>
      <c r="HVU916" s="5"/>
      <c r="HVV916" s="5"/>
      <c r="HVW916" s="5"/>
      <c r="HVX916" s="5"/>
      <c r="HVY916" s="5"/>
      <c r="HVZ916" s="5"/>
      <c r="HWA916" s="5"/>
      <c r="HWB916" s="5"/>
      <c r="HWC916" s="5"/>
      <c r="HWD916" s="5"/>
      <c r="HWE916" s="5"/>
      <c r="HWF916" s="5"/>
      <c r="HWG916" s="5"/>
      <c r="HWH916" s="5"/>
      <c r="HWI916" s="5"/>
      <c r="HWJ916" s="5"/>
      <c r="HWK916" s="5"/>
      <c r="HWL916" s="5"/>
      <c r="HWM916" s="5"/>
      <c r="HWN916" s="5"/>
      <c r="HWO916" s="5"/>
      <c r="HWP916" s="5"/>
      <c r="HWQ916" s="5"/>
      <c r="HWR916" s="5"/>
      <c r="HWS916" s="5"/>
      <c r="HWT916" s="5"/>
      <c r="HWU916" s="5"/>
      <c r="HWV916" s="5"/>
      <c r="HWW916" s="5"/>
      <c r="HWX916" s="5"/>
      <c r="HWY916" s="5"/>
      <c r="HWZ916" s="5"/>
      <c r="HXA916" s="5"/>
      <c r="HXB916" s="5"/>
      <c r="HXC916" s="5"/>
      <c r="HXD916" s="5"/>
      <c r="HXE916" s="5"/>
      <c r="HXF916" s="5"/>
      <c r="HXG916" s="5"/>
      <c r="HXH916" s="5"/>
      <c r="HXI916" s="5"/>
      <c r="HXJ916" s="5"/>
      <c r="HXK916" s="5"/>
      <c r="HXL916" s="5"/>
      <c r="HXM916" s="5"/>
      <c r="HXN916" s="5"/>
      <c r="HXO916" s="5"/>
      <c r="HXP916" s="5"/>
      <c r="HXQ916" s="5"/>
      <c r="HXR916" s="5"/>
      <c r="HXS916" s="5"/>
      <c r="HXT916" s="5"/>
      <c r="HXU916" s="5"/>
      <c r="HXV916" s="5"/>
      <c r="HXW916" s="5"/>
      <c r="HXX916" s="5"/>
      <c r="HXY916" s="5"/>
      <c r="HXZ916" s="5"/>
      <c r="HYA916" s="5"/>
      <c r="HYB916" s="5"/>
      <c r="HYC916" s="5"/>
      <c r="HYD916" s="5"/>
      <c r="HYE916" s="5"/>
      <c r="HYF916" s="5"/>
      <c r="HYG916" s="5"/>
      <c r="HYH916" s="5"/>
      <c r="HYI916" s="5"/>
      <c r="HYJ916" s="5"/>
      <c r="HYK916" s="5"/>
      <c r="HYL916" s="5"/>
      <c r="HYM916" s="5"/>
      <c r="HYN916" s="5"/>
      <c r="HYO916" s="5"/>
      <c r="HYP916" s="5"/>
      <c r="HYQ916" s="5"/>
      <c r="HYR916" s="5"/>
      <c r="HYS916" s="5"/>
      <c r="HYT916" s="5"/>
      <c r="HYU916" s="5"/>
      <c r="HYV916" s="5"/>
      <c r="HYW916" s="5"/>
      <c r="HYX916" s="5"/>
      <c r="HYY916" s="5"/>
      <c r="HYZ916" s="5"/>
      <c r="HZA916" s="5"/>
      <c r="HZB916" s="5"/>
      <c r="HZC916" s="5"/>
      <c r="HZD916" s="5"/>
      <c r="HZE916" s="5"/>
      <c r="HZF916" s="5"/>
      <c r="HZG916" s="5"/>
      <c r="HZH916" s="5"/>
      <c r="HZI916" s="5"/>
      <c r="HZJ916" s="5"/>
      <c r="HZK916" s="5"/>
      <c r="HZL916" s="5"/>
      <c r="HZM916" s="5"/>
      <c r="HZN916" s="5"/>
      <c r="HZO916" s="5"/>
      <c r="HZP916" s="5"/>
      <c r="HZQ916" s="5"/>
      <c r="HZR916" s="5"/>
      <c r="HZS916" s="5"/>
      <c r="HZT916" s="5"/>
      <c r="HZU916" s="5"/>
      <c r="HZV916" s="5"/>
      <c r="HZW916" s="5"/>
      <c r="HZX916" s="5"/>
      <c r="HZY916" s="5"/>
      <c r="HZZ916" s="5"/>
      <c r="IAA916" s="5"/>
      <c r="IAB916" s="5"/>
      <c r="IAC916" s="5"/>
      <c r="IAD916" s="5"/>
      <c r="IAE916" s="5"/>
      <c r="IAF916" s="5"/>
      <c r="IAG916" s="5"/>
      <c r="IAH916" s="5"/>
      <c r="IAI916" s="5"/>
      <c r="IAJ916" s="5"/>
      <c r="IAK916" s="5"/>
      <c r="IAL916" s="5"/>
      <c r="IAM916" s="5"/>
      <c r="IAN916" s="5"/>
      <c r="IAO916" s="5"/>
      <c r="IAP916" s="5"/>
      <c r="IAQ916" s="5"/>
      <c r="IAR916" s="5"/>
      <c r="IAS916" s="5"/>
      <c r="IAT916" s="5"/>
      <c r="IAU916" s="5"/>
      <c r="IAV916" s="5"/>
      <c r="IAW916" s="5"/>
      <c r="IAX916" s="5"/>
      <c r="IAY916" s="5"/>
      <c r="IAZ916" s="5"/>
      <c r="IBA916" s="5"/>
      <c r="IBB916" s="5"/>
      <c r="IBC916" s="5"/>
      <c r="IBD916" s="5"/>
      <c r="IBE916" s="5"/>
      <c r="IBF916" s="5"/>
      <c r="IBG916" s="5"/>
      <c r="IBH916" s="5"/>
      <c r="IBI916" s="5"/>
      <c r="IBJ916" s="5"/>
      <c r="IBK916" s="5"/>
      <c r="IBL916" s="5"/>
      <c r="IBM916" s="5"/>
      <c r="IBN916" s="5"/>
      <c r="IBO916" s="5"/>
      <c r="IBP916" s="5"/>
      <c r="IBQ916" s="5"/>
      <c r="IBR916" s="5"/>
      <c r="IBS916" s="5"/>
      <c r="IBT916" s="5"/>
      <c r="IBU916" s="5"/>
      <c r="IBV916" s="5"/>
      <c r="IBW916" s="5"/>
      <c r="IBX916" s="5"/>
      <c r="IBY916" s="5"/>
      <c r="IBZ916" s="5"/>
      <c r="ICA916" s="5"/>
      <c r="ICB916" s="5"/>
      <c r="ICC916" s="5"/>
      <c r="ICD916" s="5"/>
      <c r="ICE916" s="5"/>
      <c r="ICF916" s="5"/>
      <c r="ICG916" s="5"/>
      <c r="ICH916" s="5"/>
      <c r="ICI916" s="5"/>
      <c r="ICJ916" s="5"/>
      <c r="ICK916" s="5"/>
      <c r="ICL916" s="5"/>
      <c r="ICM916" s="5"/>
      <c r="ICN916" s="5"/>
      <c r="ICO916" s="5"/>
      <c r="ICP916" s="5"/>
      <c r="ICQ916" s="5"/>
      <c r="ICR916" s="5"/>
      <c r="ICS916" s="5"/>
      <c r="ICT916" s="5"/>
      <c r="ICU916" s="5"/>
      <c r="ICV916" s="5"/>
      <c r="ICW916" s="5"/>
      <c r="ICX916" s="5"/>
      <c r="ICY916" s="5"/>
      <c r="ICZ916" s="5"/>
      <c r="IDA916" s="5"/>
      <c r="IDB916" s="5"/>
      <c r="IDC916" s="5"/>
      <c r="IDD916" s="5"/>
      <c r="IDE916" s="5"/>
      <c r="IDF916" s="5"/>
      <c r="IDG916" s="5"/>
      <c r="IDH916" s="5"/>
      <c r="IDI916" s="5"/>
      <c r="IDJ916" s="5"/>
      <c r="IDK916" s="5"/>
      <c r="IDL916" s="5"/>
      <c r="IDM916" s="5"/>
      <c r="IDN916" s="5"/>
      <c r="IDO916" s="5"/>
      <c r="IDP916" s="5"/>
      <c r="IDQ916" s="5"/>
      <c r="IDR916" s="5"/>
      <c r="IDS916" s="5"/>
      <c r="IDT916" s="5"/>
      <c r="IDU916" s="5"/>
      <c r="IDV916" s="5"/>
      <c r="IDW916" s="5"/>
      <c r="IDX916" s="5"/>
      <c r="IDY916" s="5"/>
      <c r="IDZ916" s="5"/>
      <c r="IEA916" s="5"/>
      <c r="IEB916" s="5"/>
      <c r="IEC916" s="5"/>
      <c r="IED916" s="5"/>
      <c r="IEE916" s="5"/>
      <c r="IEF916" s="5"/>
      <c r="IEG916" s="5"/>
      <c r="IEH916" s="5"/>
      <c r="IEI916" s="5"/>
      <c r="IEJ916" s="5"/>
      <c r="IEK916" s="5"/>
      <c r="IEL916" s="5"/>
      <c r="IEM916" s="5"/>
      <c r="IEN916" s="5"/>
      <c r="IEO916" s="5"/>
      <c r="IEP916" s="5"/>
      <c r="IEQ916" s="5"/>
      <c r="IER916" s="5"/>
      <c r="IES916" s="5"/>
      <c r="IET916" s="5"/>
      <c r="IEU916" s="5"/>
      <c r="IEV916" s="5"/>
      <c r="IEW916" s="5"/>
      <c r="IEX916" s="5"/>
      <c r="IEY916" s="5"/>
      <c r="IEZ916" s="5"/>
      <c r="IFA916" s="5"/>
      <c r="IFB916" s="5"/>
      <c r="IFC916" s="5"/>
      <c r="IFD916" s="5"/>
      <c r="IFE916" s="5"/>
      <c r="IFF916" s="5"/>
      <c r="IFG916" s="5"/>
      <c r="IFH916" s="5"/>
      <c r="IFI916" s="5"/>
      <c r="IFJ916" s="5"/>
      <c r="IFK916" s="5"/>
      <c r="IFL916" s="5"/>
      <c r="IFM916" s="5"/>
      <c r="IFN916" s="5"/>
      <c r="IFO916" s="5"/>
      <c r="IFP916" s="5"/>
      <c r="IFQ916" s="5"/>
      <c r="IFR916" s="5"/>
      <c r="IFS916" s="5"/>
      <c r="IFT916" s="5"/>
      <c r="IFU916" s="5"/>
      <c r="IFV916" s="5"/>
      <c r="IFW916" s="5"/>
      <c r="IFX916" s="5"/>
      <c r="IFY916" s="5"/>
      <c r="IFZ916" s="5"/>
      <c r="IGA916" s="5"/>
      <c r="IGB916" s="5"/>
      <c r="IGC916" s="5"/>
      <c r="IGD916" s="5"/>
      <c r="IGE916" s="5"/>
      <c r="IGF916" s="5"/>
      <c r="IGG916" s="5"/>
      <c r="IGH916" s="5"/>
      <c r="IGI916" s="5"/>
      <c r="IGJ916" s="5"/>
      <c r="IGK916" s="5"/>
      <c r="IGL916" s="5"/>
      <c r="IGM916" s="5"/>
      <c r="IGN916" s="5"/>
      <c r="IGO916" s="5"/>
      <c r="IGP916" s="5"/>
      <c r="IGQ916" s="5"/>
      <c r="IGR916" s="5"/>
      <c r="IGS916" s="5"/>
      <c r="IGT916" s="5"/>
      <c r="IGU916" s="5"/>
      <c r="IGV916" s="5"/>
      <c r="IGW916" s="5"/>
      <c r="IGX916" s="5"/>
      <c r="IGY916" s="5"/>
      <c r="IGZ916" s="5"/>
      <c r="IHA916" s="5"/>
      <c r="IHB916" s="5"/>
      <c r="IHC916" s="5"/>
      <c r="IHD916" s="5"/>
      <c r="IHE916" s="5"/>
      <c r="IHF916" s="5"/>
      <c r="IHG916" s="5"/>
      <c r="IHH916" s="5"/>
      <c r="IHI916" s="5"/>
      <c r="IHJ916" s="5"/>
      <c r="IHK916" s="5"/>
      <c r="IHL916" s="5"/>
      <c r="IHM916" s="5"/>
      <c r="IHN916" s="5"/>
      <c r="IHO916" s="5"/>
      <c r="IHP916" s="5"/>
      <c r="IHQ916" s="5"/>
      <c r="IHR916" s="5"/>
      <c r="IHS916" s="5"/>
      <c r="IHT916" s="5"/>
      <c r="IHU916" s="5"/>
      <c r="IHV916" s="5"/>
      <c r="IHW916" s="5"/>
      <c r="IHX916" s="5"/>
      <c r="IHY916" s="5"/>
      <c r="IHZ916" s="5"/>
      <c r="IIA916" s="5"/>
      <c r="IIB916" s="5"/>
      <c r="IIC916" s="5"/>
      <c r="IID916" s="5"/>
      <c r="IIE916" s="5"/>
      <c r="IIF916" s="5"/>
      <c r="IIG916" s="5"/>
      <c r="IIH916" s="5"/>
      <c r="III916" s="5"/>
      <c r="IIJ916" s="5"/>
      <c r="IIK916" s="5"/>
      <c r="IIL916" s="5"/>
      <c r="IIM916" s="5"/>
      <c r="IIN916" s="5"/>
      <c r="IIO916" s="5"/>
      <c r="IIP916" s="5"/>
      <c r="IIQ916" s="5"/>
      <c r="IIR916" s="5"/>
      <c r="IIS916" s="5"/>
      <c r="IIT916" s="5"/>
      <c r="IIU916" s="5"/>
      <c r="IIV916" s="5"/>
      <c r="IIW916" s="5"/>
      <c r="IIX916" s="5"/>
      <c r="IIY916" s="5"/>
      <c r="IIZ916" s="5"/>
      <c r="IJA916" s="5"/>
      <c r="IJB916" s="5"/>
      <c r="IJC916" s="5"/>
      <c r="IJD916" s="5"/>
      <c r="IJE916" s="5"/>
      <c r="IJF916" s="5"/>
      <c r="IJG916" s="5"/>
      <c r="IJH916" s="5"/>
      <c r="IJI916" s="5"/>
      <c r="IJJ916" s="5"/>
      <c r="IJK916" s="5"/>
      <c r="IJL916" s="5"/>
      <c r="IJM916" s="5"/>
      <c r="IJN916" s="5"/>
      <c r="IJO916" s="5"/>
      <c r="IJP916" s="5"/>
      <c r="IJQ916" s="5"/>
      <c r="IJR916" s="5"/>
      <c r="IJS916" s="5"/>
      <c r="IJT916" s="5"/>
      <c r="IJU916" s="5"/>
      <c r="IJV916" s="5"/>
      <c r="IJW916" s="5"/>
      <c r="IJX916" s="5"/>
      <c r="IJY916" s="5"/>
      <c r="IJZ916" s="5"/>
      <c r="IKA916" s="5"/>
      <c r="IKB916" s="5"/>
      <c r="IKC916" s="5"/>
      <c r="IKD916" s="5"/>
      <c r="IKE916" s="5"/>
      <c r="IKF916" s="5"/>
      <c r="IKG916" s="5"/>
      <c r="IKH916" s="5"/>
      <c r="IKI916" s="5"/>
      <c r="IKJ916" s="5"/>
      <c r="IKK916" s="5"/>
      <c r="IKL916" s="5"/>
      <c r="IKM916" s="5"/>
      <c r="IKN916" s="5"/>
      <c r="IKO916" s="5"/>
      <c r="IKP916" s="5"/>
      <c r="IKQ916" s="5"/>
      <c r="IKR916" s="5"/>
      <c r="IKS916" s="5"/>
      <c r="IKT916" s="5"/>
      <c r="IKU916" s="5"/>
      <c r="IKV916" s="5"/>
      <c r="IKW916" s="5"/>
      <c r="IKX916" s="5"/>
      <c r="IKY916" s="5"/>
      <c r="IKZ916" s="5"/>
      <c r="ILA916" s="5"/>
      <c r="ILB916" s="5"/>
      <c r="ILC916" s="5"/>
      <c r="ILD916" s="5"/>
      <c r="ILE916" s="5"/>
      <c r="ILF916" s="5"/>
      <c r="ILG916" s="5"/>
      <c r="ILH916" s="5"/>
      <c r="ILI916" s="5"/>
      <c r="ILJ916" s="5"/>
      <c r="ILK916" s="5"/>
      <c r="ILL916" s="5"/>
      <c r="ILM916" s="5"/>
      <c r="ILN916" s="5"/>
      <c r="ILO916" s="5"/>
      <c r="ILP916" s="5"/>
      <c r="ILQ916" s="5"/>
      <c r="ILR916" s="5"/>
      <c r="ILS916" s="5"/>
      <c r="ILT916" s="5"/>
      <c r="ILU916" s="5"/>
      <c r="ILV916" s="5"/>
      <c r="ILW916" s="5"/>
      <c r="ILX916" s="5"/>
      <c r="ILY916" s="5"/>
      <c r="ILZ916" s="5"/>
      <c r="IMA916" s="5"/>
      <c r="IMB916" s="5"/>
      <c r="IMC916" s="5"/>
      <c r="IMD916" s="5"/>
      <c r="IME916" s="5"/>
      <c r="IMF916" s="5"/>
      <c r="IMG916" s="5"/>
      <c r="IMH916" s="5"/>
      <c r="IMI916" s="5"/>
      <c r="IMJ916" s="5"/>
      <c r="IMK916" s="5"/>
      <c r="IML916" s="5"/>
      <c r="IMM916" s="5"/>
      <c r="IMN916" s="5"/>
      <c r="IMO916" s="5"/>
      <c r="IMP916" s="5"/>
      <c r="IMQ916" s="5"/>
      <c r="IMR916" s="5"/>
      <c r="IMS916" s="5"/>
      <c r="IMT916" s="5"/>
      <c r="IMU916" s="5"/>
      <c r="IMV916" s="5"/>
      <c r="IMW916" s="5"/>
      <c r="IMX916" s="5"/>
      <c r="IMY916" s="5"/>
      <c r="IMZ916" s="5"/>
      <c r="INA916" s="5"/>
      <c r="INB916" s="5"/>
      <c r="INC916" s="5"/>
      <c r="IND916" s="5"/>
      <c r="INE916" s="5"/>
      <c r="INF916" s="5"/>
      <c r="ING916" s="5"/>
      <c r="INH916" s="5"/>
      <c r="INI916" s="5"/>
      <c r="INJ916" s="5"/>
      <c r="INK916" s="5"/>
      <c r="INL916" s="5"/>
      <c r="INM916" s="5"/>
      <c r="INN916" s="5"/>
      <c r="INO916" s="5"/>
      <c r="INP916" s="5"/>
      <c r="INQ916" s="5"/>
      <c r="INR916" s="5"/>
      <c r="INS916" s="5"/>
      <c r="INT916" s="5"/>
      <c r="INU916" s="5"/>
      <c r="INV916" s="5"/>
      <c r="INW916" s="5"/>
      <c r="INX916" s="5"/>
      <c r="INY916" s="5"/>
      <c r="INZ916" s="5"/>
      <c r="IOA916" s="5"/>
      <c r="IOB916" s="5"/>
      <c r="IOC916" s="5"/>
      <c r="IOD916" s="5"/>
      <c r="IOE916" s="5"/>
      <c r="IOF916" s="5"/>
      <c r="IOG916" s="5"/>
      <c r="IOH916" s="5"/>
      <c r="IOI916" s="5"/>
      <c r="IOJ916" s="5"/>
      <c r="IOK916" s="5"/>
      <c r="IOL916" s="5"/>
      <c r="IOM916" s="5"/>
      <c r="ION916" s="5"/>
      <c r="IOO916" s="5"/>
      <c r="IOP916" s="5"/>
      <c r="IOQ916" s="5"/>
      <c r="IOR916" s="5"/>
      <c r="IOS916" s="5"/>
      <c r="IOT916" s="5"/>
      <c r="IOU916" s="5"/>
      <c r="IOV916" s="5"/>
      <c r="IOW916" s="5"/>
      <c r="IOX916" s="5"/>
      <c r="IOY916" s="5"/>
      <c r="IOZ916" s="5"/>
      <c r="IPA916" s="5"/>
      <c r="IPB916" s="5"/>
      <c r="IPC916" s="5"/>
      <c r="IPD916" s="5"/>
      <c r="IPE916" s="5"/>
      <c r="IPF916" s="5"/>
      <c r="IPG916" s="5"/>
      <c r="IPH916" s="5"/>
      <c r="IPI916" s="5"/>
      <c r="IPJ916" s="5"/>
      <c r="IPK916" s="5"/>
      <c r="IPL916" s="5"/>
      <c r="IPM916" s="5"/>
      <c r="IPN916" s="5"/>
      <c r="IPO916" s="5"/>
      <c r="IPP916" s="5"/>
      <c r="IPQ916" s="5"/>
      <c r="IPR916" s="5"/>
      <c r="IPS916" s="5"/>
      <c r="IPT916" s="5"/>
      <c r="IPU916" s="5"/>
      <c r="IPV916" s="5"/>
      <c r="IPW916" s="5"/>
      <c r="IPX916" s="5"/>
      <c r="IPY916" s="5"/>
      <c r="IPZ916" s="5"/>
      <c r="IQA916" s="5"/>
      <c r="IQB916" s="5"/>
      <c r="IQC916" s="5"/>
      <c r="IQD916" s="5"/>
      <c r="IQE916" s="5"/>
      <c r="IQF916" s="5"/>
      <c r="IQG916" s="5"/>
      <c r="IQH916" s="5"/>
      <c r="IQI916" s="5"/>
      <c r="IQJ916" s="5"/>
      <c r="IQK916" s="5"/>
      <c r="IQL916" s="5"/>
      <c r="IQM916" s="5"/>
      <c r="IQN916" s="5"/>
      <c r="IQO916" s="5"/>
      <c r="IQP916" s="5"/>
      <c r="IQQ916" s="5"/>
      <c r="IQR916" s="5"/>
      <c r="IQS916" s="5"/>
      <c r="IQT916" s="5"/>
      <c r="IQU916" s="5"/>
      <c r="IQV916" s="5"/>
      <c r="IQW916" s="5"/>
      <c r="IQX916" s="5"/>
      <c r="IQY916" s="5"/>
      <c r="IQZ916" s="5"/>
      <c r="IRA916" s="5"/>
      <c r="IRB916" s="5"/>
      <c r="IRC916" s="5"/>
      <c r="IRD916" s="5"/>
      <c r="IRE916" s="5"/>
      <c r="IRF916" s="5"/>
      <c r="IRG916" s="5"/>
      <c r="IRH916" s="5"/>
      <c r="IRI916" s="5"/>
      <c r="IRJ916" s="5"/>
      <c r="IRK916" s="5"/>
      <c r="IRL916" s="5"/>
      <c r="IRM916" s="5"/>
      <c r="IRN916" s="5"/>
      <c r="IRO916" s="5"/>
      <c r="IRP916" s="5"/>
      <c r="IRQ916" s="5"/>
      <c r="IRR916" s="5"/>
      <c r="IRS916" s="5"/>
      <c r="IRT916" s="5"/>
      <c r="IRU916" s="5"/>
      <c r="IRV916" s="5"/>
      <c r="IRW916" s="5"/>
      <c r="IRX916" s="5"/>
      <c r="IRY916" s="5"/>
      <c r="IRZ916" s="5"/>
      <c r="ISA916" s="5"/>
      <c r="ISB916" s="5"/>
      <c r="ISC916" s="5"/>
      <c r="ISD916" s="5"/>
      <c r="ISE916" s="5"/>
      <c r="ISF916" s="5"/>
      <c r="ISG916" s="5"/>
      <c r="ISH916" s="5"/>
      <c r="ISI916" s="5"/>
      <c r="ISJ916" s="5"/>
      <c r="ISK916" s="5"/>
      <c r="ISL916" s="5"/>
      <c r="ISM916" s="5"/>
      <c r="ISN916" s="5"/>
      <c r="ISO916" s="5"/>
      <c r="ISP916" s="5"/>
      <c r="ISQ916" s="5"/>
      <c r="ISR916" s="5"/>
      <c r="ISS916" s="5"/>
      <c r="IST916" s="5"/>
      <c r="ISU916" s="5"/>
      <c r="ISV916" s="5"/>
      <c r="ISW916" s="5"/>
      <c r="ISX916" s="5"/>
      <c r="ISY916" s="5"/>
      <c r="ISZ916" s="5"/>
      <c r="ITA916" s="5"/>
      <c r="ITB916" s="5"/>
      <c r="ITC916" s="5"/>
      <c r="ITD916" s="5"/>
      <c r="ITE916" s="5"/>
      <c r="ITF916" s="5"/>
      <c r="ITG916" s="5"/>
      <c r="ITH916" s="5"/>
      <c r="ITI916" s="5"/>
      <c r="ITJ916" s="5"/>
      <c r="ITK916" s="5"/>
      <c r="ITL916" s="5"/>
      <c r="ITM916" s="5"/>
      <c r="ITN916" s="5"/>
      <c r="ITO916" s="5"/>
      <c r="ITP916" s="5"/>
      <c r="ITQ916" s="5"/>
      <c r="ITR916" s="5"/>
      <c r="ITS916" s="5"/>
      <c r="ITT916" s="5"/>
      <c r="ITU916" s="5"/>
      <c r="ITV916" s="5"/>
      <c r="ITW916" s="5"/>
      <c r="ITX916" s="5"/>
      <c r="ITY916" s="5"/>
      <c r="ITZ916" s="5"/>
      <c r="IUA916" s="5"/>
      <c r="IUB916" s="5"/>
      <c r="IUC916" s="5"/>
      <c r="IUD916" s="5"/>
      <c r="IUE916" s="5"/>
      <c r="IUF916" s="5"/>
      <c r="IUG916" s="5"/>
      <c r="IUH916" s="5"/>
      <c r="IUI916" s="5"/>
      <c r="IUJ916" s="5"/>
      <c r="IUK916" s="5"/>
      <c r="IUL916" s="5"/>
      <c r="IUM916" s="5"/>
      <c r="IUN916" s="5"/>
      <c r="IUO916" s="5"/>
      <c r="IUP916" s="5"/>
      <c r="IUQ916" s="5"/>
      <c r="IUR916" s="5"/>
      <c r="IUS916" s="5"/>
      <c r="IUT916" s="5"/>
      <c r="IUU916" s="5"/>
      <c r="IUV916" s="5"/>
      <c r="IUW916" s="5"/>
      <c r="IUX916" s="5"/>
      <c r="IUY916" s="5"/>
      <c r="IUZ916" s="5"/>
      <c r="IVA916" s="5"/>
      <c r="IVB916" s="5"/>
      <c r="IVC916" s="5"/>
      <c r="IVD916" s="5"/>
      <c r="IVE916" s="5"/>
      <c r="IVF916" s="5"/>
      <c r="IVG916" s="5"/>
      <c r="IVH916" s="5"/>
      <c r="IVI916" s="5"/>
      <c r="IVJ916" s="5"/>
      <c r="IVK916" s="5"/>
      <c r="IVL916" s="5"/>
      <c r="IVM916" s="5"/>
      <c r="IVN916" s="5"/>
      <c r="IVO916" s="5"/>
      <c r="IVP916" s="5"/>
      <c r="IVQ916" s="5"/>
      <c r="IVR916" s="5"/>
      <c r="IVS916" s="5"/>
      <c r="IVT916" s="5"/>
      <c r="IVU916" s="5"/>
      <c r="IVV916" s="5"/>
      <c r="IVW916" s="5"/>
      <c r="IVX916" s="5"/>
      <c r="IVY916" s="5"/>
      <c r="IVZ916" s="5"/>
      <c r="IWA916" s="5"/>
      <c r="IWB916" s="5"/>
      <c r="IWC916" s="5"/>
      <c r="IWD916" s="5"/>
      <c r="IWE916" s="5"/>
      <c r="IWF916" s="5"/>
      <c r="IWG916" s="5"/>
      <c r="IWH916" s="5"/>
      <c r="IWI916" s="5"/>
      <c r="IWJ916" s="5"/>
      <c r="IWK916" s="5"/>
      <c r="IWL916" s="5"/>
      <c r="IWM916" s="5"/>
      <c r="IWN916" s="5"/>
      <c r="IWO916" s="5"/>
      <c r="IWP916" s="5"/>
      <c r="IWQ916" s="5"/>
      <c r="IWR916" s="5"/>
      <c r="IWS916" s="5"/>
      <c r="IWT916" s="5"/>
      <c r="IWU916" s="5"/>
      <c r="IWV916" s="5"/>
      <c r="IWW916" s="5"/>
      <c r="IWX916" s="5"/>
      <c r="IWY916" s="5"/>
      <c r="IWZ916" s="5"/>
      <c r="IXA916" s="5"/>
      <c r="IXB916" s="5"/>
      <c r="IXC916" s="5"/>
      <c r="IXD916" s="5"/>
      <c r="IXE916" s="5"/>
      <c r="IXF916" s="5"/>
      <c r="IXG916" s="5"/>
      <c r="IXH916" s="5"/>
      <c r="IXI916" s="5"/>
      <c r="IXJ916" s="5"/>
      <c r="IXK916" s="5"/>
      <c r="IXL916" s="5"/>
      <c r="IXM916" s="5"/>
      <c r="IXN916" s="5"/>
      <c r="IXO916" s="5"/>
      <c r="IXP916" s="5"/>
      <c r="IXQ916" s="5"/>
      <c r="IXR916" s="5"/>
      <c r="IXS916" s="5"/>
      <c r="IXT916" s="5"/>
      <c r="IXU916" s="5"/>
      <c r="IXV916" s="5"/>
      <c r="IXW916" s="5"/>
      <c r="IXX916" s="5"/>
      <c r="IXY916" s="5"/>
      <c r="IXZ916" s="5"/>
      <c r="IYA916" s="5"/>
      <c r="IYB916" s="5"/>
      <c r="IYC916" s="5"/>
      <c r="IYD916" s="5"/>
      <c r="IYE916" s="5"/>
      <c r="IYF916" s="5"/>
      <c r="IYG916" s="5"/>
      <c r="IYH916" s="5"/>
      <c r="IYI916" s="5"/>
      <c r="IYJ916" s="5"/>
      <c r="IYK916" s="5"/>
      <c r="IYL916" s="5"/>
      <c r="IYM916" s="5"/>
      <c r="IYN916" s="5"/>
      <c r="IYO916" s="5"/>
      <c r="IYP916" s="5"/>
      <c r="IYQ916" s="5"/>
      <c r="IYR916" s="5"/>
      <c r="IYS916" s="5"/>
      <c r="IYT916" s="5"/>
      <c r="IYU916" s="5"/>
      <c r="IYV916" s="5"/>
      <c r="IYW916" s="5"/>
      <c r="IYX916" s="5"/>
      <c r="IYY916" s="5"/>
      <c r="IYZ916" s="5"/>
      <c r="IZA916" s="5"/>
      <c r="IZB916" s="5"/>
      <c r="IZC916" s="5"/>
      <c r="IZD916" s="5"/>
      <c r="IZE916" s="5"/>
      <c r="IZF916" s="5"/>
      <c r="IZG916" s="5"/>
      <c r="IZH916" s="5"/>
      <c r="IZI916" s="5"/>
      <c r="IZJ916" s="5"/>
      <c r="IZK916" s="5"/>
      <c r="IZL916" s="5"/>
      <c r="IZM916" s="5"/>
      <c r="IZN916" s="5"/>
      <c r="IZO916" s="5"/>
      <c r="IZP916" s="5"/>
      <c r="IZQ916" s="5"/>
      <c r="IZR916" s="5"/>
      <c r="IZS916" s="5"/>
      <c r="IZT916" s="5"/>
      <c r="IZU916" s="5"/>
      <c r="IZV916" s="5"/>
      <c r="IZW916" s="5"/>
      <c r="IZX916" s="5"/>
      <c r="IZY916" s="5"/>
      <c r="IZZ916" s="5"/>
      <c r="JAA916" s="5"/>
      <c r="JAB916" s="5"/>
      <c r="JAC916" s="5"/>
      <c r="JAD916" s="5"/>
      <c r="JAE916" s="5"/>
      <c r="JAF916" s="5"/>
      <c r="JAG916" s="5"/>
      <c r="JAH916" s="5"/>
      <c r="JAI916" s="5"/>
      <c r="JAJ916" s="5"/>
      <c r="JAK916" s="5"/>
      <c r="JAL916" s="5"/>
      <c r="JAM916" s="5"/>
      <c r="JAN916" s="5"/>
      <c r="JAO916" s="5"/>
      <c r="JAP916" s="5"/>
      <c r="JAQ916" s="5"/>
      <c r="JAR916" s="5"/>
      <c r="JAS916" s="5"/>
      <c r="JAT916" s="5"/>
      <c r="JAU916" s="5"/>
      <c r="JAV916" s="5"/>
      <c r="JAW916" s="5"/>
      <c r="JAX916" s="5"/>
      <c r="JAY916" s="5"/>
      <c r="JAZ916" s="5"/>
      <c r="JBA916" s="5"/>
      <c r="JBB916" s="5"/>
      <c r="JBC916" s="5"/>
      <c r="JBD916" s="5"/>
      <c r="JBE916" s="5"/>
      <c r="JBF916" s="5"/>
      <c r="JBG916" s="5"/>
      <c r="JBH916" s="5"/>
      <c r="JBI916" s="5"/>
      <c r="JBJ916" s="5"/>
      <c r="JBK916" s="5"/>
      <c r="JBL916" s="5"/>
      <c r="JBM916" s="5"/>
      <c r="JBN916" s="5"/>
      <c r="JBO916" s="5"/>
      <c r="JBP916" s="5"/>
      <c r="JBQ916" s="5"/>
      <c r="JBR916" s="5"/>
      <c r="JBS916" s="5"/>
      <c r="JBT916" s="5"/>
      <c r="JBU916" s="5"/>
      <c r="JBV916" s="5"/>
      <c r="JBW916" s="5"/>
      <c r="JBX916" s="5"/>
      <c r="JBY916" s="5"/>
      <c r="JBZ916" s="5"/>
      <c r="JCA916" s="5"/>
      <c r="JCB916" s="5"/>
      <c r="JCC916" s="5"/>
      <c r="JCD916" s="5"/>
      <c r="JCE916" s="5"/>
      <c r="JCF916" s="5"/>
      <c r="JCG916" s="5"/>
      <c r="JCH916" s="5"/>
      <c r="JCI916" s="5"/>
      <c r="JCJ916" s="5"/>
      <c r="JCK916" s="5"/>
      <c r="JCL916" s="5"/>
      <c r="JCM916" s="5"/>
      <c r="JCN916" s="5"/>
      <c r="JCO916" s="5"/>
      <c r="JCP916" s="5"/>
      <c r="JCQ916" s="5"/>
      <c r="JCR916" s="5"/>
      <c r="JCS916" s="5"/>
      <c r="JCT916" s="5"/>
      <c r="JCU916" s="5"/>
      <c r="JCV916" s="5"/>
      <c r="JCW916" s="5"/>
      <c r="JCX916" s="5"/>
      <c r="JCY916" s="5"/>
      <c r="JCZ916" s="5"/>
      <c r="JDA916" s="5"/>
      <c r="JDB916" s="5"/>
      <c r="JDC916" s="5"/>
      <c r="JDD916" s="5"/>
      <c r="JDE916" s="5"/>
      <c r="JDF916" s="5"/>
      <c r="JDG916" s="5"/>
      <c r="JDH916" s="5"/>
      <c r="JDI916" s="5"/>
      <c r="JDJ916" s="5"/>
      <c r="JDK916" s="5"/>
      <c r="JDL916" s="5"/>
      <c r="JDM916" s="5"/>
      <c r="JDN916" s="5"/>
      <c r="JDO916" s="5"/>
      <c r="JDP916" s="5"/>
      <c r="JDQ916" s="5"/>
      <c r="JDR916" s="5"/>
      <c r="JDS916" s="5"/>
      <c r="JDT916" s="5"/>
      <c r="JDU916" s="5"/>
      <c r="JDV916" s="5"/>
      <c r="JDW916" s="5"/>
      <c r="JDX916" s="5"/>
      <c r="JDY916" s="5"/>
      <c r="JDZ916" s="5"/>
      <c r="JEA916" s="5"/>
      <c r="JEB916" s="5"/>
      <c r="JEC916" s="5"/>
      <c r="JED916" s="5"/>
      <c r="JEE916" s="5"/>
      <c r="JEF916" s="5"/>
      <c r="JEG916" s="5"/>
      <c r="JEH916" s="5"/>
      <c r="JEI916" s="5"/>
      <c r="JEJ916" s="5"/>
      <c r="JEK916" s="5"/>
      <c r="JEL916" s="5"/>
      <c r="JEM916" s="5"/>
      <c r="JEN916" s="5"/>
      <c r="JEO916" s="5"/>
      <c r="JEP916" s="5"/>
      <c r="JEQ916" s="5"/>
      <c r="JER916" s="5"/>
      <c r="JES916" s="5"/>
      <c r="JET916" s="5"/>
      <c r="JEU916" s="5"/>
      <c r="JEV916" s="5"/>
      <c r="JEW916" s="5"/>
      <c r="JEX916" s="5"/>
      <c r="JEY916" s="5"/>
      <c r="JEZ916" s="5"/>
      <c r="JFA916" s="5"/>
      <c r="JFB916" s="5"/>
      <c r="JFC916" s="5"/>
      <c r="JFD916" s="5"/>
      <c r="JFE916" s="5"/>
      <c r="JFF916" s="5"/>
      <c r="JFG916" s="5"/>
      <c r="JFH916" s="5"/>
      <c r="JFI916" s="5"/>
      <c r="JFJ916" s="5"/>
      <c r="JFK916" s="5"/>
      <c r="JFL916" s="5"/>
      <c r="JFM916" s="5"/>
      <c r="JFN916" s="5"/>
      <c r="JFO916" s="5"/>
      <c r="JFP916" s="5"/>
      <c r="JFQ916" s="5"/>
      <c r="JFR916" s="5"/>
      <c r="JFS916" s="5"/>
      <c r="JFT916" s="5"/>
      <c r="JFU916" s="5"/>
      <c r="JFV916" s="5"/>
      <c r="JFW916" s="5"/>
      <c r="JFX916" s="5"/>
      <c r="JFY916" s="5"/>
      <c r="JFZ916" s="5"/>
      <c r="JGA916" s="5"/>
      <c r="JGB916" s="5"/>
      <c r="JGC916" s="5"/>
      <c r="JGD916" s="5"/>
      <c r="JGE916" s="5"/>
      <c r="JGF916" s="5"/>
      <c r="JGG916" s="5"/>
      <c r="JGH916" s="5"/>
      <c r="JGI916" s="5"/>
      <c r="JGJ916" s="5"/>
      <c r="JGK916" s="5"/>
      <c r="JGL916" s="5"/>
      <c r="JGM916" s="5"/>
      <c r="JGN916" s="5"/>
      <c r="JGO916" s="5"/>
      <c r="JGP916" s="5"/>
      <c r="JGQ916" s="5"/>
      <c r="JGR916" s="5"/>
      <c r="JGS916" s="5"/>
      <c r="JGT916" s="5"/>
      <c r="JGU916" s="5"/>
      <c r="JGV916" s="5"/>
      <c r="JGW916" s="5"/>
      <c r="JGX916" s="5"/>
      <c r="JGY916" s="5"/>
      <c r="JGZ916" s="5"/>
      <c r="JHA916" s="5"/>
      <c r="JHB916" s="5"/>
      <c r="JHC916" s="5"/>
      <c r="JHD916" s="5"/>
      <c r="JHE916" s="5"/>
      <c r="JHF916" s="5"/>
      <c r="JHG916" s="5"/>
      <c r="JHH916" s="5"/>
      <c r="JHI916" s="5"/>
      <c r="JHJ916" s="5"/>
      <c r="JHK916" s="5"/>
      <c r="JHL916" s="5"/>
      <c r="JHM916" s="5"/>
      <c r="JHN916" s="5"/>
      <c r="JHO916" s="5"/>
      <c r="JHP916" s="5"/>
      <c r="JHQ916" s="5"/>
      <c r="JHR916" s="5"/>
      <c r="JHS916" s="5"/>
      <c r="JHT916" s="5"/>
      <c r="JHU916" s="5"/>
      <c r="JHV916" s="5"/>
      <c r="JHW916" s="5"/>
      <c r="JHX916" s="5"/>
      <c r="JHY916" s="5"/>
      <c r="JHZ916" s="5"/>
      <c r="JIA916" s="5"/>
      <c r="JIB916" s="5"/>
      <c r="JIC916" s="5"/>
      <c r="JID916" s="5"/>
      <c r="JIE916" s="5"/>
      <c r="JIF916" s="5"/>
      <c r="JIG916" s="5"/>
      <c r="JIH916" s="5"/>
      <c r="JII916" s="5"/>
      <c r="JIJ916" s="5"/>
      <c r="JIK916" s="5"/>
      <c r="JIL916" s="5"/>
      <c r="JIM916" s="5"/>
      <c r="JIN916" s="5"/>
      <c r="JIO916" s="5"/>
      <c r="JIP916" s="5"/>
      <c r="JIQ916" s="5"/>
      <c r="JIR916" s="5"/>
      <c r="JIS916" s="5"/>
      <c r="JIT916" s="5"/>
      <c r="JIU916" s="5"/>
      <c r="JIV916" s="5"/>
      <c r="JIW916" s="5"/>
      <c r="JIX916" s="5"/>
      <c r="JIY916" s="5"/>
      <c r="JIZ916" s="5"/>
      <c r="JJA916" s="5"/>
      <c r="JJB916" s="5"/>
      <c r="JJC916" s="5"/>
      <c r="JJD916" s="5"/>
      <c r="JJE916" s="5"/>
      <c r="JJF916" s="5"/>
      <c r="JJG916" s="5"/>
      <c r="JJH916" s="5"/>
      <c r="JJI916" s="5"/>
      <c r="JJJ916" s="5"/>
      <c r="JJK916" s="5"/>
      <c r="JJL916" s="5"/>
      <c r="JJM916" s="5"/>
      <c r="JJN916" s="5"/>
      <c r="JJO916" s="5"/>
      <c r="JJP916" s="5"/>
      <c r="JJQ916" s="5"/>
      <c r="JJR916" s="5"/>
      <c r="JJS916" s="5"/>
      <c r="JJT916" s="5"/>
      <c r="JJU916" s="5"/>
      <c r="JJV916" s="5"/>
      <c r="JJW916" s="5"/>
      <c r="JJX916" s="5"/>
      <c r="JJY916" s="5"/>
      <c r="JJZ916" s="5"/>
      <c r="JKA916" s="5"/>
      <c r="JKB916" s="5"/>
      <c r="JKC916" s="5"/>
      <c r="JKD916" s="5"/>
      <c r="JKE916" s="5"/>
      <c r="JKF916" s="5"/>
      <c r="JKG916" s="5"/>
      <c r="JKH916" s="5"/>
      <c r="JKI916" s="5"/>
      <c r="JKJ916" s="5"/>
      <c r="JKK916" s="5"/>
      <c r="JKL916" s="5"/>
      <c r="JKM916" s="5"/>
      <c r="JKN916" s="5"/>
      <c r="JKO916" s="5"/>
      <c r="JKP916" s="5"/>
      <c r="JKQ916" s="5"/>
      <c r="JKR916" s="5"/>
      <c r="JKS916" s="5"/>
      <c r="JKT916" s="5"/>
      <c r="JKU916" s="5"/>
      <c r="JKV916" s="5"/>
      <c r="JKW916" s="5"/>
      <c r="JKX916" s="5"/>
      <c r="JKY916" s="5"/>
      <c r="JKZ916" s="5"/>
      <c r="JLA916" s="5"/>
      <c r="JLB916" s="5"/>
      <c r="JLC916" s="5"/>
      <c r="JLD916" s="5"/>
      <c r="JLE916" s="5"/>
      <c r="JLF916" s="5"/>
      <c r="JLG916" s="5"/>
      <c r="JLH916" s="5"/>
      <c r="JLI916" s="5"/>
      <c r="JLJ916" s="5"/>
      <c r="JLK916" s="5"/>
      <c r="JLL916" s="5"/>
      <c r="JLM916" s="5"/>
      <c r="JLN916" s="5"/>
      <c r="JLO916" s="5"/>
      <c r="JLP916" s="5"/>
      <c r="JLQ916" s="5"/>
      <c r="JLR916" s="5"/>
      <c r="JLS916" s="5"/>
      <c r="JLT916" s="5"/>
      <c r="JLU916" s="5"/>
      <c r="JLV916" s="5"/>
      <c r="JLW916" s="5"/>
      <c r="JLX916" s="5"/>
      <c r="JLY916" s="5"/>
      <c r="JLZ916" s="5"/>
      <c r="JMA916" s="5"/>
      <c r="JMB916" s="5"/>
      <c r="JMC916" s="5"/>
      <c r="JMD916" s="5"/>
      <c r="JME916" s="5"/>
      <c r="JMF916" s="5"/>
      <c r="JMG916" s="5"/>
      <c r="JMH916" s="5"/>
      <c r="JMI916" s="5"/>
      <c r="JMJ916" s="5"/>
      <c r="JMK916" s="5"/>
      <c r="JML916" s="5"/>
      <c r="JMM916" s="5"/>
      <c r="JMN916" s="5"/>
      <c r="JMO916" s="5"/>
      <c r="JMP916" s="5"/>
      <c r="JMQ916" s="5"/>
      <c r="JMR916" s="5"/>
      <c r="JMS916" s="5"/>
      <c r="JMT916" s="5"/>
      <c r="JMU916" s="5"/>
      <c r="JMV916" s="5"/>
      <c r="JMW916" s="5"/>
      <c r="JMX916" s="5"/>
      <c r="JMY916" s="5"/>
      <c r="JMZ916" s="5"/>
      <c r="JNA916" s="5"/>
      <c r="JNB916" s="5"/>
      <c r="JNC916" s="5"/>
      <c r="JND916" s="5"/>
      <c r="JNE916" s="5"/>
      <c r="JNF916" s="5"/>
      <c r="JNG916" s="5"/>
      <c r="JNH916" s="5"/>
      <c r="JNI916" s="5"/>
      <c r="JNJ916" s="5"/>
      <c r="JNK916" s="5"/>
      <c r="JNL916" s="5"/>
      <c r="JNM916" s="5"/>
      <c r="JNN916" s="5"/>
      <c r="JNO916" s="5"/>
      <c r="JNP916" s="5"/>
      <c r="JNQ916" s="5"/>
      <c r="JNR916" s="5"/>
      <c r="JNS916" s="5"/>
      <c r="JNT916" s="5"/>
      <c r="JNU916" s="5"/>
      <c r="JNV916" s="5"/>
      <c r="JNW916" s="5"/>
      <c r="JNX916" s="5"/>
      <c r="JNY916" s="5"/>
      <c r="JNZ916" s="5"/>
      <c r="JOA916" s="5"/>
      <c r="JOB916" s="5"/>
      <c r="JOC916" s="5"/>
      <c r="JOD916" s="5"/>
      <c r="JOE916" s="5"/>
      <c r="JOF916" s="5"/>
      <c r="JOG916" s="5"/>
      <c r="JOH916" s="5"/>
      <c r="JOI916" s="5"/>
      <c r="JOJ916" s="5"/>
      <c r="JOK916" s="5"/>
      <c r="JOL916" s="5"/>
      <c r="JOM916" s="5"/>
      <c r="JON916" s="5"/>
      <c r="JOO916" s="5"/>
      <c r="JOP916" s="5"/>
      <c r="JOQ916" s="5"/>
      <c r="JOR916" s="5"/>
      <c r="JOS916" s="5"/>
      <c r="JOT916" s="5"/>
      <c r="JOU916" s="5"/>
      <c r="JOV916" s="5"/>
      <c r="JOW916" s="5"/>
      <c r="JOX916" s="5"/>
      <c r="JOY916" s="5"/>
      <c r="JOZ916" s="5"/>
      <c r="JPA916" s="5"/>
      <c r="JPB916" s="5"/>
      <c r="JPC916" s="5"/>
      <c r="JPD916" s="5"/>
      <c r="JPE916" s="5"/>
      <c r="JPF916" s="5"/>
      <c r="JPG916" s="5"/>
      <c r="JPH916" s="5"/>
      <c r="JPI916" s="5"/>
      <c r="JPJ916" s="5"/>
      <c r="JPK916" s="5"/>
      <c r="JPL916" s="5"/>
      <c r="JPM916" s="5"/>
      <c r="JPN916" s="5"/>
      <c r="JPO916" s="5"/>
      <c r="JPP916" s="5"/>
      <c r="JPQ916" s="5"/>
      <c r="JPR916" s="5"/>
      <c r="JPS916" s="5"/>
      <c r="JPT916" s="5"/>
      <c r="JPU916" s="5"/>
      <c r="JPV916" s="5"/>
      <c r="JPW916" s="5"/>
      <c r="JPX916" s="5"/>
      <c r="JPY916" s="5"/>
      <c r="JPZ916" s="5"/>
      <c r="JQA916" s="5"/>
      <c r="JQB916" s="5"/>
      <c r="JQC916" s="5"/>
      <c r="JQD916" s="5"/>
      <c r="JQE916" s="5"/>
      <c r="JQF916" s="5"/>
      <c r="JQG916" s="5"/>
      <c r="JQH916" s="5"/>
      <c r="JQI916" s="5"/>
      <c r="JQJ916" s="5"/>
      <c r="JQK916" s="5"/>
      <c r="JQL916" s="5"/>
      <c r="JQM916" s="5"/>
      <c r="JQN916" s="5"/>
      <c r="JQO916" s="5"/>
      <c r="JQP916" s="5"/>
      <c r="JQQ916" s="5"/>
      <c r="JQR916" s="5"/>
      <c r="JQS916" s="5"/>
      <c r="JQT916" s="5"/>
      <c r="JQU916" s="5"/>
      <c r="JQV916" s="5"/>
      <c r="JQW916" s="5"/>
      <c r="JQX916" s="5"/>
      <c r="JQY916" s="5"/>
      <c r="JQZ916" s="5"/>
      <c r="JRA916" s="5"/>
      <c r="JRB916" s="5"/>
      <c r="JRC916" s="5"/>
      <c r="JRD916" s="5"/>
      <c r="JRE916" s="5"/>
      <c r="JRF916" s="5"/>
      <c r="JRG916" s="5"/>
      <c r="JRH916" s="5"/>
      <c r="JRI916" s="5"/>
      <c r="JRJ916" s="5"/>
      <c r="JRK916" s="5"/>
      <c r="JRL916" s="5"/>
      <c r="JRM916" s="5"/>
      <c r="JRN916" s="5"/>
      <c r="JRO916" s="5"/>
      <c r="JRP916" s="5"/>
      <c r="JRQ916" s="5"/>
      <c r="JRR916" s="5"/>
      <c r="JRS916" s="5"/>
      <c r="JRT916" s="5"/>
      <c r="JRU916" s="5"/>
      <c r="JRV916" s="5"/>
      <c r="JRW916" s="5"/>
      <c r="JRX916" s="5"/>
      <c r="JRY916" s="5"/>
      <c r="JRZ916" s="5"/>
      <c r="JSA916" s="5"/>
      <c r="JSB916" s="5"/>
      <c r="JSC916" s="5"/>
      <c r="JSD916" s="5"/>
      <c r="JSE916" s="5"/>
      <c r="JSF916" s="5"/>
      <c r="JSG916" s="5"/>
      <c r="JSH916" s="5"/>
      <c r="JSI916" s="5"/>
      <c r="JSJ916" s="5"/>
      <c r="JSK916" s="5"/>
      <c r="JSL916" s="5"/>
      <c r="JSM916" s="5"/>
      <c r="JSN916" s="5"/>
      <c r="JSO916" s="5"/>
      <c r="JSP916" s="5"/>
      <c r="JSQ916" s="5"/>
      <c r="JSR916" s="5"/>
      <c r="JSS916" s="5"/>
      <c r="JST916" s="5"/>
      <c r="JSU916" s="5"/>
      <c r="JSV916" s="5"/>
      <c r="JSW916" s="5"/>
      <c r="JSX916" s="5"/>
      <c r="JSY916" s="5"/>
      <c r="JSZ916" s="5"/>
      <c r="JTA916" s="5"/>
      <c r="JTB916" s="5"/>
      <c r="JTC916" s="5"/>
      <c r="JTD916" s="5"/>
      <c r="JTE916" s="5"/>
      <c r="JTF916" s="5"/>
      <c r="JTG916" s="5"/>
      <c r="JTH916" s="5"/>
      <c r="JTI916" s="5"/>
      <c r="JTJ916" s="5"/>
      <c r="JTK916" s="5"/>
      <c r="JTL916" s="5"/>
      <c r="JTM916" s="5"/>
      <c r="JTN916" s="5"/>
      <c r="JTO916" s="5"/>
      <c r="JTP916" s="5"/>
      <c r="JTQ916" s="5"/>
      <c r="JTR916" s="5"/>
      <c r="JTS916" s="5"/>
      <c r="JTT916" s="5"/>
      <c r="JTU916" s="5"/>
      <c r="JTV916" s="5"/>
      <c r="JTW916" s="5"/>
      <c r="JTX916" s="5"/>
      <c r="JTY916" s="5"/>
      <c r="JTZ916" s="5"/>
      <c r="JUA916" s="5"/>
      <c r="JUB916" s="5"/>
      <c r="JUC916" s="5"/>
      <c r="JUD916" s="5"/>
      <c r="JUE916" s="5"/>
      <c r="JUF916" s="5"/>
      <c r="JUG916" s="5"/>
      <c r="JUH916" s="5"/>
      <c r="JUI916" s="5"/>
      <c r="JUJ916" s="5"/>
      <c r="JUK916" s="5"/>
      <c r="JUL916" s="5"/>
      <c r="JUM916" s="5"/>
      <c r="JUN916" s="5"/>
      <c r="JUO916" s="5"/>
      <c r="JUP916" s="5"/>
      <c r="JUQ916" s="5"/>
      <c r="JUR916" s="5"/>
      <c r="JUS916" s="5"/>
      <c r="JUT916" s="5"/>
      <c r="JUU916" s="5"/>
      <c r="JUV916" s="5"/>
      <c r="JUW916" s="5"/>
      <c r="JUX916" s="5"/>
      <c r="JUY916" s="5"/>
      <c r="JUZ916" s="5"/>
      <c r="JVA916" s="5"/>
      <c r="JVB916" s="5"/>
      <c r="JVC916" s="5"/>
      <c r="JVD916" s="5"/>
      <c r="JVE916" s="5"/>
      <c r="JVF916" s="5"/>
      <c r="JVG916" s="5"/>
      <c r="JVH916" s="5"/>
      <c r="JVI916" s="5"/>
      <c r="JVJ916" s="5"/>
      <c r="JVK916" s="5"/>
      <c r="JVL916" s="5"/>
      <c r="JVM916" s="5"/>
      <c r="JVN916" s="5"/>
      <c r="JVO916" s="5"/>
      <c r="JVP916" s="5"/>
      <c r="JVQ916" s="5"/>
      <c r="JVR916" s="5"/>
      <c r="JVS916" s="5"/>
      <c r="JVT916" s="5"/>
      <c r="JVU916" s="5"/>
      <c r="JVV916" s="5"/>
      <c r="JVW916" s="5"/>
      <c r="JVX916" s="5"/>
      <c r="JVY916" s="5"/>
      <c r="JVZ916" s="5"/>
      <c r="JWA916" s="5"/>
      <c r="JWB916" s="5"/>
      <c r="JWC916" s="5"/>
      <c r="JWD916" s="5"/>
      <c r="JWE916" s="5"/>
      <c r="JWF916" s="5"/>
      <c r="JWG916" s="5"/>
      <c r="JWH916" s="5"/>
      <c r="JWI916" s="5"/>
      <c r="JWJ916" s="5"/>
      <c r="JWK916" s="5"/>
      <c r="JWL916" s="5"/>
      <c r="JWM916" s="5"/>
      <c r="JWN916" s="5"/>
      <c r="JWO916" s="5"/>
      <c r="JWP916" s="5"/>
      <c r="JWQ916" s="5"/>
      <c r="JWR916" s="5"/>
      <c r="JWS916" s="5"/>
      <c r="JWT916" s="5"/>
      <c r="JWU916" s="5"/>
      <c r="JWV916" s="5"/>
      <c r="JWW916" s="5"/>
      <c r="JWX916" s="5"/>
      <c r="JWY916" s="5"/>
      <c r="JWZ916" s="5"/>
      <c r="JXA916" s="5"/>
      <c r="JXB916" s="5"/>
      <c r="JXC916" s="5"/>
      <c r="JXD916" s="5"/>
      <c r="JXE916" s="5"/>
      <c r="JXF916" s="5"/>
      <c r="JXG916" s="5"/>
      <c r="JXH916" s="5"/>
      <c r="JXI916" s="5"/>
      <c r="JXJ916" s="5"/>
      <c r="JXK916" s="5"/>
      <c r="JXL916" s="5"/>
      <c r="JXM916" s="5"/>
      <c r="JXN916" s="5"/>
      <c r="JXO916" s="5"/>
      <c r="JXP916" s="5"/>
      <c r="JXQ916" s="5"/>
      <c r="JXR916" s="5"/>
      <c r="JXS916" s="5"/>
      <c r="JXT916" s="5"/>
      <c r="JXU916" s="5"/>
      <c r="JXV916" s="5"/>
      <c r="JXW916" s="5"/>
      <c r="JXX916" s="5"/>
      <c r="JXY916" s="5"/>
      <c r="JXZ916" s="5"/>
      <c r="JYA916" s="5"/>
      <c r="JYB916" s="5"/>
      <c r="JYC916" s="5"/>
      <c r="JYD916" s="5"/>
      <c r="JYE916" s="5"/>
      <c r="JYF916" s="5"/>
      <c r="JYG916" s="5"/>
      <c r="JYH916" s="5"/>
      <c r="JYI916" s="5"/>
      <c r="JYJ916" s="5"/>
      <c r="JYK916" s="5"/>
      <c r="JYL916" s="5"/>
      <c r="JYM916" s="5"/>
      <c r="JYN916" s="5"/>
      <c r="JYO916" s="5"/>
      <c r="JYP916" s="5"/>
      <c r="JYQ916" s="5"/>
      <c r="JYR916" s="5"/>
      <c r="JYS916" s="5"/>
      <c r="JYT916" s="5"/>
      <c r="JYU916" s="5"/>
      <c r="JYV916" s="5"/>
      <c r="JYW916" s="5"/>
      <c r="JYX916" s="5"/>
      <c r="JYY916" s="5"/>
      <c r="JYZ916" s="5"/>
      <c r="JZA916" s="5"/>
      <c r="JZB916" s="5"/>
      <c r="JZC916" s="5"/>
      <c r="JZD916" s="5"/>
      <c r="JZE916" s="5"/>
      <c r="JZF916" s="5"/>
      <c r="JZG916" s="5"/>
      <c r="JZH916" s="5"/>
      <c r="JZI916" s="5"/>
      <c r="JZJ916" s="5"/>
      <c r="JZK916" s="5"/>
      <c r="JZL916" s="5"/>
      <c r="JZM916" s="5"/>
      <c r="JZN916" s="5"/>
      <c r="JZO916" s="5"/>
      <c r="JZP916" s="5"/>
      <c r="JZQ916" s="5"/>
      <c r="JZR916" s="5"/>
      <c r="JZS916" s="5"/>
      <c r="JZT916" s="5"/>
      <c r="JZU916" s="5"/>
      <c r="JZV916" s="5"/>
      <c r="JZW916" s="5"/>
      <c r="JZX916" s="5"/>
      <c r="JZY916" s="5"/>
      <c r="JZZ916" s="5"/>
      <c r="KAA916" s="5"/>
      <c r="KAB916" s="5"/>
      <c r="KAC916" s="5"/>
      <c r="KAD916" s="5"/>
      <c r="KAE916" s="5"/>
      <c r="KAF916" s="5"/>
      <c r="KAG916" s="5"/>
      <c r="KAH916" s="5"/>
      <c r="KAI916" s="5"/>
      <c r="KAJ916" s="5"/>
      <c r="KAK916" s="5"/>
      <c r="KAL916" s="5"/>
      <c r="KAM916" s="5"/>
      <c r="KAN916" s="5"/>
      <c r="KAO916" s="5"/>
      <c r="KAP916" s="5"/>
      <c r="KAQ916" s="5"/>
      <c r="KAR916" s="5"/>
      <c r="KAS916" s="5"/>
      <c r="KAT916" s="5"/>
      <c r="KAU916" s="5"/>
      <c r="KAV916" s="5"/>
      <c r="KAW916" s="5"/>
      <c r="KAX916" s="5"/>
      <c r="KAY916" s="5"/>
      <c r="KAZ916" s="5"/>
      <c r="KBA916" s="5"/>
      <c r="KBB916" s="5"/>
      <c r="KBC916" s="5"/>
      <c r="KBD916" s="5"/>
      <c r="KBE916" s="5"/>
      <c r="KBF916" s="5"/>
      <c r="KBG916" s="5"/>
      <c r="KBH916" s="5"/>
      <c r="KBI916" s="5"/>
      <c r="KBJ916" s="5"/>
      <c r="KBK916" s="5"/>
      <c r="KBL916" s="5"/>
      <c r="KBM916" s="5"/>
      <c r="KBN916" s="5"/>
      <c r="KBO916" s="5"/>
      <c r="KBP916" s="5"/>
      <c r="KBQ916" s="5"/>
      <c r="KBR916" s="5"/>
      <c r="KBS916" s="5"/>
      <c r="KBT916" s="5"/>
      <c r="KBU916" s="5"/>
      <c r="KBV916" s="5"/>
      <c r="KBW916" s="5"/>
      <c r="KBX916" s="5"/>
      <c r="KBY916" s="5"/>
      <c r="KBZ916" s="5"/>
      <c r="KCA916" s="5"/>
      <c r="KCB916" s="5"/>
      <c r="KCC916" s="5"/>
      <c r="KCD916" s="5"/>
      <c r="KCE916" s="5"/>
      <c r="KCF916" s="5"/>
      <c r="KCG916" s="5"/>
      <c r="KCH916" s="5"/>
      <c r="KCI916" s="5"/>
      <c r="KCJ916" s="5"/>
      <c r="KCK916" s="5"/>
      <c r="KCL916" s="5"/>
      <c r="KCM916" s="5"/>
      <c r="KCN916" s="5"/>
      <c r="KCO916" s="5"/>
      <c r="KCP916" s="5"/>
      <c r="KCQ916" s="5"/>
      <c r="KCR916" s="5"/>
      <c r="KCS916" s="5"/>
      <c r="KCT916" s="5"/>
      <c r="KCU916" s="5"/>
      <c r="KCV916" s="5"/>
      <c r="KCW916" s="5"/>
      <c r="KCX916" s="5"/>
      <c r="KCY916" s="5"/>
      <c r="KCZ916" s="5"/>
      <c r="KDA916" s="5"/>
      <c r="KDB916" s="5"/>
      <c r="KDC916" s="5"/>
      <c r="KDD916" s="5"/>
      <c r="KDE916" s="5"/>
      <c r="KDF916" s="5"/>
      <c r="KDG916" s="5"/>
      <c r="KDH916" s="5"/>
      <c r="KDI916" s="5"/>
      <c r="KDJ916" s="5"/>
      <c r="KDK916" s="5"/>
      <c r="KDL916" s="5"/>
      <c r="KDM916" s="5"/>
      <c r="KDN916" s="5"/>
      <c r="KDO916" s="5"/>
      <c r="KDP916" s="5"/>
      <c r="KDQ916" s="5"/>
      <c r="KDR916" s="5"/>
      <c r="KDS916" s="5"/>
      <c r="KDT916" s="5"/>
      <c r="KDU916" s="5"/>
      <c r="KDV916" s="5"/>
      <c r="KDW916" s="5"/>
      <c r="KDX916" s="5"/>
      <c r="KDY916" s="5"/>
      <c r="KDZ916" s="5"/>
      <c r="KEA916" s="5"/>
      <c r="KEB916" s="5"/>
      <c r="KEC916" s="5"/>
      <c r="KED916" s="5"/>
      <c r="KEE916" s="5"/>
      <c r="KEF916" s="5"/>
      <c r="KEG916" s="5"/>
      <c r="KEH916" s="5"/>
      <c r="KEI916" s="5"/>
      <c r="KEJ916" s="5"/>
      <c r="KEK916" s="5"/>
      <c r="KEL916" s="5"/>
      <c r="KEM916" s="5"/>
      <c r="KEN916" s="5"/>
      <c r="KEO916" s="5"/>
      <c r="KEP916" s="5"/>
      <c r="KEQ916" s="5"/>
      <c r="KER916" s="5"/>
      <c r="KES916" s="5"/>
      <c r="KET916" s="5"/>
      <c r="KEU916" s="5"/>
      <c r="KEV916" s="5"/>
      <c r="KEW916" s="5"/>
      <c r="KEX916" s="5"/>
      <c r="KEY916" s="5"/>
      <c r="KEZ916" s="5"/>
      <c r="KFA916" s="5"/>
      <c r="KFB916" s="5"/>
      <c r="KFC916" s="5"/>
      <c r="KFD916" s="5"/>
      <c r="KFE916" s="5"/>
      <c r="KFF916" s="5"/>
      <c r="KFG916" s="5"/>
      <c r="KFH916" s="5"/>
      <c r="KFI916" s="5"/>
      <c r="KFJ916" s="5"/>
      <c r="KFK916" s="5"/>
      <c r="KFL916" s="5"/>
      <c r="KFM916" s="5"/>
      <c r="KFN916" s="5"/>
      <c r="KFO916" s="5"/>
      <c r="KFP916" s="5"/>
      <c r="KFQ916" s="5"/>
      <c r="KFR916" s="5"/>
      <c r="KFS916" s="5"/>
      <c r="KFT916" s="5"/>
      <c r="KFU916" s="5"/>
      <c r="KFV916" s="5"/>
      <c r="KFW916" s="5"/>
      <c r="KFX916" s="5"/>
      <c r="KFY916" s="5"/>
      <c r="KFZ916" s="5"/>
      <c r="KGA916" s="5"/>
      <c r="KGB916" s="5"/>
      <c r="KGC916" s="5"/>
      <c r="KGD916" s="5"/>
      <c r="KGE916" s="5"/>
      <c r="KGF916" s="5"/>
      <c r="KGG916" s="5"/>
      <c r="KGH916" s="5"/>
      <c r="KGI916" s="5"/>
      <c r="KGJ916" s="5"/>
      <c r="KGK916" s="5"/>
      <c r="KGL916" s="5"/>
      <c r="KGM916" s="5"/>
      <c r="KGN916" s="5"/>
      <c r="KGO916" s="5"/>
      <c r="KGP916" s="5"/>
      <c r="KGQ916" s="5"/>
      <c r="KGR916" s="5"/>
      <c r="KGS916" s="5"/>
      <c r="KGT916" s="5"/>
      <c r="KGU916" s="5"/>
      <c r="KGV916" s="5"/>
      <c r="KGW916" s="5"/>
      <c r="KGX916" s="5"/>
      <c r="KGY916" s="5"/>
      <c r="KGZ916" s="5"/>
      <c r="KHA916" s="5"/>
      <c r="KHB916" s="5"/>
      <c r="KHC916" s="5"/>
      <c r="KHD916" s="5"/>
      <c r="KHE916" s="5"/>
      <c r="KHF916" s="5"/>
      <c r="KHG916" s="5"/>
      <c r="KHH916" s="5"/>
      <c r="KHI916" s="5"/>
      <c r="KHJ916" s="5"/>
      <c r="KHK916" s="5"/>
      <c r="KHL916" s="5"/>
      <c r="KHM916" s="5"/>
      <c r="KHN916" s="5"/>
      <c r="KHO916" s="5"/>
      <c r="KHP916" s="5"/>
      <c r="KHQ916" s="5"/>
      <c r="KHR916" s="5"/>
      <c r="KHS916" s="5"/>
      <c r="KHT916" s="5"/>
      <c r="KHU916" s="5"/>
      <c r="KHV916" s="5"/>
      <c r="KHW916" s="5"/>
      <c r="KHX916" s="5"/>
      <c r="KHY916" s="5"/>
      <c r="KHZ916" s="5"/>
      <c r="KIA916" s="5"/>
      <c r="KIB916" s="5"/>
      <c r="KIC916" s="5"/>
      <c r="KID916" s="5"/>
      <c r="KIE916" s="5"/>
      <c r="KIF916" s="5"/>
      <c r="KIG916" s="5"/>
      <c r="KIH916" s="5"/>
      <c r="KII916" s="5"/>
      <c r="KIJ916" s="5"/>
      <c r="KIK916" s="5"/>
      <c r="KIL916" s="5"/>
      <c r="KIM916" s="5"/>
      <c r="KIN916" s="5"/>
      <c r="KIO916" s="5"/>
      <c r="KIP916" s="5"/>
      <c r="KIQ916" s="5"/>
      <c r="KIR916" s="5"/>
      <c r="KIS916" s="5"/>
      <c r="KIT916" s="5"/>
      <c r="KIU916" s="5"/>
      <c r="KIV916" s="5"/>
      <c r="KIW916" s="5"/>
      <c r="KIX916" s="5"/>
      <c r="KIY916" s="5"/>
      <c r="KIZ916" s="5"/>
      <c r="KJA916" s="5"/>
      <c r="KJB916" s="5"/>
      <c r="KJC916" s="5"/>
      <c r="KJD916" s="5"/>
      <c r="KJE916" s="5"/>
      <c r="KJF916" s="5"/>
      <c r="KJG916" s="5"/>
      <c r="KJH916" s="5"/>
      <c r="KJI916" s="5"/>
      <c r="KJJ916" s="5"/>
      <c r="KJK916" s="5"/>
      <c r="KJL916" s="5"/>
      <c r="KJM916" s="5"/>
      <c r="KJN916" s="5"/>
      <c r="KJO916" s="5"/>
      <c r="KJP916" s="5"/>
      <c r="KJQ916" s="5"/>
      <c r="KJR916" s="5"/>
      <c r="KJS916" s="5"/>
      <c r="KJT916" s="5"/>
      <c r="KJU916" s="5"/>
      <c r="KJV916" s="5"/>
      <c r="KJW916" s="5"/>
      <c r="KJX916" s="5"/>
      <c r="KJY916" s="5"/>
      <c r="KJZ916" s="5"/>
      <c r="KKA916" s="5"/>
      <c r="KKB916" s="5"/>
      <c r="KKC916" s="5"/>
      <c r="KKD916" s="5"/>
      <c r="KKE916" s="5"/>
      <c r="KKF916" s="5"/>
      <c r="KKG916" s="5"/>
      <c r="KKH916" s="5"/>
      <c r="KKI916" s="5"/>
      <c r="KKJ916" s="5"/>
      <c r="KKK916" s="5"/>
      <c r="KKL916" s="5"/>
      <c r="KKM916" s="5"/>
      <c r="KKN916" s="5"/>
      <c r="KKO916" s="5"/>
      <c r="KKP916" s="5"/>
      <c r="KKQ916" s="5"/>
      <c r="KKR916" s="5"/>
      <c r="KKS916" s="5"/>
      <c r="KKT916" s="5"/>
      <c r="KKU916" s="5"/>
      <c r="KKV916" s="5"/>
      <c r="KKW916" s="5"/>
      <c r="KKX916" s="5"/>
      <c r="KKY916" s="5"/>
      <c r="KKZ916" s="5"/>
      <c r="KLA916" s="5"/>
      <c r="KLB916" s="5"/>
      <c r="KLC916" s="5"/>
      <c r="KLD916" s="5"/>
      <c r="KLE916" s="5"/>
      <c r="KLF916" s="5"/>
      <c r="KLG916" s="5"/>
      <c r="KLH916" s="5"/>
      <c r="KLI916" s="5"/>
      <c r="KLJ916" s="5"/>
      <c r="KLK916" s="5"/>
      <c r="KLL916" s="5"/>
      <c r="KLM916" s="5"/>
      <c r="KLN916" s="5"/>
      <c r="KLO916" s="5"/>
      <c r="KLP916" s="5"/>
      <c r="KLQ916" s="5"/>
      <c r="KLR916" s="5"/>
      <c r="KLS916" s="5"/>
      <c r="KLT916" s="5"/>
      <c r="KLU916" s="5"/>
      <c r="KLV916" s="5"/>
      <c r="KLW916" s="5"/>
      <c r="KLX916" s="5"/>
      <c r="KLY916" s="5"/>
      <c r="KLZ916" s="5"/>
      <c r="KMA916" s="5"/>
      <c r="KMB916" s="5"/>
      <c r="KMC916" s="5"/>
      <c r="KMD916" s="5"/>
      <c r="KME916" s="5"/>
      <c r="KMF916" s="5"/>
      <c r="KMG916" s="5"/>
      <c r="KMH916" s="5"/>
      <c r="KMI916" s="5"/>
      <c r="KMJ916" s="5"/>
      <c r="KMK916" s="5"/>
      <c r="KML916" s="5"/>
      <c r="KMM916" s="5"/>
      <c r="KMN916" s="5"/>
      <c r="KMO916" s="5"/>
      <c r="KMP916" s="5"/>
      <c r="KMQ916" s="5"/>
      <c r="KMR916" s="5"/>
      <c r="KMS916" s="5"/>
      <c r="KMT916" s="5"/>
      <c r="KMU916" s="5"/>
      <c r="KMV916" s="5"/>
      <c r="KMW916" s="5"/>
      <c r="KMX916" s="5"/>
      <c r="KMY916" s="5"/>
      <c r="KMZ916" s="5"/>
      <c r="KNA916" s="5"/>
      <c r="KNB916" s="5"/>
      <c r="KNC916" s="5"/>
      <c r="KND916" s="5"/>
      <c r="KNE916" s="5"/>
      <c r="KNF916" s="5"/>
      <c r="KNG916" s="5"/>
      <c r="KNH916" s="5"/>
      <c r="KNI916" s="5"/>
      <c r="KNJ916" s="5"/>
      <c r="KNK916" s="5"/>
      <c r="KNL916" s="5"/>
      <c r="KNM916" s="5"/>
      <c r="KNN916" s="5"/>
      <c r="KNO916" s="5"/>
      <c r="KNP916" s="5"/>
      <c r="KNQ916" s="5"/>
      <c r="KNR916" s="5"/>
      <c r="KNS916" s="5"/>
      <c r="KNT916" s="5"/>
      <c r="KNU916" s="5"/>
      <c r="KNV916" s="5"/>
      <c r="KNW916" s="5"/>
      <c r="KNX916" s="5"/>
      <c r="KNY916" s="5"/>
      <c r="KNZ916" s="5"/>
      <c r="KOA916" s="5"/>
      <c r="KOB916" s="5"/>
      <c r="KOC916" s="5"/>
      <c r="KOD916" s="5"/>
      <c r="KOE916" s="5"/>
      <c r="KOF916" s="5"/>
      <c r="KOG916" s="5"/>
      <c r="KOH916" s="5"/>
      <c r="KOI916" s="5"/>
      <c r="KOJ916" s="5"/>
      <c r="KOK916" s="5"/>
      <c r="KOL916" s="5"/>
      <c r="KOM916" s="5"/>
      <c r="KON916" s="5"/>
      <c r="KOO916" s="5"/>
      <c r="KOP916" s="5"/>
      <c r="KOQ916" s="5"/>
      <c r="KOR916" s="5"/>
      <c r="KOS916" s="5"/>
      <c r="KOT916" s="5"/>
      <c r="KOU916" s="5"/>
      <c r="KOV916" s="5"/>
      <c r="KOW916" s="5"/>
      <c r="KOX916" s="5"/>
      <c r="KOY916" s="5"/>
      <c r="KOZ916" s="5"/>
      <c r="KPA916" s="5"/>
      <c r="KPB916" s="5"/>
      <c r="KPC916" s="5"/>
      <c r="KPD916" s="5"/>
      <c r="KPE916" s="5"/>
      <c r="KPF916" s="5"/>
      <c r="KPG916" s="5"/>
      <c r="KPH916" s="5"/>
      <c r="KPI916" s="5"/>
      <c r="KPJ916" s="5"/>
      <c r="KPK916" s="5"/>
      <c r="KPL916" s="5"/>
      <c r="KPM916" s="5"/>
      <c r="KPN916" s="5"/>
      <c r="KPO916" s="5"/>
      <c r="KPP916" s="5"/>
      <c r="KPQ916" s="5"/>
      <c r="KPR916" s="5"/>
      <c r="KPS916" s="5"/>
      <c r="KPT916" s="5"/>
      <c r="KPU916" s="5"/>
      <c r="KPV916" s="5"/>
      <c r="KPW916" s="5"/>
      <c r="KPX916" s="5"/>
      <c r="KPY916" s="5"/>
      <c r="KPZ916" s="5"/>
      <c r="KQA916" s="5"/>
      <c r="KQB916" s="5"/>
      <c r="KQC916" s="5"/>
      <c r="KQD916" s="5"/>
      <c r="KQE916" s="5"/>
      <c r="KQF916" s="5"/>
      <c r="KQG916" s="5"/>
      <c r="KQH916" s="5"/>
      <c r="KQI916" s="5"/>
      <c r="KQJ916" s="5"/>
      <c r="KQK916" s="5"/>
      <c r="KQL916" s="5"/>
      <c r="KQM916" s="5"/>
      <c r="KQN916" s="5"/>
      <c r="KQO916" s="5"/>
      <c r="KQP916" s="5"/>
      <c r="KQQ916" s="5"/>
      <c r="KQR916" s="5"/>
      <c r="KQS916" s="5"/>
      <c r="KQT916" s="5"/>
      <c r="KQU916" s="5"/>
      <c r="KQV916" s="5"/>
      <c r="KQW916" s="5"/>
      <c r="KQX916" s="5"/>
      <c r="KQY916" s="5"/>
      <c r="KQZ916" s="5"/>
      <c r="KRA916" s="5"/>
      <c r="KRB916" s="5"/>
      <c r="KRC916" s="5"/>
      <c r="KRD916" s="5"/>
      <c r="KRE916" s="5"/>
      <c r="KRF916" s="5"/>
      <c r="KRG916" s="5"/>
      <c r="KRH916" s="5"/>
      <c r="KRI916" s="5"/>
      <c r="KRJ916" s="5"/>
      <c r="KRK916" s="5"/>
      <c r="KRL916" s="5"/>
      <c r="KRM916" s="5"/>
      <c r="KRN916" s="5"/>
      <c r="KRO916" s="5"/>
      <c r="KRP916" s="5"/>
      <c r="KRQ916" s="5"/>
      <c r="KRR916" s="5"/>
      <c r="KRS916" s="5"/>
      <c r="KRT916" s="5"/>
      <c r="KRU916" s="5"/>
      <c r="KRV916" s="5"/>
      <c r="KRW916" s="5"/>
      <c r="KRX916" s="5"/>
      <c r="KRY916" s="5"/>
      <c r="KRZ916" s="5"/>
      <c r="KSA916" s="5"/>
      <c r="KSB916" s="5"/>
      <c r="KSC916" s="5"/>
      <c r="KSD916" s="5"/>
      <c r="KSE916" s="5"/>
      <c r="KSF916" s="5"/>
      <c r="KSG916" s="5"/>
      <c r="KSH916" s="5"/>
      <c r="KSI916" s="5"/>
      <c r="KSJ916" s="5"/>
      <c r="KSK916" s="5"/>
      <c r="KSL916" s="5"/>
      <c r="KSM916" s="5"/>
      <c r="KSN916" s="5"/>
      <c r="KSO916" s="5"/>
      <c r="KSP916" s="5"/>
      <c r="KSQ916" s="5"/>
      <c r="KSR916" s="5"/>
      <c r="KSS916" s="5"/>
      <c r="KST916" s="5"/>
      <c r="KSU916" s="5"/>
      <c r="KSV916" s="5"/>
      <c r="KSW916" s="5"/>
      <c r="KSX916" s="5"/>
      <c r="KSY916" s="5"/>
      <c r="KSZ916" s="5"/>
      <c r="KTA916" s="5"/>
      <c r="KTB916" s="5"/>
      <c r="KTC916" s="5"/>
      <c r="KTD916" s="5"/>
      <c r="KTE916" s="5"/>
      <c r="KTF916" s="5"/>
      <c r="KTG916" s="5"/>
      <c r="KTH916" s="5"/>
      <c r="KTI916" s="5"/>
      <c r="KTJ916" s="5"/>
      <c r="KTK916" s="5"/>
      <c r="KTL916" s="5"/>
      <c r="KTM916" s="5"/>
      <c r="KTN916" s="5"/>
      <c r="KTO916" s="5"/>
      <c r="KTP916" s="5"/>
      <c r="KTQ916" s="5"/>
      <c r="KTR916" s="5"/>
      <c r="KTS916" s="5"/>
      <c r="KTT916" s="5"/>
      <c r="KTU916" s="5"/>
      <c r="KTV916" s="5"/>
      <c r="KTW916" s="5"/>
      <c r="KTX916" s="5"/>
      <c r="KTY916" s="5"/>
      <c r="KTZ916" s="5"/>
      <c r="KUA916" s="5"/>
      <c r="KUB916" s="5"/>
      <c r="KUC916" s="5"/>
      <c r="KUD916" s="5"/>
      <c r="KUE916" s="5"/>
      <c r="KUF916" s="5"/>
      <c r="KUG916" s="5"/>
      <c r="KUH916" s="5"/>
      <c r="KUI916" s="5"/>
      <c r="KUJ916" s="5"/>
      <c r="KUK916" s="5"/>
      <c r="KUL916" s="5"/>
      <c r="KUM916" s="5"/>
      <c r="KUN916" s="5"/>
      <c r="KUO916" s="5"/>
      <c r="KUP916" s="5"/>
      <c r="KUQ916" s="5"/>
      <c r="KUR916" s="5"/>
      <c r="KUS916" s="5"/>
      <c r="KUT916" s="5"/>
      <c r="KUU916" s="5"/>
      <c r="KUV916" s="5"/>
      <c r="KUW916" s="5"/>
      <c r="KUX916" s="5"/>
      <c r="KUY916" s="5"/>
      <c r="KUZ916" s="5"/>
      <c r="KVA916" s="5"/>
      <c r="KVB916" s="5"/>
      <c r="KVC916" s="5"/>
      <c r="KVD916" s="5"/>
      <c r="KVE916" s="5"/>
      <c r="KVF916" s="5"/>
      <c r="KVG916" s="5"/>
      <c r="KVH916" s="5"/>
      <c r="KVI916" s="5"/>
      <c r="KVJ916" s="5"/>
      <c r="KVK916" s="5"/>
      <c r="KVL916" s="5"/>
      <c r="KVM916" s="5"/>
      <c r="KVN916" s="5"/>
      <c r="KVO916" s="5"/>
      <c r="KVP916" s="5"/>
      <c r="KVQ916" s="5"/>
      <c r="KVR916" s="5"/>
      <c r="KVS916" s="5"/>
      <c r="KVT916" s="5"/>
      <c r="KVU916" s="5"/>
      <c r="KVV916" s="5"/>
      <c r="KVW916" s="5"/>
      <c r="KVX916" s="5"/>
      <c r="KVY916" s="5"/>
      <c r="KVZ916" s="5"/>
      <c r="KWA916" s="5"/>
      <c r="KWB916" s="5"/>
      <c r="KWC916" s="5"/>
      <c r="KWD916" s="5"/>
      <c r="KWE916" s="5"/>
      <c r="KWF916" s="5"/>
      <c r="KWG916" s="5"/>
      <c r="KWH916" s="5"/>
      <c r="KWI916" s="5"/>
      <c r="KWJ916" s="5"/>
      <c r="KWK916" s="5"/>
      <c r="KWL916" s="5"/>
      <c r="KWM916" s="5"/>
      <c r="KWN916" s="5"/>
      <c r="KWO916" s="5"/>
      <c r="KWP916" s="5"/>
      <c r="KWQ916" s="5"/>
      <c r="KWR916" s="5"/>
      <c r="KWS916" s="5"/>
      <c r="KWT916" s="5"/>
      <c r="KWU916" s="5"/>
      <c r="KWV916" s="5"/>
      <c r="KWW916" s="5"/>
      <c r="KWX916" s="5"/>
      <c r="KWY916" s="5"/>
      <c r="KWZ916" s="5"/>
      <c r="KXA916" s="5"/>
      <c r="KXB916" s="5"/>
      <c r="KXC916" s="5"/>
      <c r="KXD916" s="5"/>
      <c r="KXE916" s="5"/>
      <c r="KXF916" s="5"/>
      <c r="KXG916" s="5"/>
      <c r="KXH916" s="5"/>
      <c r="KXI916" s="5"/>
      <c r="KXJ916" s="5"/>
      <c r="KXK916" s="5"/>
      <c r="KXL916" s="5"/>
      <c r="KXM916" s="5"/>
      <c r="KXN916" s="5"/>
      <c r="KXO916" s="5"/>
      <c r="KXP916" s="5"/>
      <c r="KXQ916" s="5"/>
      <c r="KXR916" s="5"/>
      <c r="KXS916" s="5"/>
      <c r="KXT916" s="5"/>
      <c r="KXU916" s="5"/>
      <c r="KXV916" s="5"/>
      <c r="KXW916" s="5"/>
      <c r="KXX916" s="5"/>
      <c r="KXY916" s="5"/>
      <c r="KXZ916" s="5"/>
      <c r="KYA916" s="5"/>
      <c r="KYB916" s="5"/>
      <c r="KYC916" s="5"/>
      <c r="KYD916" s="5"/>
      <c r="KYE916" s="5"/>
      <c r="KYF916" s="5"/>
      <c r="KYG916" s="5"/>
      <c r="KYH916" s="5"/>
      <c r="KYI916" s="5"/>
      <c r="KYJ916" s="5"/>
      <c r="KYK916" s="5"/>
      <c r="KYL916" s="5"/>
      <c r="KYM916" s="5"/>
      <c r="KYN916" s="5"/>
      <c r="KYO916" s="5"/>
      <c r="KYP916" s="5"/>
      <c r="KYQ916" s="5"/>
      <c r="KYR916" s="5"/>
      <c r="KYS916" s="5"/>
      <c r="KYT916" s="5"/>
      <c r="KYU916" s="5"/>
      <c r="KYV916" s="5"/>
      <c r="KYW916" s="5"/>
      <c r="KYX916" s="5"/>
      <c r="KYY916" s="5"/>
      <c r="KYZ916" s="5"/>
      <c r="KZA916" s="5"/>
      <c r="KZB916" s="5"/>
      <c r="KZC916" s="5"/>
      <c r="KZD916" s="5"/>
      <c r="KZE916" s="5"/>
      <c r="KZF916" s="5"/>
      <c r="KZG916" s="5"/>
      <c r="KZH916" s="5"/>
      <c r="KZI916" s="5"/>
      <c r="KZJ916" s="5"/>
      <c r="KZK916" s="5"/>
      <c r="KZL916" s="5"/>
      <c r="KZM916" s="5"/>
      <c r="KZN916" s="5"/>
      <c r="KZO916" s="5"/>
      <c r="KZP916" s="5"/>
      <c r="KZQ916" s="5"/>
      <c r="KZR916" s="5"/>
      <c r="KZS916" s="5"/>
      <c r="KZT916" s="5"/>
      <c r="KZU916" s="5"/>
      <c r="KZV916" s="5"/>
      <c r="KZW916" s="5"/>
      <c r="KZX916" s="5"/>
      <c r="KZY916" s="5"/>
      <c r="KZZ916" s="5"/>
      <c r="LAA916" s="5"/>
      <c r="LAB916" s="5"/>
      <c r="LAC916" s="5"/>
      <c r="LAD916" s="5"/>
      <c r="LAE916" s="5"/>
      <c r="LAF916" s="5"/>
      <c r="LAG916" s="5"/>
      <c r="LAH916" s="5"/>
      <c r="LAI916" s="5"/>
      <c r="LAJ916" s="5"/>
      <c r="LAK916" s="5"/>
      <c r="LAL916" s="5"/>
      <c r="LAM916" s="5"/>
      <c r="LAN916" s="5"/>
      <c r="LAO916" s="5"/>
      <c r="LAP916" s="5"/>
      <c r="LAQ916" s="5"/>
      <c r="LAR916" s="5"/>
      <c r="LAS916" s="5"/>
      <c r="LAT916" s="5"/>
      <c r="LAU916" s="5"/>
      <c r="LAV916" s="5"/>
      <c r="LAW916" s="5"/>
      <c r="LAX916" s="5"/>
      <c r="LAY916" s="5"/>
      <c r="LAZ916" s="5"/>
      <c r="LBA916" s="5"/>
      <c r="LBB916" s="5"/>
      <c r="LBC916" s="5"/>
      <c r="LBD916" s="5"/>
      <c r="LBE916" s="5"/>
      <c r="LBF916" s="5"/>
      <c r="LBG916" s="5"/>
      <c r="LBH916" s="5"/>
      <c r="LBI916" s="5"/>
      <c r="LBJ916" s="5"/>
      <c r="LBK916" s="5"/>
      <c r="LBL916" s="5"/>
      <c r="LBM916" s="5"/>
      <c r="LBN916" s="5"/>
      <c r="LBO916" s="5"/>
      <c r="LBP916" s="5"/>
      <c r="LBQ916" s="5"/>
      <c r="LBR916" s="5"/>
      <c r="LBS916" s="5"/>
      <c r="LBT916" s="5"/>
      <c r="LBU916" s="5"/>
      <c r="LBV916" s="5"/>
      <c r="LBW916" s="5"/>
      <c r="LBX916" s="5"/>
      <c r="LBY916" s="5"/>
      <c r="LBZ916" s="5"/>
      <c r="LCA916" s="5"/>
      <c r="LCB916" s="5"/>
      <c r="LCC916" s="5"/>
      <c r="LCD916" s="5"/>
      <c r="LCE916" s="5"/>
      <c r="LCF916" s="5"/>
      <c r="LCG916" s="5"/>
      <c r="LCH916" s="5"/>
      <c r="LCI916" s="5"/>
      <c r="LCJ916" s="5"/>
      <c r="LCK916" s="5"/>
      <c r="LCL916" s="5"/>
      <c r="LCM916" s="5"/>
      <c r="LCN916" s="5"/>
      <c r="LCO916" s="5"/>
      <c r="LCP916" s="5"/>
      <c r="LCQ916" s="5"/>
      <c r="LCR916" s="5"/>
      <c r="LCS916" s="5"/>
      <c r="LCT916" s="5"/>
      <c r="LCU916" s="5"/>
      <c r="LCV916" s="5"/>
      <c r="LCW916" s="5"/>
      <c r="LCX916" s="5"/>
      <c r="LCY916" s="5"/>
      <c r="LCZ916" s="5"/>
      <c r="LDA916" s="5"/>
      <c r="LDB916" s="5"/>
      <c r="LDC916" s="5"/>
      <c r="LDD916" s="5"/>
      <c r="LDE916" s="5"/>
      <c r="LDF916" s="5"/>
      <c r="LDG916" s="5"/>
      <c r="LDH916" s="5"/>
      <c r="LDI916" s="5"/>
      <c r="LDJ916" s="5"/>
      <c r="LDK916" s="5"/>
      <c r="LDL916" s="5"/>
      <c r="LDM916" s="5"/>
      <c r="LDN916" s="5"/>
      <c r="LDO916" s="5"/>
      <c r="LDP916" s="5"/>
      <c r="LDQ916" s="5"/>
      <c r="LDR916" s="5"/>
      <c r="LDS916" s="5"/>
      <c r="LDT916" s="5"/>
      <c r="LDU916" s="5"/>
      <c r="LDV916" s="5"/>
      <c r="LDW916" s="5"/>
      <c r="LDX916" s="5"/>
      <c r="LDY916" s="5"/>
      <c r="LDZ916" s="5"/>
      <c r="LEA916" s="5"/>
      <c r="LEB916" s="5"/>
      <c r="LEC916" s="5"/>
      <c r="LED916" s="5"/>
      <c r="LEE916" s="5"/>
      <c r="LEF916" s="5"/>
      <c r="LEG916" s="5"/>
      <c r="LEH916" s="5"/>
      <c r="LEI916" s="5"/>
      <c r="LEJ916" s="5"/>
      <c r="LEK916" s="5"/>
      <c r="LEL916" s="5"/>
      <c r="LEM916" s="5"/>
      <c r="LEN916" s="5"/>
      <c r="LEO916" s="5"/>
      <c r="LEP916" s="5"/>
      <c r="LEQ916" s="5"/>
      <c r="LER916" s="5"/>
      <c r="LES916" s="5"/>
      <c r="LET916" s="5"/>
      <c r="LEU916" s="5"/>
      <c r="LEV916" s="5"/>
      <c r="LEW916" s="5"/>
      <c r="LEX916" s="5"/>
      <c r="LEY916" s="5"/>
      <c r="LEZ916" s="5"/>
      <c r="LFA916" s="5"/>
      <c r="LFB916" s="5"/>
      <c r="LFC916" s="5"/>
      <c r="LFD916" s="5"/>
      <c r="LFE916" s="5"/>
      <c r="LFF916" s="5"/>
      <c r="LFG916" s="5"/>
      <c r="LFH916" s="5"/>
      <c r="LFI916" s="5"/>
      <c r="LFJ916" s="5"/>
      <c r="LFK916" s="5"/>
      <c r="LFL916" s="5"/>
      <c r="LFM916" s="5"/>
      <c r="LFN916" s="5"/>
      <c r="LFO916" s="5"/>
      <c r="LFP916" s="5"/>
      <c r="LFQ916" s="5"/>
      <c r="LFR916" s="5"/>
      <c r="LFS916" s="5"/>
      <c r="LFT916" s="5"/>
      <c r="LFU916" s="5"/>
      <c r="LFV916" s="5"/>
      <c r="LFW916" s="5"/>
      <c r="LFX916" s="5"/>
      <c r="LFY916" s="5"/>
      <c r="LFZ916" s="5"/>
      <c r="LGA916" s="5"/>
      <c r="LGB916" s="5"/>
      <c r="LGC916" s="5"/>
      <c r="LGD916" s="5"/>
      <c r="LGE916" s="5"/>
      <c r="LGF916" s="5"/>
      <c r="LGG916" s="5"/>
      <c r="LGH916" s="5"/>
      <c r="LGI916" s="5"/>
      <c r="LGJ916" s="5"/>
      <c r="LGK916" s="5"/>
      <c r="LGL916" s="5"/>
      <c r="LGM916" s="5"/>
      <c r="LGN916" s="5"/>
      <c r="LGO916" s="5"/>
      <c r="LGP916" s="5"/>
      <c r="LGQ916" s="5"/>
      <c r="LGR916" s="5"/>
      <c r="LGS916" s="5"/>
      <c r="LGT916" s="5"/>
      <c r="LGU916" s="5"/>
      <c r="LGV916" s="5"/>
      <c r="LGW916" s="5"/>
      <c r="LGX916" s="5"/>
      <c r="LGY916" s="5"/>
      <c r="LGZ916" s="5"/>
      <c r="LHA916" s="5"/>
      <c r="LHB916" s="5"/>
      <c r="LHC916" s="5"/>
      <c r="LHD916" s="5"/>
      <c r="LHE916" s="5"/>
      <c r="LHF916" s="5"/>
      <c r="LHG916" s="5"/>
      <c r="LHH916" s="5"/>
      <c r="LHI916" s="5"/>
      <c r="LHJ916" s="5"/>
      <c r="LHK916" s="5"/>
      <c r="LHL916" s="5"/>
      <c r="LHM916" s="5"/>
      <c r="LHN916" s="5"/>
      <c r="LHO916" s="5"/>
      <c r="LHP916" s="5"/>
      <c r="LHQ916" s="5"/>
      <c r="LHR916" s="5"/>
      <c r="LHS916" s="5"/>
      <c r="LHT916" s="5"/>
      <c r="LHU916" s="5"/>
      <c r="LHV916" s="5"/>
      <c r="LHW916" s="5"/>
      <c r="LHX916" s="5"/>
      <c r="LHY916" s="5"/>
      <c r="LHZ916" s="5"/>
      <c r="LIA916" s="5"/>
      <c r="LIB916" s="5"/>
      <c r="LIC916" s="5"/>
      <c r="LID916" s="5"/>
      <c r="LIE916" s="5"/>
      <c r="LIF916" s="5"/>
      <c r="LIG916" s="5"/>
      <c r="LIH916" s="5"/>
      <c r="LII916" s="5"/>
      <c r="LIJ916" s="5"/>
      <c r="LIK916" s="5"/>
      <c r="LIL916" s="5"/>
      <c r="LIM916" s="5"/>
      <c r="LIN916" s="5"/>
      <c r="LIO916" s="5"/>
      <c r="LIP916" s="5"/>
      <c r="LIQ916" s="5"/>
      <c r="LIR916" s="5"/>
      <c r="LIS916" s="5"/>
      <c r="LIT916" s="5"/>
      <c r="LIU916" s="5"/>
      <c r="LIV916" s="5"/>
      <c r="LIW916" s="5"/>
      <c r="LIX916" s="5"/>
      <c r="LIY916" s="5"/>
      <c r="LIZ916" s="5"/>
      <c r="LJA916" s="5"/>
      <c r="LJB916" s="5"/>
      <c r="LJC916" s="5"/>
      <c r="LJD916" s="5"/>
      <c r="LJE916" s="5"/>
      <c r="LJF916" s="5"/>
      <c r="LJG916" s="5"/>
      <c r="LJH916" s="5"/>
      <c r="LJI916" s="5"/>
      <c r="LJJ916" s="5"/>
      <c r="LJK916" s="5"/>
      <c r="LJL916" s="5"/>
      <c r="LJM916" s="5"/>
      <c r="LJN916" s="5"/>
      <c r="LJO916" s="5"/>
      <c r="LJP916" s="5"/>
      <c r="LJQ916" s="5"/>
      <c r="LJR916" s="5"/>
      <c r="LJS916" s="5"/>
      <c r="LJT916" s="5"/>
      <c r="LJU916" s="5"/>
      <c r="LJV916" s="5"/>
      <c r="LJW916" s="5"/>
      <c r="LJX916" s="5"/>
      <c r="LJY916" s="5"/>
      <c r="LJZ916" s="5"/>
      <c r="LKA916" s="5"/>
      <c r="LKB916" s="5"/>
      <c r="LKC916" s="5"/>
      <c r="LKD916" s="5"/>
      <c r="LKE916" s="5"/>
      <c r="LKF916" s="5"/>
      <c r="LKG916" s="5"/>
      <c r="LKH916" s="5"/>
      <c r="LKI916" s="5"/>
      <c r="LKJ916" s="5"/>
      <c r="LKK916" s="5"/>
      <c r="LKL916" s="5"/>
      <c r="LKM916" s="5"/>
      <c r="LKN916" s="5"/>
      <c r="LKO916" s="5"/>
      <c r="LKP916" s="5"/>
      <c r="LKQ916" s="5"/>
      <c r="LKR916" s="5"/>
      <c r="LKS916" s="5"/>
      <c r="LKT916" s="5"/>
      <c r="LKU916" s="5"/>
      <c r="LKV916" s="5"/>
      <c r="LKW916" s="5"/>
      <c r="LKX916" s="5"/>
      <c r="LKY916" s="5"/>
      <c r="LKZ916" s="5"/>
      <c r="LLA916" s="5"/>
      <c r="LLB916" s="5"/>
      <c r="LLC916" s="5"/>
      <c r="LLD916" s="5"/>
      <c r="LLE916" s="5"/>
      <c r="LLF916" s="5"/>
      <c r="LLG916" s="5"/>
      <c r="LLH916" s="5"/>
      <c r="LLI916" s="5"/>
      <c r="LLJ916" s="5"/>
      <c r="LLK916" s="5"/>
      <c r="LLL916" s="5"/>
      <c r="LLM916" s="5"/>
      <c r="LLN916" s="5"/>
      <c r="LLO916" s="5"/>
      <c r="LLP916" s="5"/>
      <c r="LLQ916" s="5"/>
      <c r="LLR916" s="5"/>
      <c r="LLS916" s="5"/>
      <c r="LLT916" s="5"/>
      <c r="LLU916" s="5"/>
      <c r="LLV916" s="5"/>
      <c r="LLW916" s="5"/>
      <c r="LLX916" s="5"/>
      <c r="LLY916" s="5"/>
      <c r="LLZ916" s="5"/>
      <c r="LMA916" s="5"/>
      <c r="LMB916" s="5"/>
      <c r="LMC916" s="5"/>
      <c r="LMD916" s="5"/>
      <c r="LME916" s="5"/>
      <c r="LMF916" s="5"/>
      <c r="LMG916" s="5"/>
      <c r="LMH916" s="5"/>
      <c r="LMI916" s="5"/>
      <c r="LMJ916" s="5"/>
      <c r="LMK916" s="5"/>
      <c r="LML916" s="5"/>
      <c r="LMM916" s="5"/>
      <c r="LMN916" s="5"/>
      <c r="LMO916" s="5"/>
      <c r="LMP916" s="5"/>
      <c r="LMQ916" s="5"/>
      <c r="LMR916" s="5"/>
      <c r="LMS916" s="5"/>
      <c r="LMT916" s="5"/>
      <c r="LMU916" s="5"/>
      <c r="LMV916" s="5"/>
      <c r="LMW916" s="5"/>
      <c r="LMX916" s="5"/>
      <c r="LMY916" s="5"/>
      <c r="LMZ916" s="5"/>
      <c r="LNA916" s="5"/>
      <c r="LNB916" s="5"/>
      <c r="LNC916" s="5"/>
      <c r="LND916" s="5"/>
      <c r="LNE916" s="5"/>
      <c r="LNF916" s="5"/>
      <c r="LNG916" s="5"/>
      <c r="LNH916" s="5"/>
      <c r="LNI916" s="5"/>
      <c r="LNJ916" s="5"/>
      <c r="LNK916" s="5"/>
      <c r="LNL916" s="5"/>
      <c r="LNM916" s="5"/>
      <c r="LNN916" s="5"/>
      <c r="LNO916" s="5"/>
      <c r="LNP916" s="5"/>
      <c r="LNQ916" s="5"/>
      <c r="LNR916" s="5"/>
      <c r="LNS916" s="5"/>
      <c r="LNT916" s="5"/>
      <c r="LNU916" s="5"/>
      <c r="LNV916" s="5"/>
      <c r="LNW916" s="5"/>
      <c r="LNX916" s="5"/>
      <c r="LNY916" s="5"/>
      <c r="LNZ916" s="5"/>
      <c r="LOA916" s="5"/>
      <c r="LOB916" s="5"/>
      <c r="LOC916" s="5"/>
      <c r="LOD916" s="5"/>
      <c r="LOE916" s="5"/>
      <c r="LOF916" s="5"/>
      <c r="LOG916" s="5"/>
      <c r="LOH916" s="5"/>
      <c r="LOI916" s="5"/>
      <c r="LOJ916" s="5"/>
      <c r="LOK916" s="5"/>
      <c r="LOL916" s="5"/>
      <c r="LOM916" s="5"/>
      <c r="LON916" s="5"/>
      <c r="LOO916" s="5"/>
      <c r="LOP916" s="5"/>
      <c r="LOQ916" s="5"/>
      <c r="LOR916" s="5"/>
      <c r="LOS916" s="5"/>
      <c r="LOT916" s="5"/>
      <c r="LOU916" s="5"/>
      <c r="LOV916" s="5"/>
      <c r="LOW916" s="5"/>
      <c r="LOX916" s="5"/>
      <c r="LOY916" s="5"/>
      <c r="LOZ916" s="5"/>
      <c r="LPA916" s="5"/>
      <c r="LPB916" s="5"/>
      <c r="LPC916" s="5"/>
      <c r="LPD916" s="5"/>
      <c r="LPE916" s="5"/>
      <c r="LPF916" s="5"/>
      <c r="LPG916" s="5"/>
      <c r="LPH916" s="5"/>
      <c r="LPI916" s="5"/>
      <c r="LPJ916" s="5"/>
      <c r="LPK916" s="5"/>
      <c r="LPL916" s="5"/>
      <c r="LPM916" s="5"/>
      <c r="LPN916" s="5"/>
      <c r="LPO916" s="5"/>
      <c r="LPP916" s="5"/>
      <c r="LPQ916" s="5"/>
      <c r="LPR916" s="5"/>
      <c r="LPS916" s="5"/>
      <c r="LPT916" s="5"/>
      <c r="LPU916" s="5"/>
      <c r="LPV916" s="5"/>
      <c r="LPW916" s="5"/>
      <c r="LPX916" s="5"/>
      <c r="LPY916" s="5"/>
      <c r="LPZ916" s="5"/>
      <c r="LQA916" s="5"/>
      <c r="LQB916" s="5"/>
      <c r="LQC916" s="5"/>
      <c r="LQD916" s="5"/>
      <c r="LQE916" s="5"/>
      <c r="LQF916" s="5"/>
      <c r="LQG916" s="5"/>
      <c r="LQH916" s="5"/>
      <c r="LQI916" s="5"/>
      <c r="LQJ916" s="5"/>
      <c r="LQK916" s="5"/>
      <c r="LQL916" s="5"/>
      <c r="LQM916" s="5"/>
      <c r="LQN916" s="5"/>
      <c r="LQO916" s="5"/>
      <c r="LQP916" s="5"/>
      <c r="LQQ916" s="5"/>
      <c r="LQR916" s="5"/>
      <c r="LQS916" s="5"/>
      <c r="LQT916" s="5"/>
      <c r="LQU916" s="5"/>
      <c r="LQV916" s="5"/>
      <c r="LQW916" s="5"/>
      <c r="LQX916" s="5"/>
      <c r="LQY916" s="5"/>
      <c r="LQZ916" s="5"/>
      <c r="LRA916" s="5"/>
      <c r="LRB916" s="5"/>
      <c r="LRC916" s="5"/>
      <c r="LRD916" s="5"/>
      <c r="LRE916" s="5"/>
      <c r="LRF916" s="5"/>
      <c r="LRG916" s="5"/>
      <c r="LRH916" s="5"/>
      <c r="LRI916" s="5"/>
      <c r="LRJ916" s="5"/>
      <c r="LRK916" s="5"/>
      <c r="LRL916" s="5"/>
      <c r="LRM916" s="5"/>
      <c r="LRN916" s="5"/>
      <c r="LRO916" s="5"/>
      <c r="LRP916" s="5"/>
      <c r="LRQ916" s="5"/>
      <c r="LRR916" s="5"/>
      <c r="LRS916" s="5"/>
      <c r="LRT916" s="5"/>
      <c r="LRU916" s="5"/>
      <c r="LRV916" s="5"/>
      <c r="LRW916" s="5"/>
      <c r="LRX916" s="5"/>
      <c r="LRY916" s="5"/>
      <c r="LRZ916" s="5"/>
      <c r="LSA916" s="5"/>
      <c r="LSB916" s="5"/>
      <c r="LSC916" s="5"/>
      <c r="LSD916" s="5"/>
      <c r="LSE916" s="5"/>
      <c r="LSF916" s="5"/>
      <c r="LSG916" s="5"/>
      <c r="LSH916" s="5"/>
      <c r="LSI916" s="5"/>
      <c r="LSJ916" s="5"/>
      <c r="LSK916" s="5"/>
      <c r="LSL916" s="5"/>
      <c r="LSM916" s="5"/>
      <c r="LSN916" s="5"/>
      <c r="LSO916" s="5"/>
      <c r="LSP916" s="5"/>
      <c r="LSQ916" s="5"/>
      <c r="LSR916" s="5"/>
      <c r="LSS916" s="5"/>
      <c r="LST916" s="5"/>
      <c r="LSU916" s="5"/>
      <c r="LSV916" s="5"/>
      <c r="LSW916" s="5"/>
      <c r="LSX916" s="5"/>
      <c r="LSY916" s="5"/>
      <c r="LSZ916" s="5"/>
      <c r="LTA916" s="5"/>
      <c r="LTB916" s="5"/>
      <c r="LTC916" s="5"/>
      <c r="LTD916" s="5"/>
      <c r="LTE916" s="5"/>
      <c r="LTF916" s="5"/>
      <c r="LTG916" s="5"/>
      <c r="LTH916" s="5"/>
      <c r="LTI916" s="5"/>
      <c r="LTJ916" s="5"/>
      <c r="LTK916" s="5"/>
      <c r="LTL916" s="5"/>
      <c r="LTM916" s="5"/>
      <c r="LTN916" s="5"/>
      <c r="LTO916" s="5"/>
      <c r="LTP916" s="5"/>
      <c r="LTQ916" s="5"/>
      <c r="LTR916" s="5"/>
      <c r="LTS916" s="5"/>
      <c r="LTT916" s="5"/>
      <c r="LTU916" s="5"/>
      <c r="LTV916" s="5"/>
      <c r="LTW916" s="5"/>
      <c r="LTX916" s="5"/>
      <c r="LTY916" s="5"/>
      <c r="LTZ916" s="5"/>
      <c r="LUA916" s="5"/>
      <c r="LUB916" s="5"/>
      <c r="LUC916" s="5"/>
      <c r="LUD916" s="5"/>
      <c r="LUE916" s="5"/>
      <c r="LUF916" s="5"/>
      <c r="LUG916" s="5"/>
      <c r="LUH916" s="5"/>
      <c r="LUI916" s="5"/>
      <c r="LUJ916" s="5"/>
      <c r="LUK916" s="5"/>
      <c r="LUL916" s="5"/>
      <c r="LUM916" s="5"/>
      <c r="LUN916" s="5"/>
      <c r="LUO916" s="5"/>
      <c r="LUP916" s="5"/>
      <c r="LUQ916" s="5"/>
      <c r="LUR916" s="5"/>
      <c r="LUS916" s="5"/>
      <c r="LUT916" s="5"/>
      <c r="LUU916" s="5"/>
      <c r="LUV916" s="5"/>
      <c r="LUW916" s="5"/>
      <c r="LUX916" s="5"/>
      <c r="LUY916" s="5"/>
      <c r="LUZ916" s="5"/>
      <c r="LVA916" s="5"/>
      <c r="LVB916" s="5"/>
      <c r="LVC916" s="5"/>
      <c r="LVD916" s="5"/>
      <c r="LVE916" s="5"/>
      <c r="LVF916" s="5"/>
      <c r="LVG916" s="5"/>
      <c r="LVH916" s="5"/>
      <c r="LVI916" s="5"/>
      <c r="LVJ916" s="5"/>
      <c r="LVK916" s="5"/>
      <c r="LVL916" s="5"/>
      <c r="LVM916" s="5"/>
      <c r="LVN916" s="5"/>
      <c r="LVO916" s="5"/>
      <c r="LVP916" s="5"/>
      <c r="LVQ916" s="5"/>
      <c r="LVR916" s="5"/>
      <c r="LVS916" s="5"/>
      <c r="LVT916" s="5"/>
      <c r="LVU916" s="5"/>
      <c r="LVV916" s="5"/>
      <c r="LVW916" s="5"/>
      <c r="LVX916" s="5"/>
      <c r="LVY916" s="5"/>
      <c r="LVZ916" s="5"/>
      <c r="LWA916" s="5"/>
      <c r="LWB916" s="5"/>
      <c r="LWC916" s="5"/>
      <c r="LWD916" s="5"/>
      <c r="LWE916" s="5"/>
      <c r="LWF916" s="5"/>
      <c r="LWG916" s="5"/>
      <c r="LWH916" s="5"/>
      <c r="LWI916" s="5"/>
      <c r="LWJ916" s="5"/>
      <c r="LWK916" s="5"/>
      <c r="LWL916" s="5"/>
      <c r="LWM916" s="5"/>
      <c r="LWN916" s="5"/>
      <c r="LWO916" s="5"/>
      <c r="LWP916" s="5"/>
      <c r="LWQ916" s="5"/>
      <c r="LWR916" s="5"/>
      <c r="LWS916" s="5"/>
      <c r="LWT916" s="5"/>
      <c r="LWU916" s="5"/>
      <c r="LWV916" s="5"/>
      <c r="LWW916" s="5"/>
      <c r="LWX916" s="5"/>
      <c r="LWY916" s="5"/>
      <c r="LWZ916" s="5"/>
      <c r="LXA916" s="5"/>
      <c r="LXB916" s="5"/>
      <c r="LXC916" s="5"/>
      <c r="LXD916" s="5"/>
      <c r="LXE916" s="5"/>
      <c r="LXF916" s="5"/>
      <c r="LXG916" s="5"/>
      <c r="LXH916" s="5"/>
      <c r="LXI916" s="5"/>
      <c r="LXJ916" s="5"/>
      <c r="LXK916" s="5"/>
      <c r="LXL916" s="5"/>
      <c r="LXM916" s="5"/>
      <c r="LXN916" s="5"/>
      <c r="LXO916" s="5"/>
      <c r="LXP916" s="5"/>
      <c r="LXQ916" s="5"/>
      <c r="LXR916" s="5"/>
      <c r="LXS916" s="5"/>
      <c r="LXT916" s="5"/>
      <c r="LXU916" s="5"/>
      <c r="LXV916" s="5"/>
      <c r="LXW916" s="5"/>
      <c r="LXX916" s="5"/>
      <c r="LXY916" s="5"/>
      <c r="LXZ916" s="5"/>
      <c r="LYA916" s="5"/>
      <c r="LYB916" s="5"/>
      <c r="LYC916" s="5"/>
      <c r="LYD916" s="5"/>
      <c r="LYE916" s="5"/>
      <c r="LYF916" s="5"/>
      <c r="LYG916" s="5"/>
      <c r="LYH916" s="5"/>
      <c r="LYI916" s="5"/>
      <c r="LYJ916" s="5"/>
      <c r="LYK916" s="5"/>
      <c r="LYL916" s="5"/>
      <c r="LYM916" s="5"/>
      <c r="LYN916" s="5"/>
      <c r="LYO916" s="5"/>
      <c r="LYP916" s="5"/>
      <c r="LYQ916" s="5"/>
      <c r="LYR916" s="5"/>
      <c r="LYS916" s="5"/>
      <c r="LYT916" s="5"/>
      <c r="LYU916" s="5"/>
      <c r="LYV916" s="5"/>
      <c r="LYW916" s="5"/>
      <c r="LYX916" s="5"/>
      <c r="LYY916" s="5"/>
      <c r="LYZ916" s="5"/>
      <c r="LZA916" s="5"/>
      <c r="LZB916" s="5"/>
      <c r="LZC916" s="5"/>
      <c r="LZD916" s="5"/>
      <c r="LZE916" s="5"/>
      <c r="LZF916" s="5"/>
      <c r="LZG916" s="5"/>
      <c r="LZH916" s="5"/>
      <c r="LZI916" s="5"/>
      <c r="LZJ916" s="5"/>
      <c r="LZK916" s="5"/>
      <c r="LZL916" s="5"/>
      <c r="LZM916" s="5"/>
      <c r="LZN916" s="5"/>
      <c r="LZO916" s="5"/>
      <c r="LZP916" s="5"/>
      <c r="LZQ916" s="5"/>
      <c r="LZR916" s="5"/>
      <c r="LZS916" s="5"/>
      <c r="LZT916" s="5"/>
      <c r="LZU916" s="5"/>
      <c r="LZV916" s="5"/>
      <c r="LZW916" s="5"/>
      <c r="LZX916" s="5"/>
      <c r="LZY916" s="5"/>
      <c r="LZZ916" s="5"/>
      <c r="MAA916" s="5"/>
      <c r="MAB916" s="5"/>
      <c r="MAC916" s="5"/>
      <c r="MAD916" s="5"/>
      <c r="MAE916" s="5"/>
      <c r="MAF916" s="5"/>
      <c r="MAG916" s="5"/>
      <c r="MAH916" s="5"/>
      <c r="MAI916" s="5"/>
      <c r="MAJ916" s="5"/>
      <c r="MAK916" s="5"/>
      <c r="MAL916" s="5"/>
      <c r="MAM916" s="5"/>
      <c r="MAN916" s="5"/>
      <c r="MAO916" s="5"/>
      <c r="MAP916" s="5"/>
      <c r="MAQ916" s="5"/>
      <c r="MAR916" s="5"/>
      <c r="MAS916" s="5"/>
      <c r="MAT916" s="5"/>
      <c r="MAU916" s="5"/>
      <c r="MAV916" s="5"/>
      <c r="MAW916" s="5"/>
      <c r="MAX916" s="5"/>
      <c r="MAY916" s="5"/>
      <c r="MAZ916" s="5"/>
      <c r="MBA916" s="5"/>
      <c r="MBB916" s="5"/>
      <c r="MBC916" s="5"/>
      <c r="MBD916" s="5"/>
      <c r="MBE916" s="5"/>
      <c r="MBF916" s="5"/>
      <c r="MBG916" s="5"/>
      <c r="MBH916" s="5"/>
      <c r="MBI916" s="5"/>
      <c r="MBJ916" s="5"/>
      <c r="MBK916" s="5"/>
      <c r="MBL916" s="5"/>
      <c r="MBM916" s="5"/>
      <c r="MBN916" s="5"/>
      <c r="MBO916" s="5"/>
      <c r="MBP916" s="5"/>
      <c r="MBQ916" s="5"/>
      <c r="MBR916" s="5"/>
      <c r="MBS916" s="5"/>
      <c r="MBT916" s="5"/>
      <c r="MBU916" s="5"/>
      <c r="MBV916" s="5"/>
      <c r="MBW916" s="5"/>
      <c r="MBX916" s="5"/>
      <c r="MBY916" s="5"/>
      <c r="MBZ916" s="5"/>
      <c r="MCA916" s="5"/>
      <c r="MCB916" s="5"/>
      <c r="MCC916" s="5"/>
      <c r="MCD916" s="5"/>
      <c r="MCE916" s="5"/>
      <c r="MCF916" s="5"/>
      <c r="MCG916" s="5"/>
      <c r="MCH916" s="5"/>
      <c r="MCI916" s="5"/>
      <c r="MCJ916" s="5"/>
      <c r="MCK916" s="5"/>
      <c r="MCL916" s="5"/>
      <c r="MCM916" s="5"/>
      <c r="MCN916" s="5"/>
      <c r="MCO916" s="5"/>
      <c r="MCP916" s="5"/>
      <c r="MCQ916" s="5"/>
      <c r="MCR916" s="5"/>
      <c r="MCS916" s="5"/>
      <c r="MCT916" s="5"/>
      <c r="MCU916" s="5"/>
      <c r="MCV916" s="5"/>
      <c r="MCW916" s="5"/>
      <c r="MCX916" s="5"/>
      <c r="MCY916" s="5"/>
      <c r="MCZ916" s="5"/>
      <c r="MDA916" s="5"/>
      <c r="MDB916" s="5"/>
      <c r="MDC916" s="5"/>
      <c r="MDD916" s="5"/>
      <c r="MDE916" s="5"/>
      <c r="MDF916" s="5"/>
      <c r="MDG916" s="5"/>
      <c r="MDH916" s="5"/>
      <c r="MDI916" s="5"/>
      <c r="MDJ916" s="5"/>
      <c r="MDK916" s="5"/>
      <c r="MDL916" s="5"/>
      <c r="MDM916" s="5"/>
      <c r="MDN916" s="5"/>
      <c r="MDO916" s="5"/>
      <c r="MDP916" s="5"/>
      <c r="MDQ916" s="5"/>
      <c r="MDR916" s="5"/>
      <c r="MDS916" s="5"/>
      <c r="MDT916" s="5"/>
      <c r="MDU916" s="5"/>
      <c r="MDV916" s="5"/>
      <c r="MDW916" s="5"/>
      <c r="MDX916" s="5"/>
      <c r="MDY916" s="5"/>
      <c r="MDZ916" s="5"/>
      <c r="MEA916" s="5"/>
      <c r="MEB916" s="5"/>
      <c r="MEC916" s="5"/>
      <c r="MED916" s="5"/>
      <c r="MEE916" s="5"/>
      <c r="MEF916" s="5"/>
      <c r="MEG916" s="5"/>
      <c r="MEH916" s="5"/>
      <c r="MEI916" s="5"/>
      <c r="MEJ916" s="5"/>
      <c r="MEK916" s="5"/>
      <c r="MEL916" s="5"/>
      <c r="MEM916" s="5"/>
      <c r="MEN916" s="5"/>
      <c r="MEO916" s="5"/>
      <c r="MEP916" s="5"/>
      <c r="MEQ916" s="5"/>
      <c r="MER916" s="5"/>
      <c r="MES916" s="5"/>
      <c r="MET916" s="5"/>
      <c r="MEU916" s="5"/>
      <c r="MEV916" s="5"/>
      <c r="MEW916" s="5"/>
      <c r="MEX916" s="5"/>
      <c r="MEY916" s="5"/>
      <c r="MEZ916" s="5"/>
      <c r="MFA916" s="5"/>
      <c r="MFB916" s="5"/>
      <c r="MFC916" s="5"/>
      <c r="MFD916" s="5"/>
      <c r="MFE916" s="5"/>
      <c r="MFF916" s="5"/>
      <c r="MFG916" s="5"/>
      <c r="MFH916" s="5"/>
      <c r="MFI916" s="5"/>
      <c r="MFJ916" s="5"/>
      <c r="MFK916" s="5"/>
      <c r="MFL916" s="5"/>
      <c r="MFM916" s="5"/>
      <c r="MFN916" s="5"/>
      <c r="MFO916" s="5"/>
      <c r="MFP916" s="5"/>
      <c r="MFQ916" s="5"/>
      <c r="MFR916" s="5"/>
      <c r="MFS916" s="5"/>
      <c r="MFT916" s="5"/>
      <c r="MFU916" s="5"/>
      <c r="MFV916" s="5"/>
      <c r="MFW916" s="5"/>
      <c r="MFX916" s="5"/>
      <c r="MFY916" s="5"/>
      <c r="MFZ916" s="5"/>
      <c r="MGA916" s="5"/>
      <c r="MGB916" s="5"/>
      <c r="MGC916" s="5"/>
      <c r="MGD916" s="5"/>
      <c r="MGE916" s="5"/>
      <c r="MGF916" s="5"/>
      <c r="MGG916" s="5"/>
      <c r="MGH916" s="5"/>
      <c r="MGI916" s="5"/>
      <c r="MGJ916" s="5"/>
      <c r="MGK916" s="5"/>
      <c r="MGL916" s="5"/>
      <c r="MGM916" s="5"/>
      <c r="MGN916" s="5"/>
      <c r="MGO916" s="5"/>
      <c r="MGP916" s="5"/>
      <c r="MGQ916" s="5"/>
      <c r="MGR916" s="5"/>
      <c r="MGS916" s="5"/>
      <c r="MGT916" s="5"/>
      <c r="MGU916" s="5"/>
      <c r="MGV916" s="5"/>
      <c r="MGW916" s="5"/>
      <c r="MGX916" s="5"/>
      <c r="MGY916" s="5"/>
      <c r="MGZ916" s="5"/>
      <c r="MHA916" s="5"/>
      <c r="MHB916" s="5"/>
      <c r="MHC916" s="5"/>
      <c r="MHD916" s="5"/>
      <c r="MHE916" s="5"/>
      <c r="MHF916" s="5"/>
      <c r="MHG916" s="5"/>
      <c r="MHH916" s="5"/>
      <c r="MHI916" s="5"/>
      <c r="MHJ916" s="5"/>
      <c r="MHK916" s="5"/>
      <c r="MHL916" s="5"/>
      <c r="MHM916" s="5"/>
      <c r="MHN916" s="5"/>
      <c r="MHO916" s="5"/>
      <c r="MHP916" s="5"/>
      <c r="MHQ916" s="5"/>
      <c r="MHR916" s="5"/>
      <c r="MHS916" s="5"/>
      <c r="MHT916" s="5"/>
      <c r="MHU916" s="5"/>
      <c r="MHV916" s="5"/>
      <c r="MHW916" s="5"/>
      <c r="MHX916" s="5"/>
      <c r="MHY916" s="5"/>
      <c r="MHZ916" s="5"/>
      <c r="MIA916" s="5"/>
      <c r="MIB916" s="5"/>
      <c r="MIC916" s="5"/>
      <c r="MID916" s="5"/>
      <c r="MIE916" s="5"/>
      <c r="MIF916" s="5"/>
      <c r="MIG916" s="5"/>
      <c r="MIH916" s="5"/>
      <c r="MII916" s="5"/>
      <c r="MIJ916" s="5"/>
      <c r="MIK916" s="5"/>
      <c r="MIL916" s="5"/>
      <c r="MIM916" s="5"/>
      <c r="MIN916" s="5"/>
      <c r="MIO916" s="5"/>
      <c r="MIP916" s="5"/>
      <c r="MIQ916" s="5"/>
      <c r="MIR916" s="5"/>
      <c r="MIS916" s="5"/>
      <c r="MIT916" s="5"/>
      <c r="MIU916" s="5"/>
      <c r="MIV916" s="5"/>
      <c r="MIW916" s="5"/>
      <c r="MIX916" s="5"/>
      <c r="MIY916" s="5"/>
      <c r="MIZ916" s="5"/>
      <c r="MJA916" s="5"/>
      <c r="MJB916" s="5"/>
      <c r="MJC916" s="5"/>
      <c r="MJD916" s="5"/>
      <c r="MJE916" s="5"/>
      <c r="MJF916" s="5"/>
      <c r="MJG916" s="5"/>
      <c r="MJH916" s="5"/>
      <c r="MJI916" s="5"/>
      <c r="MJJ916" s="5"/>
      <c r="MJK916" s="5"/>
      <c r="MJL916" s="5"/>
      <c r="MJM916" s="5"/>
      <c r="MJN916" s="5"/>
      <c r="MJO916" s="5"/>
      <c r="MJP916" s="5"/>
      <c r="MJQ916" s="5"/>
      <c r="MJR916" s="5"/>
      <c r="MJS916" s="5"/>
      <c r="MJT916" s="5"/>
      <c r="MJU916" s="5"/>
      <c r="MJV916" s="5"/>
      <c r="MJW916" s="5"/>
      <c r="MJX916" s="5"/>
      <c r="MJY916" s="5"/>
      <c r="MJZ916" s="5"/>
      <c r="MKA916" s="5"/>
      <c r="MKB916" s="5"/>
      <c r="MKC916" s="5"/>
      <c r="MKD916" s="5"/>
      <c r="MKE916" s="5"/>
      <c r="MKF916" s="5"/>
      <c r="MKG916" s="5"/>
      <c r="MKH916" s="5"/>
      <c r="MKI916" s="5"/>
      <c r="MKJ916" s="5"/>
      <c r="MKK916" s="5"/>
      <c r="MKL916" s="5"/>
      <c r="MKM916" s="5"/>
      <c r="MKN916" s="5"/>
      <c r="MKO916" s="5"/>
      <c r="MKP916" s="5"/>
      <c r="MKQ916" s="5"/>
      <c r="MKR916" s="5"/>
      <c r="MKS916" s="5"/>
      <c r="MKT916" s="5"/>
      <c r="MKU916" s="5"/>
      <c r="MKV916" s="5"/>
      <c r="MKW916" s="5"/>
      <c r="MKX916" s="5"/>
      <c r="MKY916" s="5"/>
      <c r="MKZ916" s="5"/>
      <c r="MLA916" s="5"/>
      <c r="MLB916" s="5"/>
      <c r="MLC916" s="5"/>
      <c r="MLD916" s="5"/>
      <c r="MLE916" s="5"/>
      <c r="MLF916" s="5"/>
      <c r="MLG916" s="5"/>
      <c r="MLH916" s="5"/>
      <c r="MLI916" s="5"/>
      <c r="MLJ916" s="5"/>
      <c r="MLK916" s="5"/>
      <c r="MLL916" s="5"/>
      <c r="MLM916" s="5"/>
      <c r="MLN916" s="5"/>
      <c r="MLO916" s="5"/>
      <c r="MLP916" s="5"/>
      <c r="MLQ916" s="5"/>
      <c r="MLR916" s="5"/>
      <c r="MLS916" s="5"/>
      <c r="MLT916" s="5"/>
      <c r="MLU916" s="5"/>
      <c r="MLV916" s="5"/>
      <c r="MLW916" s="5"/>
      <c r="MLX916" s="5"/>
      <c r="MLY916" s="5"/>
      <c r="MLZ916" s="5"/>
      <c r="MMA916" s="5"/>
      <c r="MMB916" s="5"/>
      <c r="MMC916" s="5"/>
      <c r="MMD916" s="5"/>
      <c r="MME916" s="5"/>
      <c r="MMF916" s="5"/>
      <c r="MMG916" s="5"/>
      <c r="MMH916" s="5"/>
      <c r="MMI916" s="5"/>
      <c r="MMJ916" s="5"/>
      <c r="MMK916" s="5"/>
      <c r="MML916" s="5"/>
      <c r="MMM916" s="5"/>
      <c r="MMN916" s="5"/>
      <c r="MMO916" s="5"/>
      <c r="MMP916" s="5"/>
      <c r="MMQ916" s="5"/>
      <c r="MMR916" s="5"/>
      <c r="MMS916" s="5"/>
      <c r="MMT916" s="5"/>
      <c r="MMU916" s="5"/>
      <c r="MMV916" s="5"/>
      <c r="MMW916" s="5"/>
      <c r="MMX916" s="5"/>
      <c r="MMY916" s="5"/>
      <c r="MMZ916" s="5"/>
      <c r="MNA916" s="5"/>
      <c r="MNB916" s="5"/>
      <c r="MNC916" s="5"/>
      <c r="MND916" s="5"/>
      <c r="MNE916" s="5"/>
      <c r="MNF916" s="5"/>
      <c r="MNG916" s="5"/>
      <c r="MNH916" s="5"/>
      <c r="MNI916" s="5"/>
      <c r="MNJ916" s="5"/>
      <c r="MNK916" s="5"/>
      <c r="MNL916" s="5"/>
      <c r="MNM916" s="5"/>
      <c r="MNN916" s="5"/>
      <c r="MNO916" s="5"/>
      <c r="MNP916" s="5"/>
      <c r="MNQ916" s="5"/>
      <c r="MNR916" s="5"/>
      <c r="MNS916" s="5"/>
      <c r="MNT916" s="5"/>
      <c r="MNU916" s="5"/>
      <c r="MNV916" s="5"/>
      <c r="MNW916" s="5"/>
      <c r="MNX916" s="5"/>
      <c r="MNY916" s="5"/>
      <c r="MNZ916" s="5"/>
      <c r="MOA916" s="5"/>
      <c r="MOB916" s="5"/>
      <c r="MOC916" s="5"/>
      <c r="MOD916" s="5"/>
      <c r="MOE916" s="5"/>
      <c r="MOF916" s="5"/>
      <c r="MOG916" s="5"/>
      <c r="MOH916" s="5"/>
      <c r="MOI916" s="5"/>
      <c r="MOJ916" s="5"/>
      <c r="MOK916" s="5"/>
      <c r="MOL916" s="5"/>
      <c r="MOM916" s="5"/>
      <c r="MON916" s="5"/>
      <c r="MOO916" s="5"/>
      <c r="MOP916" s="5"/>
      <c r="MOQ916" s="5"/>
      <c r="MOR916" s="5"/>
      <c r="MOS916" s="5"/>
      <c r="MOT916" s="5"/>
      <c r="MOU916" s="5"/>
      <c r="MOV916" s="5"/>
      <c r="MOW916" s="5"/>
      <c r="MOX916" s="5"/>
      <c r="MOY916" s="5"/>
      <c r="MOZ916" s="5"/>
      <c r="MPA916" s="5"/>
      <c r="MPB916" s="5"/>
      <c r="MPC916" s="5"/>
      <c r="MPD916" s="5"/>
      <c r="MPE916" s="5"/>
      <c r="MPF916" s="5"/>
      <c r="MPG916" s="5"/>
      <c r="MPH916" s="5"/>
      <c r="MPI916" s="5"/>
      <c r="MPJ916" s="5"/>
      <c r="MPK916" s="5"/>
      <c r="MPL916" s="5"/>
      <c r="MPM916" s="5"/>
      <c r="MPN916" s="5"/>
      <c r="MPO916" s="5"/>
      <c r="MPP916" s="5"/>
      <c r="MPQ916" s="5"/>
      <c r="MPR916" s="5"/>
      <c r="MPS916" s="5"/>
      <c r="MPT916" s="5"/>
      <c r="MPU916" s="5"/>
      <c r="MPV916" s="5"/>
      <c r="MPW916" s="5"/>
      <c r="MPX916" s="5"/>
      <c r="MPY916" s="5"/>
      <c r="MPZ916" s="5"/>
      <c r="MQA916" s="5"/>
      <c r="MQB916" s="5"/>
      <c r="MQC916" s="5"/>
      <c r="MQD916" s="5"/>
      <c r="MQE916" s="5"/>
      <c r="MQF916" s="5"/>
      <c r="MQG916" s="5"/>
      <c r="MQH916" s="5"/>
      <c r="MQI916" s="5"/>
      <c r="MQJ916" s="5"/>
      <c r="MQK916" s="5"/>
      <c r="MQL916" s="5"/>
      <c r="MQM916" s="5"/>
      <c r="MQN916" s="5"/>
      <c r="MQO916" s="5"/>
      <c r="MQP916" s="5"/>
      <c r="MQQ916" s="5"/>
      <c r="MQR916" s="5"/>
      <c r="MQS916" s="5"/>
      <c r="MQT916" s="5"/>
      <c r="MQU916" s="5"/>
      <c r="MQV916" s="5"/>
      <c r="MQW916" s="5"/>
      <c r="MQX916" s="5"/>
      <c r="MQY916" s="5"/>
      <c r="MQZ916" s="5"/>
      <c r="MRA916" s="5"/>
      <c r="MRB916" s="5"/>
      <c r="MRC916" s="5"/>
      <c r="MRD916" s="5"/>
      <c r="MRE916" s="5"/>
      <c r="MRF916" s="5"/>
      <c r="MRG916" s="5"/>
      <c r="MRH916" s="5"/>
      <c r="MRI916" s="5"/>
      <c r="MRJ916" s="5"/>
      <c r="MRK916" s="5"/>
      <c r="MRL916" s="5"/>
      <c r="MRM916" s="5"/>
      <c r="MRN916" s="5"/>
      <c r="MRO916" s="5"/>
      <c r="MRP916" s="5"/>
      <c r="MRQ916" s="5"/>
      <c r="MRR916" s="5"/>
      <c r="MRS916" s="5"/>
      <c r="MRT916" s="5"/>
      <c r="MRU916" s="5"/>
      <c r="MRV916" s="5"/>
      <c r="MRW916" s="5"/>
      <c r="MRX916" s="5"/>
      <c r="MRY916" s="5"/>
      <c r="MRZ916" s="5"/>
      <c r="MSA916" s="5"/>
      <c r="MSB916" s="5"/>
      <c r="MSC916" s="5"/>
      <c r="MSD916" s="5"/>
      <c r="MSE916" s="5"/>
      <c r="MSF916" s="5"/>
      <c r="MSG916" s="5"/>
      <c r="MSH916" s="5"/>
      <c r="MSI916" s="5"/>
      <c r="MSJ916" s="5"/>
      <c r="MSK916" s="5"/>
      <c r="MSL916" s="5"/>
      <c r="MSM916" s="5"/>
      <c r="MSN916" s="5"/>
      <c r="MSO916" s="5"/>
      <c r="MSP916" s="5"/>
      <c r="MSQ916" s="5"/>
      <c r="MSR916" s="5"/>
      <c r="MSS916" s="5"/>
      <c r="MST916" s="5"/>
      <c r="MSU916" s="5"/>
      <c r="MSV916" s="5"/>
      <c r="MSW916" s="5"/>
      <c r="MSX916" s="5"/>
      <c r="MSY916" s="5"/>
      <c r="MSZ916" s="5"/>
      <c r="MTA916" s="5"/>
      <c r="MTB916" s="5"/>
      <c r="MTC916" s="5"/>
      <c r="MTD916" s="5"/>
      <c r="MTE916" s="5"/>
      <c r="MTF916" s="5"/>
      <c r="MTG916" s="5"/>
      <c r="MTH916" s="5"/>
      <c r="MTI916" s="5"/>
      <c r="MTJ916" s="5"/>
      <c r="MTK916" s="5"/>
      <c r="MTL916" s="5"/>
      <c r="MTM916" s="5"/>
      <c r="MTN916" s="5"/>
      <c r="MTO916" s="5"/>
      <c r="MTP916" s="5"/>
      <c r="MTQ916" s="5"/>
      <c r="MTR916" s="5"/>
      <c r="MTS916" s="5"/>
      <c r="MTT916" s="5"/>
      <c r="MTU916" s="5"/>
      <c r="MTV916" s="5"/>
      <c r="MTW916" s="5"/>
      <c r="MTX916" s="5"/>
      <c r="MTY916" s="5"/>
      <c r="MTZ916" s="5"/>
      <c r="MUA916" s="5"/>
      <c r="MUB916" s="5"/>
      <c r="MUC916" s="5"/>
      <c r="MUD916" s="5"/>
      <c r="MUE916" s="5"/>
      <c r="MUF916" s="5"/>
      <c r="MUG916" s="5"/>
      <c r="MUH916" s="5"/>
      <c r="MUI916" s="5"/>
      <c r="MUJ916" s="5"/>
      <c r="MUK916" s="5"/>
      <c r="MUL916" s="5"/>
      <c r="MUM916" s="5"/>
      <c r="MUN916" s="5"/>
      <c r="MUO916" s="5"/>
      <c r="MUP916" s="5"/>
      <c r="MUQ916" s="5"/>
      <c r="MUR916" s="5"/>
      <c r="MUS916" s="5"/>
      <c r="MUT916" s="5"/>
      <c r="MUU916" s="5"/>
      <c r="MUV916" s="5"/>
      <c r="MUW916" s="5"/>
      <c r="MUX916" s="5"/>
      <c r="MUY916" s="5"/>
      <c r="MUZ916" s="5"/>
      <c r="MVA916" s="5"/>
      <c r="MVB916" s="5"/>
      <c r="MVC916" s="5"/>
      <c r="MVD916" s="5"/>
      <c r="MVE916" s="5"/>
      <c r="MVF916" s="5"/>
      <c r="MVG916" s="5"/>
      <c r="MVH916" s="5"/>
      <c r="MVI916" s="5"/>
      <c r="MVJ916" s="5"/>
      <c r="MVK916" s="5"/>
      <c r="MVL916" s="5"/>
      <c r="MVM916" s="5"/>
      <c r="MVN916" s="5"/>
      <c r="MVO916" s="5"/>
      <c r="MVP916" s="5"/>
      <c r="MVQ916" s="5"/>
      <c r="MVR916" s="5"/>
      <c r="MVS916" s="5"/>
      <c r="MVT916" s="5"/>
      <c r="MVU916" s="5"/>
      <c r="MVV916" s="5"/>
      <c r="MVW916" s="5"/>
      <c r="MVX916" s="5"/>
      <c r="MVY916" s="5"/>
      <c r="MVZ916" s="5"/>
      <c r="MWA916" s="5"/>
      <c r="MWB916" s="5"/>
      <c r="MWC916" s="5"/>
      <c r="MWD916" s="5"/>
      <c r="MWE916" s="5"/>
      <c r="MWF916" s="5"/>
      <c r="MWG916" s="5"/>
      <c r="MWH916" s="5"/>
      <c r="MWI916" s="5"/>
      <c r="MWJ916" s="5"/>
      <c r="MWK916" s="5"/>
      <c r="MWL916" s="5"/>
      <c r="MWM916" s="5"/>
      <c r="MWN916" s="5"/>
      <c r="MWO916" s="5"/>
      <c r="MWP916" s="5"/>
      <c r="MWQ916" s="5"/>
      <c r="MWR916" s="5"/>
      <c r="MWS916" s="5"/>
      <c r="MWT916" s="5"/>
      <c r="MWU916" s="5"/>
      <c r="MWV916" s="5"/>
      <c r="MWW916" s="5"/>
      <c r="MWX916" s="5"/>
      <c r="MWY916" s="5"/>
      <c r="MWZ916" s="5"/>
      <c r="MXA916" s="5"/>
      <c r="MXB916" s="5"/>
      <c r="MXC916" s="5"/>
      <c r="MXD916" s="5"/>
      <c r="MXE916" s="5"/>
      <c r="MXF916" s="5"/>
      <c r="MXG916" s="5"/>
      <c r="MXH916" s="5"/>
      <c r="MXI916" s="5"/>
      <c r="MXJ916" s="5"/>
      <c r="MXK916" s="5"/>
      <c r="MXL916" s="5"/>
      <c r="MXM916" s="5"/>
      <c r="MXN916" s="5"/>
      <c r="MXO916" s="5"/>
      <c r="MXP916" s="5"/>
      <c r="MXQ916" s="5"/>
      <c r="MXR916" s="5"/>
      <c r="MXS916" s="5"/>
      <c r="MXT916" s="5"/>
      <c r="MXU916" s="5"/>
      <c r="MXV916" s="5"/>
      <c r="MXW916" s="5"/>
      <c r="MXX916" s="5"/>
      <c r="MXY916" s="5"/>
      <c r="MXZ916" s="5"/>
      <c r="MYA916" s="5"/>
      <c r="MYB916" s="5"/>
      <c r="MYC916" s="5"/>
      <c r="MYD916" s="5"/>
      <c r="MYE916" s="5"/>
      <c r="MYF916" s="5"/>
      <c r="MYG916" s="5"/>
      <c r="MYH916" s="5"/>
      <c r="MYI916" s="5"/>
      <c r="MYJ916" s="5"/>
      <c r="MYK916" s="5"/>
      <c r="MYL916" s="5"/>
      <c r="MYM916" s="5"/>
      <c r="MYN916" s="5"/>
      <c r="MYO916" s="5"/>
      <c r="MYP916" s="5"/>
      <c r="MYQ916" s="5"/>
      <c r="MYR916" s="5"/>
      <c r="MYS916" s="5"/>
      <c r="MYT916" s="5"/>
      <c r="MYU916" s="5"/>
      <c r="MYV916" s="5"/>
      <c r="MYW916" s="5"/>
      <c r="MYX916" s="5"/>
      <c r="MYY916" s="5"/>
      <c r="MYZ916" s="5"/>
      <c r="MZA916" s="5"/>
      <c r="MZB916" s="5"/>
      <c r="MZC916" s="5"/>
      <c r="MZD916" s="5"/>
      <c r="MZE916" s="5"/>
      <c r="MZF916" s="5"/>
      <c r="MZG916" s="5"/>
      <c r="MZH916" s="5"/>
      <c r="MZI916" s="5"/>
      <c r="MZJ916" s="5"/>
      <c r="MZK916" s="5"/>
      <c r="MZL916" s="5"/>
      <c r="MZM916" s="5"/>
      <c r="MZN916" s="5"/>
      <c r="MZO916" s="5"/>
      <c r="MZP916" s="5"/>
      <c r="MZQ916" s="5"/>
      <c r="MZR916" s="5"/>
      <c r="MZS916" s="5"/>
      <c r="MZT916" s="5"/>
      <c r="MZU916" s="5"/>
      <c r="MZV916" s="5"/>
      <c r="MZW916" s="5"/>
      <c r="MZX916" s="5"/>
      <c r="MZY916" s="5"/>
      <c r="MZZ916" s="5"/>
      <c r="NAA916" s="5"/>
      <c r="NAB916" s="5"/>
      <c r="NAC916" s="5"/>
      <c r="NAD916" s="5"/>
      <c r="NAE916" s="5"/>
      <c r="NAF916" s="5"/>
      <c r="NAG916" s="5"/>
      <c r="NAH916" s="5"/>
      <c r="NAI916" s="5"/>
      <c r="NAJ916" s="5"/>
      <c r="NAK916" s="5"/>
      <c r="NAL916" s="5"/>
      <c r="NAM916" s="5"/>
      <c r="NAN916" s="5"/>
      <c r="NAO916" s="5"/>
      <c r="NAP916" s="5"/>
      <c r="NAQ916" s="5"/>
      <c r="NAR916" s="5"/>
      <c r="NAS916" s="5"/>
      <c r="NAT916" s="5"/>
      <c r="NAU916" s="5"/>
      <c r="NAV916" s="5"/>
      <c r="NAW916" s="5"/>
      <c r="NAX916" s="5"/>
      <c r="NAY916" s="5"/>
      <c r="NAZ916" s="5"/>
      <c r="NBA916" s="5"/>
      <c r="NBB916" s="5"/>
      <c r="NBC916" s="5"/>
      <c r="NBD916" s="5"/>
      <c r="NBE916" s="5"/>
      <c r="NBF916" s="5"/>
      <c r="NBG916" s="5"/>
      <c r="NBH916" s="5"/>
      <c r="NBI916" s="5"/>
      <c r="NBJ916" s="5"/>
      <c r="NBK916" s="5"/>
      <c r="NBL916" s="5"/>
      <c r="NBM916" s="5"/>
      <c r="NBN916" s="5"/>
      <c r="NBO916" s="5"/>
      <c r="NBP916" s="5"/>
      <c r="NBQ916" s="5"/>
      <c r="NBR916" s="5"/>
      <c r="NBS916" s="5"/>
      <c r="NBT916" s="5"/>
      <c r="NBU916" s="5"/>
      <c r="NBV916" s="5"/>
      <c r="NBW916" s="5"/>
      <c r="NBX916" s="5"/>
      <c r="NBY916" s="5"/>
      <c r="NBZ916" s="5"/>
      <c r="NCA916" s="5"/>
      <c r="NCB916" s="5"/>
      <c r="NCC916" s="5"/>
      <c r="NCD916" s="5"/>
      <c r="NCE916" s="5"/>
      <c r="NCF916" s="5"/>
      <c r="NCG916" s="5"/>
      <c r="NCH916" s="5"/>
      <c r="NCI916" s="5"/>
      <c r="NCJ916" s="5"/>
      <c r="NCK916" s="5"/>
      <c r="NCL916" s="5"/>
      <c r="NCM916" s="5"/>
      <c r="NCN916" s="5"/>
      <c r="NCO916" s="5"/>
      <c r="NCP916" s="5"/>
      <c r="NCQ916" s="5"/>
      <c r="NCR916" s="5"/>
      <c r="NCS916" s="5"/>
      <c r="NCT916" s="5"/>
      <c r="NCU916" s="5"/>
      <c r="NCV916" s="5"/>
      <c r="NCW916" s="5"/>
      <c r="NCX916" s="5"/>
      <c r="NCY916" s="5"/>
      <c r="NCZ916" s="5"/>
      <c r="NDA916" s="5"/>
      <c r="NDB916" s="5"/>
      <c r="NDC916" s="5"/>
      <c r="NDD916" s="5"/>
      <c r="NDE916" s="5"/>
      <c r="NDF916" s="5"/>
      <c r="NDG916" s="5"/>
      <c r="NDH916" s="5"/>
      <c r="NDI916" s="5"/>
      <c r="NDJ916" s="5"/>
      <c r="NDK916" s="5"/>
      <c r="NDL916" s="5"/>
      <c r="NDM916" s="5"/>
      <c r="NDN916" s="5"/>
      <c r="NDO916" s="5"/>
      <c r="NDP916" s="5"/>
      <c r="NDQ916" s="5"/>
      <c r="NDR916" s="5"/>
      <c r="NDS916" s="5"/>
      <c r="NDT916" s="5"/>
      <c r="NDU916" s="5"/>
      <c r="NDV916" s="5"/>
      <c r="NDW916" s="5"/>
      <c r="NDX916" s="5"/>
      <c r="NDY916" s="5"/>
      <c r="NDZ916" s="5"/>
      <c r="NEA916" s="5"/>
      <c r="NEB916" s="5"/>
      <c r="NEC916" s="5"/>
      <c r="NED916" s="5"/>
      <c r="NEE916" s="5"/>
      <c r="NEF916" s="5"/>
      <c r="NEG916" s="5"/>
      <c r="NEH916" s="5"/>
      <c r="NEI916" s="5"/>
      <c r="NEJ916" s="5"/>
      <c r="NEK916" s="5"/>
      <c r="NEL916" s="5"/>
      <c r="NEM916" s="5"/>
      <c r="NEN916" s="5"/>
      <c r="NEO916" s="5"/>
      <c r="NEP916" s="5"/>
      <c r="NEQ916" s="5"/>
      <c r="NER916" s="5"/>
      <c r="NES916" s="5"/>
      <c r="NET916" s="5"/>
      <c r="NEU916" s="5"/>
      <c r="NEV916" s="5"/>
      <c r="NEW916" s="5"/>
      <c r="NEX916" s="5"/>
      <c r="NEY916" s="5"/>
      <c r="NEZ916" s="5"/>
      <c r="NFA916" s="5"/>
      <c r="NFB916" s="5"/>
      <c r="NFC916" s="5"/>
      <c r="NFD916" s="5"/>
      <c r="NFE916" s="5"/>
      <c r="NFF916" s="5"/>
      <c r="NFG916" s="5"/>
      <c r="NFH916" s="5"/>
      <c r="NFI916" s="5"/>
      <c r="NFJ916" s="5"/>
      <c r="NFK916" s="5"/>
      <c r="NFL916" s="5"/>
      <c r="NFM916" s="5"/>
      <c r="NFN916" s="5"/>
      <c r="NFO916" s="5"/>
      <c r="NFP916" s="5"/>
      <c r="NFQ916" s="5"/>
      <c r="NFR916" s="5"/>
      <c r="NFS916" s="5"/>
      <c r="NFT916" s="5"/>
      <c r="NFU916" s="5"/>
      <c r="NFV916" s="5"/>
      <c r="NFW916" s="5"/>
      <c r="NFX916" s="5"/>
      <c r="NFY916" s="5"/>
      <c r="NFZ916" s="5"/>
      <c r="NGA916" s="5"/>
      <c r="NGB916" s="5"/>
      <c r="NGC916" s="5"/>
      <c r="NGD916" s="5"/>
      <c r="NGE916" s="5"/>
      <c r="NGF916" s="5"/>
      <c r="NGG916" s="5"/>
      <c r="NGH916" s="5"/>
      <c r="NGI916" s="5"/>
      <c r="NGJ916" s="5"/>
      <c r="NGK916" s="5"/>
      <c r="NGL916" s="5"/>
      <c r="NGM916" s="5"/>
      <c r="NGN916" s="5"/>
      <c r="NGO916" s="5"/>
      <c r="NGP916" s="5"/>
      <c r="NGQ916" s="5"/>
      <c r="NGR916" s="5"/>
      <c r="NGS916" s="5"/>
      <c r="NGT916" s="5"/>
      <c r="NGU916" s="5"/>
      <c r="NGV916" s="5"/>
      <c r="NGW916" s="5"/>
      <c r="NGX916" s="5"/>
      <c r="NGY916" s="5"/>
      <c r="NGZ916" s="5"/>
      <c r="NHA916" s="5"/>
      <c r="NHB916" s="5"/>
      <c r="NHC916" s="5"/>
      <c r="NHD916" s="5"/>
      <c r="NHE916" s="5"/>
      <c r="NHF916" s="5"/>
      <c r="NHG916" s="5"/>
      <c r="NHH916" s="5"/>
      <c r="NHI916" s="5"/>
      <c r="NHJ916" s="5"/>
      <c r="NHK916" s="5"/>
      <c r="NHL916" s="5"/>
      <c r="NHM916" s="5"/>
      <c r="NHN916" s="5"/>
      <c r="NHO916" s="5"/>
      <c r="NHP916" s="5"/>
      <c r="NHQ916" s="5"/>
      <c r="NHR916" s="5"/>
      <c r="NHS916" s="5"/>
      <c r="NHT916" s="5"/>
      <c r="NHU916" s="5"/>
      <c r="NHV916" s="5"/>
      <c r="NHW916" s="5"/>
      <c r="NHX916" s="5"/>
      <c r="NHY916" s="5"/>
      <c r="NHZ916" s="5"/>
      <c r="NIA916" s="5"/>
      <c r="NIB916" s="5"/>
      <c r="NIC916" s="5"/>
      <c r="NID916" s="5"/>
      <c r="NIE916" s="5"/>
      <c r="NIF916" s="5"/>
      <c r="NIG916" s="5"/>
      <c r="NIH916" s="5"/>
      <c r="NII916" s="5"/>
      <c r="NIJ916" s="5"/>
      <c r="NIK916" s="5"/>
      <c r="NIL916" s="5"/>
      <c r="NIM916" s="5"/>
      <c r="NIN916" s="5"/>
      <c r="NIO916" s="5"/>
      <c r="NIP916" s="5"/>
      <c r="NIQ916" s="5"/>
      <c r="NIR916" s="5"/>
      <c r="NIS916" s="5"/>
      <c r="NIT916" s="5"/>
      <c r="NIU916" s="5"/>
      <c r="NIV916" s="5"/>
      <c r="NIW916" s="5"/>
      <c r="NIX916" s="5"/>
      <c r="NIY916" s="5"/>
      <c r="NIZ916" s="5"/>
      <c r="NJA916" s="5"/>
      <c r="NJB916" s="5"/>
      <c r="NJC916" s="5"/>
      <c r="NJD916" s="5"/>
      <c r="NJE916" s="5"/>
      <c r="NJF916" s="5"/>
      <c r="NJG916" s="5"/>
      <c r="NJH916" s="5"/>
      <c r="NJI916" s="5"/>
      <c r="NJJ916" s="5"/>
      <c r="NJK916" s="5"/>
      <c r="NJL916" s="5"/>
      <c r="NJM916" s="5"/>
      <c r="NJN916" s="5"/>
      <c r="NJO916" s="5"/>
      <c r="NJP916" s="5"/>
      <c r="NJQ916" s="5"/>
      <c r="NJR916" s="5"/>
      <c r="NJS916" s="5"/>
      <c r="NJT916" s="5"/>
      <c r="NJU916" s="5"/>
      <c r="NJV916" s="5"/>
      <c r="NJW916" s="5"/>
      <c r="NJX916" s="5"/>
      <c r="NJY916" s="5"/>
      <c r="NJZ916" s="5"/>
      <c r="NKA916" s="5"/>
      <c r="NKB916" s="5"/>
      <c r="NKC916" s="5"/>
      <c r="NKD916" s="5"/>
      <c r="NKE916" s="5"/>
      <c r="NKF916" s="5"/>
      <c r="NKG916" s="5"/>
      <c r="NKH916" s="5"/>
      <c r="NKI916" s="5"/>
      <c r="NKJ916" s="5"/>
      <c r="NKK916" s="5"/>
      <c r="NKL916" s="5"/>
      <c r="NKM916" s="5"/>
      <c r="NKN916" s="5"/>
      <c r="NKO916" s="5"/>
      <c r="NKP916" s="5"/>
      <c r="NKQ916" s="5"/>
      <c r="NKR916" s="5"/>
      <c r="NKS916" s="5"/>
      <c r="NKT916" s="5"/>
      <c r="NKU916" s="5"/>
      <c r="NKV916" s="5"/>
      <c r="NKW916" s="5"/>
      <c r="NKX916" s="5"/>
      <c r="NKY916" s="5"/>
      <c r="NKZ916" s="5"/>
      <c r="NLA916" s="5"/>
      <c r="NLB916" s="5"/>
      <c r="NLC916" s="5"/>
      <c r="NLD916" s="5"/>
      <c r="NLE916" s="5"/>
      <c r="NLF916" s="5"/>
      <c r="NLG916" s="5"/>
      <c r="NLH916" s="5"/>
      <c r="NLI916" s="5"/>
      <c r="NLJ916" s="5"/>
      <c r="NLK916" s="5"/>
      <c r="NLL916" s="5"/>
      <c r="NLM916" s="5"/>
      <c r="NLN916" s="5"/>
      <c r="NLO916" s="5"/>
      <c r="NLP916" s="5"/>
      <c r="NLQ916" s="5"/>
      <c r="NLR916" s="5"/>
      <c r="NLS916" s="5"/>
      <c r="NLT916" s="5"/>
      <c r="NLU916" s="5"/>
      <c r="NLV916" s="5"/>
      <c r="NLW916" s="5"/>
      <c r="NLX916" s="5"/>
      <c r="NLY916" s="5"/>
      <c r="NLZ916" s="5"/>
      <c r="NMA916" s="5"/>
      <c r="NMB916" s="5"/>
      <c r="NMC916" s="5"/>
      <c r="NMD916" s="5"/>
      <c r="NME916" s="5"/>
      <c r="NMF916" s="5"/>
      <c r="NMG916" s="5"/>
      <c r="NMH916" s="5"/>
      <c r="NMI916" s="5"/>
      <c r="NMJ916" s="5"/>
      <c r="NMK916" s="5"/>
      <c r="NML916" s="5"/>
      <c r="NMM916" s="5"/>
      <c r="NMN916" s="5"/>
      <c r="NMO916" s="5"/>
      <c r="NMP916" s="5"/>
      <c r="NMQ916" s="5"/>
      <c r="NMR916" s="5"/>
      <c r="NMS916" s="5"/>
      <c r="NMT916" s="5"/>
      <c r="NMU916" s="5"/>
      <c r="NMV916" s="5"/>
      <c r="NMW916" s="5"/>
      <c r="NMX916" s="5"/>
      <c r="NMY916" s="5"/>
      <c r="NMZ916" s="5"/>
      <c r="NNA916" s="5"/>
      <c r="NNB916" s="5"/>
      <c r="NNC916" s="5"/>
      <c r="NND916" s="5"/>
      <c r="NNE916" s="5"/>
      <c r="NNF916" s="5"/>
      <c r="NNG916" s="5"/>
      <c r="NNH916" s="5"/>
      <c r="NNI916" s="5"/>
      <c r="NNJ916" s="5"/>
      <c r="NNK916" s="5"/>
      <c r="NNL916" s="5"/>
      <c r="NNM916" s="5"/>
      <c r="NNN916" s="5"/>
      <c r="NNO916" s="5"/>
      <c r="NNP916" s="5"/>
      <c r="NNQ916" s="5"/>
      <c r="NNR916" s="5"/>
      <c r="NNS916" s="5"/>
      <c r="NNT916" s="5"/>
      <c r="NNU916" s="5"/>
      <c r="NNV916" s="5"/>
      <c r="NNW916" s="5"/>
      <c r="NNX916" s="5"/>
      <c r="NNY916" s="5"/>
      <c r="NNZ916" s="5"/>
      <c r="NOA916" s="5"/>
      <c r="NOB916" s="5"/>
      <c r="NOC916" s="5"/>
      <c r="NOD916" s="5"/>
      <c r="NOE916" s="5"/>
      <c r="NOF916" s="5"/>
      <c r="NOG916" s="5"/>
      <c r="NOH916" s="5"/>
      <c r="NOI916" s="5"/>
      <c r="NOJ916" s="5"/>
      <c r="NOK916" s="5"/>
      <c r="NOL916" s="5"/>
      <c r="NOM916" s="5"/>
      <c r="NON916" s="5"/>
      <c r="NOO916" s="5"/>
      <c r="NOP916" s="5"/>
      <c r="NOQ916" s="5"/>
      <c r="NOR916" s="5"/>
      <c r="NOS916" s="5"/>
      <c r="NOT916" s="5"/>
      <c r="NOU916" s="5"/>
      <c r="NOV916" s="5"/>
      <c r="NOW916" s="5"/>
      <c r="NOX916" s="5"/>
      <c r="NOY916" s="5"/>
      <c r="NOZ916" s="5"/>
      <c r="NPA916" s="5"/>
      <c r="NPB916" s="5"/>
      <c r="NPC916" s="5"/>
      <c r="NPD916" s="5"/>
      <c r="NPE916" s="5"/>
      <c r="NPF916" s="5"/>
      <c r="NPG916" s="5"/>
      <c r="NPH916" s="5"/>
      <c r="NPI916" s="5"/>
      <c r="NPJ916" s="5"/>
      <c r="NPK916" s="5"/>
      <c r="NPL916" s="5"/>
      <c r="NPM916" s="5"/>
      <c r="NPN916" s="5"/>
      <c r="NPO916" s="5"/>
      <c r="NPP916" s="5"/>
      <c r="NPQ916" s="5"/>
      <c r="NPR916" s="5"/>
      <c r="NPS916" s="5"/>
      <c r="NPT916" s="5"/>
      <c r="NPU916" s="5"/>
      <c r="NPV916" s="5"/>
      <c r="NPW916" s="5"/>
      <c r="NPX916" s="5"/>
      <c r="NPY916" s="5"/>
      <c r="NPZ916" s="5"/>
      <c r="NQA916" s="5"/>
      <c r="NQB916" s="5"/>
      <c r="NQC916" s="5"/>
      <c r="NQD916" s="5"/>
      <c r="NQE916" s="5"/>
      <c r="NQF916" s="5"/>
      <c r="NQG916" s="5"/>
      <c r="NQH916" s="5"/>
      <c r="NQI916" s="5"/>
      <c r="NQJ916" s="5"/>
      <c r="NQK916" s="5"/>
      <c r="NQL916" s="5"/>
      <c r="NQM916" s="5"/>
      <c r="NQN916" s="5"/>
      <c r="NQO916" s="5"/>
      <c r="NQP916" s="5"/>
      <c r="NQQ916" s="5"/>
      <c r="NQR916" s="5"/>
      <c r="NQS916" s="5"/>
      <c r="NQT916" s="5"/>
      <c r="NQU916" s="5"/>
      <c r="NQV916" s="5"/>
      <c r="NQW916" s="5"/>
      <c r="NQX916" s="5"/>
      <c r="NQY916" s="5"/>
      <c r="NQZ916" s="5"/>
      <c r="NRA916" s="5"/>
      <c r="NRB916" s="5"/>
      <c r="NRC916" s="5"/>
      <c r="NRD916" s="5"/>
      <c r="NRE916" s="5"/>
      <c r="NRF916" s="5"/>
      <c r="NRG916" s="5"/>
      <c r="NRH916" s="5"/>
      <c r="NRI916" s="5"/>
      <c r="NRJ916" s="5"/>
      <c r="NRK916" s="5"/>
      <c r="NRL916" s="5"/>
      <c r="NRM916" s="5"/>
      <c r="NRN916" s="5"/>
      <c r="NRO916" s="5"/>
      <c r="NRP916" s="5"/>
      <c r="NRQ916" s="5"/>
      <c r="NRR916" s="5"/>
      <c r="NRS916" s="5"/>
      <c r="NRT916" s="5"/>
      <c r="NRU916" s="5"/>
      <c r="NRV916" s="5"/>
      <c r="NRW916" s="5"/>
      <c r="NRX916" s="5"/>
      <c r="NRY916" s="5"/>
      <c r="NRZ916" s="5"/>
      <c r="NSA916" s="5"/>
      <c r="NSB916" s="5"/>
      <c r="NSC916" s="5"/>
      <c r="NSD916" s="5"/>
      <c r="NSE916" s="5"/>
      <c r="NSF916" s="5"/>
      <c r="NSG916" s="5"/>
      <c r="NSH916" s="5"/>
      <c r="NSI916" s="5"/>
      <c r="NSJ916" s="5"/>
      <c r="NSK916" s="5"/>
      <c r="NSL916" s="5"/>
      <c r="NSM916" s="5"/>
      <c r="NSN916" s="5"/>
      <c r="NSO916" s="5"/>
      <c r="NSP916" s="5"/>
      <c r="NSQ916" s="5"/>
      <c r="NSR916" s="5"/>
      <c r="NSS916" s="5"/>
      <c r="NST916" s="5"/>
      <c r="NSU916" s="5"/>
      <c r="NSV916" s="5"/>
      <c r="NSW916" s="5"/>
      <c r="NSX916" s="5"/>
      <c r="NSY916" s="5"/>
      <c r="NSZ916" s="5"/>
      <c r="NTA916" s="5"/>
      <c r="NTB916" s="5"/>
      <c r="NTC916" s="5"/>
      <c r="NTD916" s="5"/>
      <c r="NTE916" s="5"/>
      <c r="NTF916" s="5"/>
      <c r="NTG916" s="5"/>
      <c r="NTH916" s="5"/>
      <c r="NTI916" s="5"/>
      <c r="NTJ916" s="5"/>
      <c r="NTK916" s="5"/>
      <c r="NTL916" s="5"/>
      <c r="NTM916" s="5"/>
      <c r="NTN916" s="5"/>
      <c r="NTO916" s="5"/>
      <c r="NTP916" s="5"/>
      <c r="NTQ916" s="5"/>
      <c r="NTR916" s="5"/>
      <c r="NTS916" s="5"/>
      <c r="NTT916" s="5"/>
      <c r="NTU916" s="5"/>
      <c r="NTV916" s="5"/>
      <c r="NTW916" s="5"/>
      <c r="NTX916" s="5"/>
      <c r="NTY916" s="5"/>
      <c r="NTZ916" s="5"/>
      <c r="NUA916" s="5"/>
      <c r="NUB916" s="5"/>
      <c r="NUC916" s="5"/>
      <c r="NUD916" s="5"/>
      <c r="NUE916" s="5"/>
      <c r="NUF916" s="5"/>
      <c r="NUG916" s="5"/>
      <c r="NUH916" s="5"/>
      <c r="NUI916" s="5"/>
      <c r="NUJ916" s="5"/>
      <c r="NUK916" s="5"/>
      <c r="NUL916" s="5"/>
      <c r="NUM916" s="5"/>
      <c r="NUN916" s="5"/>
      <c r="NUO916" s="5"/>
      <c r="NUP916" s="5"/>
      <c r="NUQ916" s="5"/>
      <c r="NUR916" s="5"/>
      <c r="NUS916" s="5"/>
      <c r="NUT916" s="5"/>
      <c r="NUU916" s="5"/>
      <c r="NUV916" s="5"/>
      <c r="NUW916" s="5"/>
      <c r="NUX916" s="5"/>
      <c r="NUY916" s="5"/>
      <c r="NUZ916" s="5"/>
      <c r="NVA916" s="5"/>
      <c r="NVB916" s="5"/>
      <c r="NVC916" s="5"/>
      <c r="NVD916" s="5"/>
      <c r="NVE916" s="5"/>
      <c r="NVF916" s="5"/>
      <c r="NVG916" s="5"/>
      <c r="NVH916" s="5"/>
      <c r="NVI916" s="5"/>
      <c r="NVJ916" s="5"/>
      <c r="NVK916" s="5"/>
      <c r="NVL916" s="5"/>
      <c r="NVM916" s="5"/>
      <c r="NVN916" s="5"/>
      <c r="NVO916" s="5"/>
      <c r="NVP916" s="5"/>
      <c r="NVQ916" s="5"/>
      <c r="NVR916" s="5"/>
      <c r="NVS916" s="5"/>
      <c r="NVT916" s="5"/>
      <c r="NVU916" s="5"/>
      <c r="NVV916" s="5"/>
      <c r="NVW916" s="5"/>
      <c r="NVX916" s="5"/>
      <c r="NVY916" s="5"/>
      <c r="NVZ916" s="5"/>
      <c r="NWA916" s="5"/>
      <c r="NWB916" s="5"/>
      <c r="NWC916" s="5"/>
      <c r="NWD916" s="5"/>
      <c r="NWE916" s="5"/>
      <c r="NWF916" s="5"/>
      <c r="NWG916" s="5"/>
      <c r="NWH916" s="5"/>
      <c r="NWI916" s="5"/>
      <c r="NWJ916" s="5"/>
      <c r="NWK916" s="5"/>
      <c r="NWL916" s="5"/>
      <c r="NWM916" s="5"/>
      <c r="NWN916" s="5"/>
      <c r="NWO916" s="5"/>
      <c r="NWP916" s="5"/>
      <c r="NWQ916" s="5"/>
      <c r="NWR916" s="5"/>
      <c r="NWS916" s="5"/>
      <c r="NWT916" s="5"/>
      <c r="NWU916" s="5"/>
      <c r="NWV916" s="5"/>
      <c r="NWW916" s="5"/>
      <c r="NWX916" s="5"/>
      <c r="NWY916" s="5"/>
      <c r="NWZ916" s="5"/>
      <c r="NXA916" s="5"/>
      <c r="NXB916" s="5"/>
      <c r="NXC916" s="5"/>
      <c r="NXD916" s="5"/>
      <c r="NXE916" s="5"/>
      <c r="NXF916" s="5"/>
      <c r="NXG916" s="5"/>
      <c r="NXH916" s="5"/>
      <c r="NXI916" s="5"/>
      <c r="NXJ916" s="5"/>
      <c r="NXK916" s="5"/>
      <c r="NXL916" s="5"/>
      <c r="NXM916" s="5"/>
      <c r="NXN916" s="5"/>
      <c r="NXO916" s="5"/>
      <c r="NXP916" s="5"/>
      <c r="NXQ916" s="5"/>
      <c r="NXR916" s="5"/>
      <c r="NXS916" s="5"/>
      <c r="NXT916" s="5"/>
      <c r="NXU916" s="5"/>
      <c r="NXV916" s="5"/>
      <c r="NXW916" s="5"/>
      <c r="NXX916" s="5"/>
      <c r="NXY916" s="5"/>
      <c r="NXZ916" s="5"/>
      <c r="NYA916" s="5"/>
      <c r="NYB916" s="5"/>
      <c r="NYC916" s="5"/>
      <c r="NYD916" s="5"/>
      <c r="NYE916" s="5"/>
      <c r="NYF916" s="5"/>
      <c r="NYG916" s="5"/>
      <c r="NYH916" s="5"/>
      <c r="NYI916" s="5"/>
      <c r="NYJ916" s="5"/>
      <c r="NYK916" s="5"/>
      <c r="NYL916" s="5"/>
      <c r="NYM916" s="5"/>
      <c r="NYN916" s="5"/>
      <c r="NYO916" s="5"/>
      <c r="NYP916" s="5"/>
      <c r="NYQ916" s="5"/>
      <c r="NYR916" s="5"/>
      <c r="NYS916" s="5"/>
      <c r="NYT916" s="5"/>
      <c r="NYU916" s="5"/>
      <c r="NYV916" s="5"/>
      <c r="NYW916" s="5"/>
      <c r="NYX916" s="5"/>
      <c r="NYY916" s="5"/>
      <c r="NYZ916" s="5"/>
      <c r="NZA916" s="5"/>
      <c r="NZB916" s="5"/>
      <c r="NZC916" s="5"/>
      <c r="NZD916" s="5"/>
      <c r="NZE916" s="5"/>
      <c r="NZF916" s="5"/>
      <c r="NZG916" s="5"/>
      <c r="NZH916" s="5"/>
      <c r="NZI916" s="5"/>
      <c r="NZJ916" s="5"/>
      <c r="NZK916" s="5"/>
      <c r="NZL916" s="5"/>
      <c r="NZM916" s="5"/>
      <c r="NZN916" s="5"/>
      <c r="NZO916" s="5"/>
      <c r="NZP916" s="5"/>
      <c r="NZQ916" s="5"/>
      <c r="NZR916" s="5"/>
      <c r="NZS916" s="5"/>
      <c r="NZT916" s="5"/>
      <c r="NZU916" s="5"/>
      <c r="NZV916" s="5"/>
      <c r="NZW916" s="5"/>
      <c r="NZX916" s="5"/>
      <c r="NZY916" s="5"/>
      <c r="NZZ916" s="5"/>
      <c r="OAA916" s="5"/>
      <c r="OAB916" s="5"/>
      <c r="OAC916" s="5"/>
      <c r="OAD916" s="5"/>
      <c r="OAE916" s="5"/>
      <c r="OAF916" s="5"/>
      <c r="OAG916" s="5"/>
      <c r="OAH916" s="5"/>
      <c r="OAI916" s="5"/>
      <c r="OAJ916" s="5"/>
      <c r="OAK916" s="5"/>
      <c r="OAL916" s="5"/>
      <c r="OAM916" s="5"/>
      <c r="OAN916" s="5"/>
      <c r="OAO916" s="5"/>
      <c r="OAP916" s="5"/>
      <c r="OAQ916" s="5"/>
      <c r="OAR916" s="5"/>
      <c r="OAS916" s="5"/>
      <c r="OAT916" s="5"/>
      <c r="OAU916" s="5"/>
      <c r="OAV916" s="5"/>
      <c r="OAW916" s="5"/>
      <c r="OAX916" s="5"/>
      <c r="OAY916" s="5"/>
      <c r="OAZ916" s="5"/>
      <c r="OBA916" s="5"/>
      <c r="OBB916" s="5"/>
      <c r="OBC916" s="5"/>
      <c r="OBD916" s="5"/>
      <c r="OBE916" s="5"/>
      <c r="OBF916" s="5"/>
      <c r="OBG916" s="5"/>
      <c r="OBH916" s="5"/>
      <c r="OBI916" s="5"/>
      <c r="OBJ916" s="5"/>
      <c r="OBK916" s="5"/>
      <c r="OBL916" s="5"/>
      <c r="OBM916" s="5"/>
      <c r="OBN916" s="5"/>
      <c r="OBO916" s="5"/>
      <c r="OBP916" s="5"/>
      <c r="OBQ916" s="5"/>
      <c r="OBR916" s="5"/>
      <c r="OBS916" s="5"/>
      <c r="OBT916" s="5"/>
      <c r="OBU916" s="5"/>
      <c r="OBV916" s="5"/>
      <c r="OBW916" s="5"/>
      <c r="OBX916" s="5"/>
      <c r="OBY916" s="5"/>
      <c r="OBZ916" s="5"/>
      <c r="OCA916" s="5"/>
      <c r="OCB916" s="5"/>
      <c r="OCC916" s="5"/>
      <c r="OCD916" s="5"/>
      <c r="OCE916" s="5"/>
      <c r="OCF916" s="5"/>
      <c r="OCG916" s="5"/>
      <c r="OCH916" s="5"/>
      <c r="OCI916" s="5"/>
      <c r="OCJ916" s="5"/>
      <c r="OCK916" s="5"/>
      <c r="OCL916" s="5"/>
      <c r="OCM916" s="5"/>
      <c r="OCN916" s="5"/>
      <c r="OCO916" s="5"/>
      <c r="OCP916" s="5"/>
      <c r="OCQ916" s="5"/>
      <c r="OCR916" s="5"/>
      <c r="OCS916" s="5"/>
      <c r="OCT916" s="5"/>
      <c r="OCU916" s="5"/>
      <c r="OCV916" s="5"/>
      <c r="OCW916" s="5"/>
      <c r="OCX916" s="5"/>
      <c r="OCY916" s="5"/>
      <c r="OCZ916" s="5"/>
      <c r="ODA916" s="5"/>
      <c r="ODB916" s="5"/>
      <c r="ODC916" s="5"/>
      <c r="ODD916" s="5"/>
      <c r="ODE916" s="5"/>
      <c r="ODF916" s="5"/>
      <c r="ODG916" s="5"/>
      <c r="ODH916" s="5"/>
      <c r="ODI916" s="5"/>
      <c r="ODJ916" s="5"/>
      <c r="ODK916" s="5"/>
      <c r="ODL916" s="5"/>
      <c r="ODM916" s="5"/>
      <c r="ODN916" s="5"/>
      <c r="ODO916" s="5"/>
      <c r="ODP916" s="5"/>
      <c r="ODQ916" s="5"/>
      <c r="ODR916" s="5"/>
      <c r="ODS916" s="5"/>
      <c r="ODT916" s="5"/>
      <c r="ODU916" s="5"/>
      <c r="ODV916" s="5"/>
      <c r="ODW916" s="5"/>
      <c r="ODX916" s="5"/>
      <c r="ODY916" s="5"/>
      <c r="ODZ916" s="5"/>
      <c r="OEA916" s="5"/>
      <c r="OEB916" s="5"/>
      <c r="OEC916" s="5"/>
      <c r="OED916" s="5"/>
      <c r="OEE916" s="5"/>
      <c r="OEF916" s="5"/>
      <c r="OEG916" s="5"/>
      <c r="OEH916" s="5"/>
      <c r="OEI916" s="5"/>
      <c r="OEJ916" s="5"/>
      <c r="OEK916" s="5"/>
      <c r="OEL916" s="5"/>
      <c r="OEM916" s="5"/>
      <c r="OEN916" s="5"/>
      <c r="OEO916" s="5"/>
      <c r="OEP916" s="5"/>
      <c r="OEQ916" s="5"/>
      <c r="OER916" s="5"/>
      <c r="OES916" s="5"/>
      <c r="OET916" s="5"/>
      <c r="OEU916" s="5"/>
      <c r="OEV916" s="5"/>
      <c r="OEW916" s="5"/>
      <c r="OEX916" s="5"/>
      <c r="OEY916" s="5"/>
      <c r="OEZ916" s="5"/>
      <c r="OFA916" s="5"/>
      <c r="OFB916" s="5"/>
      <c r="OFC916" s="5"/>
      <c r="OFD916" s="5"/>
      <c r="OFE916" s="5"/>
      <c r="OFF916" s="5"/>
      <c r="OFG916" s="5"/>
      <c r="OFH916" s="5"/>
      <c r="OFI916" s="5"/>
      <c r="OFJ916" s="5"/>
      <c r="OFK916" s="5"/>
      <c r="OFL916" s="5"/>
      <c r="OFM916" s="5"/>
      <c r="OFN916" s="5"/>
      <c r="OFO916" s="5"/>
      <c r="OFP916" s="5"/>
      <c r="OFQ916" s="5"/>
      <c r="OFR916" s="5"/>
      <c r="OFS916" s="5"/>
      <c r="OFT916" s="5"/>
      <c r="OFU916" s="5"/>
      <c r="OFV916" s="5"/>
      <c r="OFW916" s="5"/>
      <c r="OFX916" s="5"/>
      <c r="OFY916" s="5"/>
      <c r="OFZ916" s="5"/>
      <c r="OGA916" s="5"/>
      <c r="OGB916" s="5"/>
      <c r="OGC916" s="5"/>
      <c r="OGD916" s="5"/>
      <c r="OGE916" s="5"/>
      <c r="OGF916" s="5"/>
      <c r="OGG916" s="5"/>
      <c r="OGH916" s="5"/>
      <c r="OGI916" s="5"/>
      <c r="OGJ916" s="5"/>
      <c r="OGK916" s="5"/>
      <c r="OGL916" s="5"/>
      <c r="OGM916" s="5"/>
      <c r="OGN916" s="5"/>
      <c r="OGO916" s="5"/>
      <c r="OGP916" s="5"/>
      <c r="OGQ916" s="5"/>
      <c r="OGR916" s="5"/>
      <c r="OGS916" s="5"/>
      <c r="OGT916" s="5"/>
      <c r="OGU916" s="5"/>
      <c r="OGV916" s="5"/>
      <c r="OGW916" s="5"/>
      <c r="OGX916" s="5"/>
      <c r="OGY916" s="5"/>
      <c r="OGZ916" s="5"/>
      <c r="OHA916" s="5"/>
      <c r="OHB916" s="5"/>
      <c r="OHC916" s="5"/>
      <c r="OHD916" s="5"/>
      <c r="OHE916" s="5"/>
      <c r="OHF916" s="5"/>
      <c r="OHG916" s="5"/>
      <c r="OHH916" s="5"/>
      <c r="OHI916" s="5"/>
      <c r="OHJ916" s="5"/>
      <c r="OHK916" s="5"/>
      <c r="OHL916" s="5"/>
      <c r="OHM916" s="5"/>
      <c r="OHN916" s="5"/>
      <c r="OHO916" s="5"/>
      <c r="OHP916" s="5"/>
      <c r="OHQ916" s="5"/>
      <c r="OHR916" s="5"/>
      <c r="OHS916" s="5"/>
      <c r="OHT916" s="5"/>
      <c r="OHU916" s="5"/>
      <c r="OHV916" s="5"/>
      <c r="OHW916" s="5"/>
      <c r="OHX916" s="5"/>
      <c r="OHY916" s="5"/>
      <c r="OHZ916" s="5"/>
      <c r="OIA916" s="5"/>
      <c r="OIB916" s="5"/>
      <c r="OIC916" s="5"/>
      <c r="OID916" s="5"/>
      <c r="OIE916" s="5"/>
      <c r="OIF916" s="5"/>
      <c r="OIG916" s="5"/>
      <c r="OIH916" s="5"/>
      <c r="OII916" s="5"/>
      <c r="OIJ916" s="5"/>
      <c r="OIK916" s="5"/>
      <c r="OIL916" s="5"/>
      <c r="OIM916" s="5"/>
      <c r="OIN916" s="5"/>
      <c r="OIO916" s="5"/>
      <c r="OIP916" s="5"/>
      <c r="OIQ916" s="5"/>
      <c r="OIR916" s="5"/>
      <c r="OIS916" s="5"/>
      <c r="OIT916" s="5"/>
      <c r="OIU916" s="5"/>
      <c r="OIV916" s="5"/>
      <c r="OIW916" s="5"/>
      <c r="OIX916" s="5"/>
      <c r="OIY916" s="5"/>
      <c r="OIZ916" s="5"/>
      <c r="OJA916" s="5"/>
      <c r="OJB916" s="5"/>
      <c r="OJC916" s="5"/>
      <c r="OJD916" s="5"/>
      <c r="OJE916" s="5"/>
      <c r="OJF916" s="5"/>
      <c r="OJG916" s="5"/>
      <c r="OJH916" s="5"/>
      <c r="OJI916" s="5"/>
      <c r="OJJ916" s="5"/>
      <c r="OJK916" s="5"/>
      <c r="OJL916" s="5"/>
      <c r="OJM916" s="5"/>
      <c r="OJN916" s="5"/>
      <c r="OJO916" s="5"/>
      <c r="OJP916" s="5"/>
      <c r="OJQ916" s="5"/>
      <c r="OJR916" s="5"/>
      <c r="OJS916" s="5"/>
      <c r="OJT916" s="5"/>
      <c r="OJU916" s="5"/>
      <c r="OJV916" s="5"/>
      <c r="OJW916" s="5"/>
      <c r="OJX916" s="5"/>
      <c r="OJY916" s="5"/>
      <c r="OJZ916" s="5"/>
      <c r="OKA916" s="5"/>
      <c r="OKB916" s="5"/>
      <c r="OKC916" s="5"/>
      <c r="OKD916" s="5"/>
      <c r="OKE916" s="5"/>
      <c r="OKF916" s="5"/>
      <c r="OKG916" s="5"/>
      <c r="OKH916" s="5"/>
      <c r="OKI916" s="5"/>
      <c r="OKJ916" s="5"/>
      <c r="OKK916" s="5"/>
      <c r="OKL916" s="5"/>
      <c r="OKM916" s="5"/>
      <c r="OKN916" s="5"/>
      <c r="OKO916" s="5"/>
      <c r="OKP916" s="5"/>
      <c r="OKQ916" s="5"/>
      <c r="OKR916" s="5"/>
      <c r="OKS916" s="5"/>
      <c r="OKT916" s="5"/>
      <c r="OKU916" s="5"/>
      <c r="OKV916" s="5"/>
      <c r="OKW916" s="5"/>
      <c r="OKX916" s="5"/>
      <c r="OKY916" s="5"/>
      <c r="OKZ916" s="5"/>
      <c r="OLA916" s="5"/>
      <c r="OLB916" s="5"/>
      <c r="OLC916" s="5"/>
      <c r="OLD916" s="5"/>
      <c r="OLE916" s="5"/>
      <c r="OLF916" s="5"/>
      <c r="OLG916" s="5"/>
      <c r="OLH916" s="5"/>
      <c r="OLI916" s="5"/>
      <c r="OLJ916" s="5"/>
      <c r="OLK916" s="5"/>
      <c r="OLL916" s="5"/>
      <c r="OLM916" s="5"/>
      <c r="OLN916" s="5"/>
      <c r="OLO916" s="5"/>
      <c r="OLP916" s="5"/>
      <c r="OLQ916" s="5"/>
      <c r="OLR916" s="5"/>
      <c r="OLS916" s="5"/>
      <c r="OLT916" s="5"/>
      <c r="OLU916" s="5"/>
      <c r="OLV916" s="5"/>
      <c r="OLW916" s="5"/>
      <c r="OLX916" s="5"/>
      <c r="OLY916" s="5"/>
      <c r="OLZ916" s="5"/>
      <c r="OMA916" s="5"/>
      <c r="OMB916" s="5"/>
      <c r="OMC916" s="5"/>
      <c r="OMD916" s="5"/>
      <c r="OME916" s="5"/>
      <c r="OMF916" s="5"/>
      <c r="OMG916" s="5"/>
      <c r="OMH916" s="5"/>
      <c r="OMI916" s="5"/>
      <c r="OMJ916" s="5"/>
      <c r="OMK916" s="5"/>
      <c r="OML916" s="5"/>
      <c r="OMM916" s="5"/>
      <c r="OMN916" s="5"/>
      <c r="OMO916" s="5"/>
      <c r="OMP916" s="5"/>
      <c r="OMQ916" s="5"/>
      <c r="OMR916" s="5"/>
      <c r="OMS916" s="5"/>
      <c r="OMT916" s="5"/>
      <c r="OMU916" s="5"/>
      <c r="OMV916" s="5"/>
      <c r="OMW916" s="5"/>
      <c r="OMX916" s="5"/>
      <c r="OMY916" s="5"/>
      <c r="OMZ916" s="5"/>
      <c r="ONA916" s="5"/>
      <c r="ONB916" s="5"/>
      <c r="ONC916" s="5"/>
      <c r="OND916" s="5"/>
      <c r="ONE916" s="5"/>
      <c r="ONF916" s="5"/>
      <c r="ONG916" s="5"/>
      <c r="ONH916" s="5"/>
      <c r="ONI916" s="5"/>
      <c r="ONJ916" s="5"/>
      <c r="ONK916" s="5"/>
      <c r="ONL916" s="5"/>
      <c r="ONM916" s="5"/>
      <c r="ONN916" s="5"/>
      <c r="ONO916" s="5"/>
      <c r="ONP916" s="5"/>
      <c r="ONQ916" s="5"/>
      <c r="ONR916" s="5"/>
      <c r="ONS916" s="5"/>
      <c r="ONT916" s="5"/>
      <c r="ONU916" s="5"/>
      <c r="ONV916" s="5"/>
      <c r="ONW916" s="5"/>
      <c r="ONX916" s="5"/>
      <c r="ONY916" s="5"/>
      <c r="ONZ916" s="5"/>
      <c r="OOA916" s="5"/>
      <c r="OOB916" s="5"/>
      <c r="OOC916" s="5"/>
      <c r="OOD916" s="5"/>
      <c r="OOE916" s="5"/>
      <c r="OOF916" s="5"/>
      <c r="OOG916" s="5"/>
      <c r="OOH916" s="5"/>
      <c r="OOI916" s="5"/>
      <c r="OOJ916" s="5"/>
      <c r="OOK916" s="5"/>
      <c r="OOL916" s="5"/>
      <c r="OOM916" s="5"/>
      <c r="OON916" s="5"/>
      <c r="OOO916" s="5"/>
      <c r="OOP916" s="5"/>
      <c r="OOQ916" s="5"/>
      <c r="OOR916" s="5"/>
      <c r="OOS916" s="5"/>
      <c r="OOT916" s="5"/>
      <c r="OOU916" s="5"/>
      <c r="OOV916" s="5"/>
      <c r="OOW916" s="5"/>
      <c r="OOX916" s="5"/>
      <c r="OOY916" s="5"/>
      <c r="OOZ916" s="5"/>
      <c r="OPA916" s="5"/>
      <c r="OPB916" s="5"/>
      <c r="OPC916" s="5"/>
      <c r="OPD916" s="5"/>
      <c r="OPE916" s="5"/>
      <c r="OPF916" s="5"/>
      <c r="OPG916" s="5"/>
      <c r="OPH916" s="5"/>
      <c r="OPI916" s="5"/>
      <c r="OPJ916" s="5"/>
      <c r="OPK916" s="5"/>
      <c r="OPL916" s="5"/>
      <c r="OPM916" s="5"/>
      <c r="OPN916" s="5"/>
      <c r="OPO916" s="5"/>
      <c r="OPP916" s="5"/>
      <c r="OPQ916" s="5"/>
      <c r="OPR916" s="5"/>
      <c r="OPS916" s="5"/>
      <c r="OPT916" s="5"/>
      <c r="OPU916" s="5"/>
      <c r="OPV916" s="5"/>
      <c r="OPW916" s="5"/>
      <c r="OPX916" s="5"/>
      <c r="OPY916" s="5"/>
      <c r="OPZ916" s="5"/>
      <c r="OQA916" s="5"/>
      <c r="OQB916" s="5"/>
      <c r="OQC916" s="5"/>
      <c r="OQD916" s="5"/>
      <c r="OQE916" s="5"/>
      <c r="OQF916" s="5"/>
      <c r="OQG916" s="5"/>
      <c r="OQH916" s="5"/>
      <c r="OQI916" s="5"/>
      <c r="OQJ916" s="5"/>
      <c r="OQK916" s="5"/>
      <c r="OQL916" s="5"/>
      <c r="OQM916" s="5"/>
      <c r="OQN916" s="5"/>
      <c r="OQO916" s="5"/>
      <c r="OQP916" s="5"/>
      <c r="OQQ916" s="5"/>
      <c r="OQR916" s="5"/>
      <c r="OQS916" s="5"/>
      <c r="OQT916" s="5"/>
      <c r="OQU916" s="5"/>
      <c r="OQV916" s="5"/>
      <c r="OQW916" s="5"/>
      <c r="OQX916" s="5"/>
      <c r="OQY916" s="5"/>
      <c r="OQZ916" s="5"/>
      <c r="ORA916" s="5"/>
      <c r="ORB916" s="5"/>
      <c r="ORC916" s="5"/>
      <c r="ORD916" s="5"/>
      <c r="ORE916" s="5"/>
      <c r="ORF916" s="5"/>
      <c r="ORG916" s="5"/>
      <c r="ORH916" s="5"/>
      <c r="ORI916" s="5"/>
      <c r="ORJ916" s="5"/>
      <c r="ORK916" s="5"/>
      <c r="ORL916" s="5"/>
      <c r="ORM916" s="5"/>
      <c r="ORN916" s="5"/>
      <c r="ORO916" s="5"/>
      <c r="ORP916" s="5"/>
      <c r="ORQ916" s="5"/>
      <c r="ORR916" s="5"/>
      <c r="ORS916" s="5"/>
      <c r="ORT916" s="5"/>
      <c r="ORU916" s="5"/>
      <c r="ORV916" s="5"/>
      <c r="ORW916" s="5"/>
      <c r="ORX916" s="5"/>
      <c r="ORY916" s="5"/>
      <c r="ORZ916" s="5"/>
      <c r="OSA916" s="5"/>
      <c r="OSB916" s="5"/>
      <c r="OSC916" s="5"/>
      <c r="OSD916" s="5"/>
      <c r="OSE916" s="5"/>
      <c r="OSF916" s="5"/>
      <c r="OSG916" s="5"/>
      <c r="OSH916" s="5"/>
      <c r="OSI916" s="5"/>
      <c r="OSJ916" s="5"/>
      <c r="OSK916" s="5"/>
      <c r="OSL916" s="5"/>
      <c r="OSM916" s="5"/>
      <c r="OSN916" s="5"/>
      <c r="OSO916" s="5"/>
      <c r="OSP916" s="5"/>
      <c r="OSQ916" s="5"/>
      <c r="OSR916" s="5"/>
      <c r="OSS916" s="5"/>
      <c r="OST916" s="5"/>
      <c r="OSU916" s="5"/>
      <c r="OSV916" s="5"/>
      <c r="OSW916" s="5"/>
      <c r="OSX916" s="5"/>
      <c r="OSY916" s="5"/>
      <c r="OSZ916" s="5"/>
      <c r="OTA916" s="5"/>
      <c r="OTB916" s="5"/>
      <c r="OTC916" s="5"/>
      <c r="OTD916" s="5"/>
      <c r="OTE916" s="5"/>
      <c r="OTF916" s="5"/>
      <c r="OTG916" s="5"/>
      <c r="OTH916" s="5"/>
      <c r="OTI916" s="5"/>
      <c r="OTJ916" s="5"/>
      <c r="OTK916" s="5"/>
      <c r="OTL916" s="5"/>
      <c r="OTM916" s="5"/>
      <c r="OTN916" s="5"/>
      <c r="OTO916" s="5"/>
      <c r="OTP916" s="5"/>
      <c r="OTQ916" s="5"/>
      <c r="OTR916" s="5"/>
      <c r="OTS916" s="5"/>
      <c r="OTT916" s="5"/>
      <c r="OTU916" s="5"/>
      <c r="OTV916" s="5"/>
      <c r="OTW916" s="5"/>
      <c r="OTX916" s="5"/>
      <c r="OTY916" s="5"/>
      <c r="OTZ916" s="5"/>
      <c r="OUA916" s="5"/>
      <c r="OUB916" s="5"/>
      <c r="OUC916" s="5"/>
      <c r="OUD916" s="5"/>
      <c r="OUE916" s="5"/>
      <c r="OUF916" s="5"/>
      <c r="OUG916" s="5"/>
      <c r="OUH916" s="5"/>
      <c r="OUI916" s="5"/>
      <c r="OUJ916" s="5"/>
      <c r="OUK916" s="5"/>
      <c r="OUL916" s="5"/>
      <c r="OUM916" s="5"/>
      <c r="OUN916" s="5"/>
      <c r="OUO916" s="5"/>
      <c r="OUP916" s="5"/>
      <c r="OUQ916" s="5"/>
      <c r="OUR916" s="5"/>
      <c r="OUS916" s="5"/>
      <c r="OUT916" s="5"/>
      <c r="OUU916" s="5"/>
      <c r="OUV916" s="5"/>
      <c r="OUW916" s="5"/>
      <c r="OUX916" s="5"/>
      <c r="OUY916" s="5"/>
      <c r="OUZ916" s="5"/>
      <c r="OVA916" s="5"/>
      <c r="OVB916" s="5"/>
      <c r="OVC916" s="5"/>
      <c r="OVD916" s="5"/>
      <c r="OVE916" s="5"/>
      <c r="OVF916" s="5"/>
      <c r="OVG916" s="5"/>
      <c r="OVH916" s="5"/>
      <c r="OVI916" s="5"/>
      <c r="OVJ916" s="5"/>
      <c r="OVK916" s="5"/>
      <c r="OVL916" s="5"/>
      <c r="OVM916" s="5"/>
      <c r="OVN916" s="5"/>
      <c r="OVO916" s="5"/>
      <c r="OVP916" s="5"/>
      <c r="OVQ916" s="5"/>
      <c r="OVR916" s="5"/>
      <c r="OVS916" s="5"/>
      <c r="OVT916" s="5"/>
      <c r="OVU916" s="5"/>
      <c r="OVV916" s="5"/>
      <c r="OVW916" s="5"/>
      <c r="OVX916" s="5"/>
      <c r="OVY916" s="5"/>
      <c r="OVZ916" s="5"/>
      <c r="OWA916" s="5"/>
      <c r="OWB916" s="5"/>
      <c r="OWC916" s="5"/>
      <c r="OWD916" s="5"/>
      <c r="OWE916" s="5"/>
      <c r="OWF916" s="5"/>
      <c r="OWG916" s="5"/>
      <c r="OWH916" s="5"/>
      <c r="OWI916" s="5"/>
      <c r="OWJ916" s="5"/>
      <c r="OWK916" s="5"/>
      <c r="OWL916" s="5"/>
      <c r="OWM916" s="5"/>
      <c r="OWN916" s="5"/>
      <c r="OWO916" s="5"/>
      <c r="OWP916" s="5"/>
      <c r="OWQ916" s="5"/>
      <c r="OWR916" s="5"/>
      <c r="OWS916" s="5"/>
      <c r="OWT916" s="5"/>
      <c r="OWU916" s="5"/>
      <c r="OWV916" s="5"/>
      <c r="OWW916" s="5"/>
      <c r="OWX916" s="5"/>
      <c r="OWY916" s="5"/>
      <c r="OWZ916" s="5"/>
      <c r="OXA916" s="5"/>
      <c r="OXB916" s="5"/>
      <c r="OXC916" s="5"/>
      <c r="OXD916" s="5"/>
      <c r="OXE916" s="5"/>
      <c r="OXF916" s="5"/>
      <c r="OXG916" s="5"/>
      <c r="OXH916" s="5"/>
      <c r="OXI916" s="5"/>
      <c r="OXJ916" s="5"/>
      <c r="OXK916" s="5"/>
      <c r="OXL916" s="5"/>
      <c r="OXM916" s="5"/>
      <c r="OXN916" s="5"/>
      <c r="OXO916" s="5"/>
      <c r="OXP916" s="5"/>
      <c r="OXQ916" s="5"/>
      <c r="OXR916" s="5"/>
      <c r="OXS916" s="5"/>
      <c r="OXT916" s="5"/>
      <c r="OXU916" s="5"/>
      <c r="OXV916" s="5"/>
      <c r="OXW916" s="5"/>
      <c r="OXX916" s="5"/>
      <c r="OXY916" s="5"/>
      <c r="OXZ916" s="5"/>
      <c r="OYA916" s="5"/>
      <c r="OYB916" s="5"/>
      <c r="OYC916" s="5"/>
      <c r="OYD916" s="5"/>
      <c r="OYE916" s="5"/>
      <c r="OYF916" s="5"/>
      <c r="OYG916" s="5"/>
      <c r="OYH916" s="5"/>
      <c r="OYI916" s="5"/>
      <c r="OYJ916" s="5"/>
      <c r="OYK916" s="5"/>
      <c r="OYL916" s="5"/>
      <c r="OYM916" s="5"/>
      <c r="OYN916" s="5"/>
      <c r="OYO916" s="5"/>
      <c r="OYP916" s="5"/>
      <c r="OYQ916" s="5"/>
      <c r="OYR916" s="5"/>
      <c r="OYS916" s="5"/>
      <c r="OYT916" s="5"/>
      <c r="OYU916" s="5"/>
      <c r="OYV916" s="5"/>
      <c r="OYW916" s="5"/>
      <c r="OYX916" s="5"/>
      <c r="OYY916" s="5"/>
      <c r="OYZ916" s="5"/>
      <c r="OZA916" s="5"/>
      <c r="OZB916" s="5"/>
      <c r="OZC916" s="5"/>
      <c r="OZD916" s="5"/>
      <c r="OZE916" s="5"/>
      <c r="OZF916" s="5"/>
      <c r="OZG916" s="5"/>
      <c r="OZH916" s="5"/>
      <c r="OZI916" s="5"/>
      <c r="OZJ916" s="5"/>
      <c r="OZK916" s="5"/>
      <c r="OZL916" s="5"/>
      <c r="OZM916" s="5"/>
      <c r="OZN916" s="5"/>
      <c r="OZO916" s="5"/>
      <c r="OZP916" s="5"/>
      <c r="OZQ916" s="5"/>
      <c r="OZR916" s="5"/>
      <c r="OZS916" s="5"/>
      <c r="OZT916" s="5"/>
      <c r="OZU916" s="5"/>
      <c r="OZV916" s="5"/>
      <c r="OZW916" s="5"/>
      <c r="OZX916" s="5"/>
      <c r="OZY916" s="5"/>
      <c r="OZZ916" s="5"/>
      <c r="PAA916" s="5"/>
      <c r="PAB916" s="5"/>
      <c r="PAC916" s="5"/>
      <c r="PAD916" s="5"/>
      <c r="PAE916" s="5"/>
      <c r="PAF916" s="5"/>
      <c r="PAG916" s="5"/>
      <c r="PAH916" s="5"/>
      <c r="PAI916" s="5"/>
      <c r="PAJ916" s="5"/>
      <c r="PAK916" s="5"/>
      <c r="PAL916" s="5"/>
      <c r="PAM916" s="5"/>
      <c r="PAN916" s="5"/>
      <c r="PAO916" s="5"/>
      <c r="PAP916" s="5"/>
      <c r="PAQ916" s="5"/>
      <c r="PAR916" s="5"/>
      <c r="PAS916" s="5"/>
      <c r="PAT916" s="5"/>
      <c r="PAU916" s="5"/>
      <c r="PAV916" s="5"/>
      <c r="PAW916" s="5"/>
      <c r="PAX916" s="5"/>
      <c r="PAY916" s="5"/>
      <c r="PAZ916" s="5"/>
      <c r="PBA916" s="5"/>
      <c r="PBB916" s="5"/>
      <c r="PBC916" s="5"/>
      <c r="PBD916" s="5"/>
      <c r="PBE916" s="5"/>
      <c r="PBF916" s="5"/>
      <c r="PBG916" s="5"/>
      <c r="PBH916" s="5"/>
      <c r="PBI916" s="5"/>
      <c r="PBJ916" s="5"/>
      <c r="PBK916" s="5"/>
      <c r="PBL916" s="5"/>
      <c r="PBM916" s="5"/>
      <c r="PBN916" s="5"/>
      <c r="PBO916" s="5"/>
      <c r="PBP916" s="5"/>
      <c r="PBQ916" s="5"/>
      <c r="PBR916" s="5"/>
      <c r="PBS916" s="5"/>
      <c r="PBT916" s="5"/>
      <c r="PBU916" s="5"/>
      <c r="PBV916" s="5"/>
      <c r="PBW916" s="5"/>
      <c r="PBX916" s="5"/>
      <c r="PBY916" s="5"/>
      <c r="PBZ916" s="5"/>
      <c r="PCA916" s="5"/>
      <c r="PCB916" s="5"/>
      <c r="PCC916" s="5"/>
      <c r="PCD916" s="5"/>
      <c r="PCE916" s="5"/>
      <c r="PCF916" s="5"/>
      <c r="PCG916" s="5"/>
      <c r="PCH916" s="5"/>
      <c r="PCI916" s="5"/>
      <c r="PCJ916" s="5"/>
      <c r="PCK916" s="5"/>
      <c r="PCL916" s="5"/>
      <c r="PCM916" s="5"/>
      <c r="PCN916" s="5"/>
      <c r="PCO916" s="5"/>
      <c r="PCP916" s="5"/>
      <c r="PCQ916" s="5"/>
      <c r="PCR916" s="5"/>
      <c r="PCS916" s="5"/>
      <c r="PCT916" s="5"/>
      <c r="PCU916" s="5"/>
      <c r="PCV916" s="5"/>
      <c r="PCW916" s="5"/>
      <c r="PCX916" s="5"/>
      <c r="PCY916" s="5"/>
      <c r="PCZ916" s="5"/>
      <c r="PDA916" s="5"/>
      <c r="PDB916" s="5"/>
      <c r="PDC916" s="5"/>
      <c r="PDD916" s="5"/>
      <c r="PDE916" s="5"/>
      <c r="PDF916" s="5"/>
      <c r="PDG916" s="5"/>
      <c r="PDH916" s="5"/>
      <c r="PDI916" s="5"/>
      <c r="PDJ916" s="5"/>
      <c r="PDK916" s="5"/>
      <c r="PDL916" s="5"/>
      <c r="PDM916" s="5"/>
      <c r="PDN916" s="5"/>
      <c r="PDO916" s="5"/>
      <c r="PDP916" s="5"/>
      <c r="PDQ916" s="5"/>
      <c r="PDR916" s="5"/>
      <c r="PDS916" s="5"/>
      <c r="PDT916" s="5"/>
      <c r="PDU916" s="5"/>
      <c r="PDV916" s="5"/>
      <c r="PDW916" s="5"/>
      <c r="PDX916" s="5"/>
      <c r="PDY916" s="5"/>
      <c r="PDZ916" s="5"/>
      <c r="PEA916" s="5"/>
      <c r="PEB916" s="5"/>
      <c r="PEC916" s="5"/>
      <c r="PED916" s="5"/>
      <c r="PEE916" s="5"/>
      <c r="PEF916" s="5"/>
      <c r="PEG916" s="5"/>
      <c r="PEH916" s="5"/>
      <c r="PEI916" s="5"/>
      <c r="PEJ916" s="5"/>
      <c r="PEK916" s="5"/>
      <c r="PEL916" s="5"/>
      <c r="PEM916" s="5"/>
      <c r="PEN916" s="5"/>
      <c r="PEO916" s="5"/>
      <c r="PEP916" s="5"/>
      <c r="PEQ916" s="5"/>
      <c r="PER916" s="5"/>
      <c r="PES916" s="5"/>
      <c r="PET916" s="5"/>
      <c r="PEU916" s="5"/>
      <c r="PEV916" s="5"/>
      <c r="PEW916" s="5"/>
      <c r="PEX916" s="5"/>
      <c r="PEY916" s="5"/>
      <c r="PEZ916" s="5"/>
      <c r="PFA916" s="5"/>
      <c r="PFB916" s="5"/>
      <c r="PFC916" s="5"/>
      <c r="PFD916" s="5"/>
      <c r="PFE916" s="5"/>
      <c r="PFF916" s="5"/>
      <c r="PFG916" s="5"/>
      <c r="PFH916" s="5"/>
      <c r="PFI916" s="5"/>
      <c r="PFJ916" s="5"/>
      <c r="PFK916" s="5"/>
      <c r="PFL916" s="5"/>
      <c r="PFM916" s="5"/>
      <c r="PFN916" s="5"/>
      <c r="PFO916" s="5"/>
      <c r="PFP916" s="5"/>
      <c r="PFQ916" s="5"/>
      <c r="PFR916" s="5"/>
      <c r="PFS916" s="5"/>
      <c r="PFT916" s="5"/>
      <c r="PFU916" s="5"/>
      <c r="PFV916" s="5"/>
      <c r="PFW916" s="5"/>
      <c r="PFX916" s="5"/>
      <c r="PFY916" s="5"/>
      <c r="PFZ916" s="5"/>
      <c r="PGA916" s="5"/>
      <c r="PGB916" s="5"/>
      <c r="PGC916" s="5"/>
      <c r="PGD916" s="5"/>
      <c r="PGE916" s="5"/>
      <c r="PGF916" s="5"/>
      <c r="PGG916" s="5"/>
      <c r="PGH916" s="5"/>
      <c r="PGI916" s="5"/>
      <c r="PGJ916" s="5"/>
      <c r="PGK916" s="5"/>
      <c r="PGL916" s="5"/>
      <c r="PGM916" s="5"/>
      <c r="PGN916" s="5"/>
      <c r="PGO916" s="5"/>
      <c r="PGP916" s="5"/>
      <c r="PGQ916" s="5"/>
      <c r="PGR916" s="5"/>
      <c r="PGS916" s="5"/>
      <c r="PGT916" s="5"/>
      <c r="PGU916" s="5"/>
      <c r="PGV916" s="5"/>
      <c r="PGW916" s="5"/>
      <c r="PGX916" s="5"/>
      <c r="PGY916" s="5"/>
      <c r="PGZ916" s="5"/>
      <c r="PHA916" s="5"/>
      <c r="PHB916" s="5"/>
      <c r="PHC916" s="5"/>
      <c r="PHD916" s="5"/>
      <c r="PHE916" s="5"/>
      <c r="PHF916" s="5"/>
      <c r="PHG916" s="5"/>
      <c r="PHH916" s="5"/>
      <c r="PHI916" s="5"/>
      <c r="PHJ916" s="5"/>
      <c r="PHK916" s="5"/>
      <c r="PHL916" s="5"/>
      <c r="PHM916" s="5"/>
      <c r="PHN916" s="5"/>
      <c r="PHO916" s="5"/>
      <c r="PHP916" s="5"/>
      <c r="PHQ916" s="5"/>
      <c r="PHR916" s="5"/>
      <c r="PHS916" s="5"/>
      <c r="PHT916" s="5"/>
      <c r="PHU916" s="5"/>
      <c r="PHV916" s="5"/>
      <c r="PHW916" s="5"/>
      <c r="PHX916" s="5"/>
      <c r="PHY916" s="5"/>
      <c r="PHZ916" s="5"/>
      <c r="PIA916" s="5"/>
      <c r="PIB916" s="5"/>
      <c r="PIC916" s="5"/>
      <c r="PID916" s="5"/>
      <c r="PIE916" s="5"/>
      <c r="PIF916" s="5"/>
      <c r="PIG916" s="5"/>
      <c r="PIH916" s="5"/>
      <c r="PII916" s="5"/>
      <c r="PIJ916" s="5"/>
      <c r="PIK916" s="5"/>
      <c r="PIL916" s="5"/>
      <c r="PIM916" s="5"/>
      <c r="PIN916" s="5"/>
      <c r="PIO916" s="5"/>
      <c r="PIP916" s="5"/>
      <c r="PIQ916" s="5"/>
      <c r="PIR916" s="5"/>
      <c r="PIS916" s="5"/>
      <c r="PIT916" s="5"/>
      <c r="PIU916" s="5"/>
      <c r="PIV916" s="5"/>
      <c r="PIW916" s="5"/>
      <c r="PIX916" s="5"/>
      <c r="PIY916" s="5"/>
      <c r="PIZ916" s="5"/>
      <c r="PJA916" s="5"/>
      <c r="PJB916" s="5"/>
      <c r="PJC916" s="5"/>
      <c r="PJD916" s="5"/>
      <c r="PJE916" s="5"/>
      <c r="PJF916" s="5"/>
      <c r="PJG916" s="5"/>
      <c r="PJH916" s="5"/>
      <c r="PJI916" s="5"/>
      <c r="PJJ916" s="5"/>
      <c r="PJK916" s="5"/>
      <c r="PJL916" s="5"/>
      <c r="PJM916" s="5"/>
      <c r="PJN916" s="5"/>
      <c r="PJO916" s="5"/>
      <c r="PJP916" s="5"/>
      <c r="PJQ916" s="5"/>
      <c r="PJR916" s="5"/>
      <c r="PJS916" s="5"/>
      <c r="PJT916" s="5"/>
      <c r="PJU916" s="5"/>
      <c r="PJV916" s="5"/>
      <c r="PJW916" s="5"/>
      <c r="PJX916" s="5"/>
      <c r="PJY916" s="5"/>
      <c r="PJZ916" s="5"/>
      <c r="PKA916" s="5"/>
      <c r="PKB916" s="5"/>
      <c r="PKC916" s="5"/>
      <c r="PKD916" s="5"/>
      <c r="PKE916" s="5"/>
      <c r="PKF916" s="5"/>
      <c r="PKG916" s="5"/>
      <c r="PKH916" s="5"/>
      <c r="PKI916" s="5"/>
      <c r="PKJ916" s="5"/>
      <c r="PKK916" s="5"/>
      <c r="PKL916" s="5"/>
      <c r="PKM916" s="5"/>
      <c r="PKN916" s="5"/>
      <c r="PKO916" s="5"/>
      <c r="PKP916" s="5"/>
      <c r="PKQ916" s="5"/>
      <c r="PKR916" s="5"/>
      <c r="PKS916" s="5"/>
      <c r="PKT916" s="5"/>
      <c r="PKU916" s="5"/>
      <c r="PKV916" s="5"/>
      <c r="PKW916" s="5"/>
      <c r="PKX916" s="5"/>
      <c r="PKY916" s="5"/>
      <c r="PKZ916" s="5"/>
      <c r="PLA916" s="5"/>
      <c r="PLB916" s="5"/>
      <c r="PLC916" s="5"/>
      <c r="PLD916" s="5"/>
      <c r="PLE916" s="5"/>
      <c r="PLF916" s="5"/>
      <c r="PLG916" s="5"/>
      <c r="PLH916" s="5"/>
      <c r="PLI916" s="5"/>
      <c r="PLJ916" s="5"/>
      <c r="PLK916" s="5"/>
      <c r="PLL916" s="5"/>
      <c r="PLM916" s="5"/>
      <c r="PLN916" s="5"/>
      <c r="PLO916" s="5"/>
      <c r="PLP916" s="5"/>
      <c r="PLQ916" s="5"/>
      <c r="PLR916" s="5"/>
      <c r="PLS916" s="5"/>
      <c r="PLT916" s="5"/>
      <c r="PLU916" s="5"/>
      <c r="PLV916" s="5"/>
      <c r="PLW916" s="5"/>
      <c r="PLX916" s="5"/>
      <c r="PLY916" s="5"/>
      <c r="PLZ916" s="5"/>
      <c r="PMA916" s="5"/>
      <c r="PMB916" s="5"/>
      <c r="PMC916" s="5"/>
      <c r="PMD916" s="5"/>
      <c r="PME916" s="5"/>
      <c r="PMF916" s="5"/>
      <c r="PMG916" s="5"/>
      <c r="PMH916" s="5"/>
      <c r="PMI916" s="5"/>
      <c r="PMJ916" s="5"/>
      <c r="PMK916" s="5"/>
      <c r="PML916" s="5"/>
      <c r="PMM916" s="5"/>
      <c r="PMN916" s="5"/>
      <c r="PMO916" s="5"/>
      <c r="PMP916" s="5"/>
      <c r="PMQ916" s="5"/>
      <c r="PMR916" s="5"/>
      <c r="PMS916" s="5"/>
      <c r="PMT916" s="5"/>
      <c r="PMU916" s="5"/>
      <c r="PMV916" s="5"/>
      <c r="PMW916" s="5"/>
      <c r="PMX916" s="5"/>
      <c r="PMY916" s="5"/>
      <c r="PMZ916" s="5"/>
      <c r="PNA916" s="5"/>
      <c r="PNB916" s="5"/>
      <c r="PNC916" s="5"/>
      <c r="PND916" s="5"/>
      <c r="PNE916" s="5"/>
      <c r="PNF916" s="5"/>
      <c r="PNG916" s="5"/>
      <c r="PNH916" s="5"/>
      <c r="PNI916" s="5"/>
      <c r="PNJ916" s="5"/>
      <c r="PNK916" s="5"/>
      <c r="PNL916" s="5"/>
      <c r="PNM916" s="5"/>
      <c r="PNN916" s="5"/>
      <c r="PNO916" s="5"/>
      <c r="PNP916" s="5"/>
      <c r="PNQ916" s="5"/>
      <c r="PNR916" s="5"/>
      <c r="PNS916" s="5"/>
      <c r="PNT916" s="5"/>
      <c r="PNU916" s="5"/>
      <c r="PNV916" s="5"/>
      <c r="PNW916" s="5"/>
      <c r="PNX916" s="5"/>
      <c r="PNY916" s="5"/>
      <c r="PNZ916" s="5"/>
      <c r="POA916" s="5"/>
      <c r="POB916" s="5"/>
      <c r="POC916" s="5"/>
      <c r="POD916" s="5"/>
      <c r="POE916" s="5"/>
      <c r="POF916" s="5"/>
      <c r="POG916" s="5"/>
      <c r="POH916" s="5"/>
      <c r="POI916" s="5"/>
      <c r="POJ916" s="5"/>
      <c r="POK916" s="5"/>
      <c r="POL916" s="5"/>
      <c r="POM916" s="5"/>
      <c r="PON916" s="5"/>
      <c r="POO916" s="5"/>
      <c r="POP916" s="5"/>
      <c r="POQ916" s="5"/>
      <c r="POR916" s="5"/>
      <c r="POS916" s="5"/>
      <c r="POT916" s="5"/>
      <c r="POU916" s="5"/>
      <c r="POV916" s="5"/>
      <c r="POW916" s="5"/>
      <c r="POX916" s="5"/>
      <c r="POY916" s="5"/>
      <c r="POZ916" s="5"/>
      <c r="PPA916" s="5"/>
      <c r="PPB916" s="5"/>
      <c r="PPC916" s="5"/>
      <c r="PPD916" s="5"/>
      <c r="PPE916" s="5"/>
      <c r="PPF916" s="5"/>
      <c r="PPG916" s="5"/>
      <c r="PPH916" s="5"/>
      <c r="PPI916" s="5"/>
      <c r="PPJ916" s="5"/>
      <c r="PPK916" s="5"/>
      <c r="PPL916" s="5"/>
      <c r="PPM916" s="5"/>
      <c r="PPN916" s="5"/>
      <c r="PPO916" s="5"/>
      <c r="PPP916" s="5"/>
      <c r="PPQ916" s="5"/>
      <c r="PPR916" s="5"/>
      <c r="PPS916" s="5"/>
      <c r="PPT916" s="5"/>
      <c r="PPU916" s="5"/>
      <c r="PPV916" s="5"/>
      <c r="PPW916" s="5"/>
      <c r="PPX916" s="5"/>
      <c r="PPY916" s="5"/>
      <c r="PPZ916" s="5"/>
      <c r="PQA916" s="5"/>
      <c r="PQB916" s="5"/>
      <c r="PQC916" s="5"/>
      <c r="PQD916" s="5"/>
      <c r="PQE916" s="5"/>
      <c r="PQF916" s="5"/>
      <c r="PQG916" s="5"/>
      <c r="PQH916" s="5"/>
      <c r="PQI916" s="5"/>
      <c r="PQJ916" s="5"/>
      <c r="PQK916" s="5"/>
      <c r="PQL916" s="5"/>
      <c r="PQM916" s="5"/>
      <c r="PQN916" s="5"/>
      <c r="PQO916" s="5"/>
      <c r="PQP916" s="5"/>
      <c r="PQQ916" s="5"/>
      <c r="PQR916" s="5"/>
      <c r="PQS916" s="5"/>
      <c r="PQT916" s="5"/>
      <c r="PQU916" s="5"/>
      <c r="PQV916" s="5"/>
      <c r="PQW916" s="5"/>
      <c r="PQX916" s="5"/>
      <c r="PQY916" s="5"/>
      <c r="PQZ916" s="5"/>
      <c r="PRA916" s="5"/>
      <c r="PRB916" s="5"/>
      <c r="PRC916" s="5"/>
      <c r="PRD916" s="5"/>
      <c r="PRE916" s="5"/>
      <c r="PRF916" s="5"/>
      <c r="PRG916" s="5"/>
      <c r="PRH916" s="5"/>
      <c r="PRI916" s="5"/>
      <c r="PRJ916" s="5"/>
      <c r="PRK916" s="5"/>
      <c r="PRL916" s="5"/>
      <c r="PRM916" s="5"/>
      <c r="PRN916" s="5"/>
      <c r="PRO916" s="5"/>
      <c r="PRP916" s="5"/>
      <c r="PRQ916" s="5"/>
      <c r="PRR916" s="5"/>
      <c r="PRS916" s="5"/>
      <c r="PRT916" s="5"/>
      <c r="PRU916" s="5"/>
      <c r="PRV916" s="5"/>
      <c r="PRW916" s="5"/>
      <c r="PRX916" s="5"/>
      <c r="PRY916" s="5"/>
      <c r="PRZ916" s="5"/>
      <c r="PSA916" s="5"/>
      <c r="PSB916" s="5"/>
      <c r="PSC916" s="5"/>
      <c r="PSD916" s="5"/>
      <c r="PSE916" s="5"/>
      <c r="PSF916" s="5"/>
      <c r="PSG916" s="5"/>
      <c r="PSH916" s="5"/>
      <c r="PSI916" s="5"/>
      <c r="PSJ916" s="5"/>
      <c r="PSK916" s="5"/>
      <c r="PSL916" s="5"/>
      <c r="PSM916" s="5"/>
      <c r="PSN916" s="5"/>
      <c r="PSO916" s="5"/>
      <c r="PSP916" s="5"/>
      <c r="PSQ916" s="5"/>
      <c r="PSR916" s="5"/>
      <c r="PSS916" s="5"/>
      <c r="PST916" s="5"/>
      <c r="PSU916" s="5"/>
      <c r="PSV916" s="5"/>
      <c r="PSW916" s="5"/>
      <c r="PSX916" s="5"/>
      <c r="PSY916" s="5"/>
      <c r="PSZ916" s="5"/>
      <c r="PTA916" s="5"/>
      <c r="PTB916" s="5"/>
      <c r="PTC916" s="5"/>
      <c r="PTD916" s="5"/>
      <c r="PTE916" s="5"/>
      <c r="PTF916" s="5"/>
      <c r="PTG916" s="5"/>
      <c r="PTH916" s="5"/>
      <c r="PTI916" s="5"/>
      <c r="PTJ916" s="5"/>
      <c r="PTK916" s="5"/>
      <c r="PTL916" s="5"/>
      <c r="PTM916" s="5"/>
      <c r="PTN916" s="5"/>
      <c r="PTO916" s="5"/>
      <c r="PTP916" s="5"/>
      <c r="PTQ916" s="5"/>
      <c r="PTR916" s="5"/>
      <c r="PTS916" s="5"/>
      <c r="PTT916" s="5"/>
      <c r="PTU916" s="5"/>
      <c r="PTV916" s="5"/>
      <c r="PTW916" s="5"/>
      <c r="PTX916" s="5"/>
      <c r="PTY916" s="5"/>
      <c r="PTZ916" s="5"/>
      <c r="PUA916" s="5"/>
      <c r="PUB916" s="5"/>
      <c r="PUC916" s="5"/>
      <c r="PUD916" s="5"/>
      <c r="PUE916" s="5"/>
      <c r="PUF916" s="5"/>
      <c r="PUG916" s="5"/>
      <c r="PUH916" s="5"/>
      <c r="PUI916" s="5"/>
      <c r="PUJ916" s="5"/>
      <c r="PUK916" s="5"/>
      <c r="PUL916" s="5"/>
      <c r="PUM916" s="5"/>
      <c r="PUN916" s="5"/>
      <c r="PUO916" s="5"/>
      <c r="PUP916" s="5"/>
      <c r="PUQ916" s="5"/>
      <c r="PUR916" s="5"/>
      <c r="PUS916" s="5"/>
      <c r="PUT916" s="5"/>
      <c r="PUU916" s="5"/>
      <c r="PUV916" s="5"/>
      <c r="PUW916" s="5"/>
      <c r="PUX916" s="5"/>
      <c r="PUY916" s="5"/>
      <c r="PUZ916" s="5"/>
      <c r="PVA916" s="5"/>
      <c r="PVB916" s="5"/>
      <c r="PVC916" s="5"/>
      <c r="PVD916" s="5"/>
      <c r="PVE916" s="5"/>
      <c r="PVF916" s="5"/>
      <c r="PVG916" s="5"/>
      <c r="PVH916" s="5"/>
      <c r="PVI916" s="5"/>
      <c r="PVJ916" s="5"/>
      <c r="PVK916" s="5"/>
      <c r="PVL916" s="5"/>
      <c r="PVM916" s="5"/>
      <c r="PVN916" s="5"/>
      <c r="PVO916" s="5"/>
      <c r="PVP916" s="5"/>
      <c r="PVQ916" s="5"/>
      <c r="PVR916" s="5"/>
      <c r="PVS916" s="5"/>
      <c r="PVT916" s="5"/>
      <c r="PVU916" s="5"/>
      <c r="PVV916" s="5"/>
      <c r="PVW916" s="5"/>
      <c r="PVX916" s="5"/>
      <c r="PVY916" s="5"/>
      <c r="PVZ916" s="5"/>
      <c r="PWA916" s="5"/>
      <c r="PWB916" s="5"/>
      <c r="PWC916" s="5"/>
      <c r="PWD916" s="5"/>
      <c r="PWE916" s="5"/>
      <c r="PWF916" s="5"/>
      <c r="PWG916" s="5"/>
      <c r="PWH916" s="5"/>
      <c r="PWI916" s="5"/>
      <c r="PWJ916" s="5"/>
      <c r="PWK916" s="5"/>
      <c r="PWL916" s="5"/>
      <c r="PWM916" s="5"/>
      <c r="PWN916" s="5"/>
      <c r="PWO916" s="5"/>
      <c r="PWP916" s="5"/>
      <c r="PWQ916" s="5"/>
      <c r="PWR916" s="5"/>
      <c r="PWS916" s="5"/>
      <c r="PWT916" s="5"/>
      <c r="PWU916" s="5"/>
      <c r="PWV916" s="5"/>
      <c r="PWW916" s="5"/>
      <c r="PWX916" s="5"/>
      <c r="PWY916" s="5"/>
      <c r="PWZ916" s="5"/>
      <c r="PXA916" s="5"/>
      <c r="PXB916" s="5"/>
      <c r="PXC916" s="5"/>
      <c r="PXD916" s="5"/>
      <c r="PXE916" s="5"/>
      <c r="PXF916" s="5"/>
      <c r="PXG916" s="5"/>
      <c r="PXH916" s="5"/>
      <c r="PXI916" s="5"/>
      <c r="PXJ916" s="5"/>
      <c r="PXK916" s="5"/>
      <c r="PXL916" s="5"/>
      <c r="PXM916" s="5"/>
      <c r="PXN916" s="5"/>
      <c r="PXO916" s="5"/>
      <c r="PXP916" s="5"/>
      <c r="PXQ916" s="5"/>
      <c r="PXR916" s="5"/>
      <c r="PXS916" s="5"/>
      <c r="PXT916" s="5"/>
      <c r="PXU916" s="5"/>
      <c r="PXV916" s="5"/>
      <c r="PXW916" s="5"/>
      <c r="PXX916" s="5"/>
      <c r="PXY916" s="5"/>
      <c r="PXZ916" s="5"/>
      <c r="PYA916" s="5"/>
      <c r="PYB916" s="5"/>
      <c r="PYC916" s="5"/>
      <c r="PYD916" s="5"/>
      <c r="PYE916" s="5"/>
      <c r="PYF916" s="5"/>
      <c r="PYG916" s="5"/>
      <c r="PYH916" s="5"/>
      <c r="PYI916" s="5"/>
      <c r="PYJ916" s="5"/>
      <c r="PYK916" s="5"/>
      <c r="PYL916" s="5"/>
      <c r="PYM916" s="5"/>
      <c r="PYN916" s="5"/>
      <c r="PYO916" s="5"/>
      <c r="PYP916" s="5"/>
      <c r="PYQ916" s="5"/>
      <c r="PYR916" s="5"/>
      <c r="PYS916" s="5"/>
      <c r="PYT916" s="5"/>
      <c r="PYU916" s="5"/>
      <c r="PYV916" s="5"/>
      <c r="PYW916" s="5"/>
      <c r="PYX916" s="5"/>
      <c r="PYY916" s="5"/>
      <c r="PYZ916" s="5"/>
      <c r="PZA916" s="5"/>
      <c r="PZB916" s="5"/>
      <c r="PZC916" s="5"/>
      <c r="PZD916" s="5"/>
      <c r="PZE916" s="5"/>
      <c r="PZF916" s="5"/>
      <c r="PZG916" s="5"/>
      <c r="PZH916" s="5"/>
      <c r="PZI916" s="5"/>
      <c r="PZJ916" s="5"/>
      <c r="PZK916" s="5"/>
      <c r="PZL916" s="5"/>
      <c r="PZM916" s="5"/>
      <c r="PZN916" s="5"/>
      <c r="PZO916" s="5"/>
      <c r="PZP916" s="5"/>
      <c r="PZQ916" s="5"/>
      <c r="PZR916" s="5"/>
      <c r="PZS916" s="5"/>
      <c r="PZT916" s="5"/>
      <c r="PZU916" s="5"/>
      <c r="PZV916" s="5"/>
      <c r="PZW916" s="5"/>
      <c r="PZX916" s="5"/>
      <c r="PZY916" s="5"/>
      <c r="PZZ916" s="5"/>
      <c r="QAA916" s="5"/>
      <c r="QAB916" s="5"/>
      <c r="QAC916" s="5"/>
      <c r="QAD916" s="5"/>
      <c r="QAE916" s="5"/>
      <c r="QAF916" s="5"/>
      <c r="QAG916" s="5"/>
      <c r="QAH916" s="5"/>
      <c r="QAI916" s="5"/>
      <c r="QAJ916" s="5"/>
      <c r="QAK916" s="5"/>
      <c r="QAL916" s="5"/>
      <c r="QAM916" s="5"/>
      <c r="QAN916" s="5"/>
      <c r="QAO916" s="5"/>
      <c r="QAP916" s="5"/>
      <c r="QAQ916" s="5"/>
      <c r="QAR916" s="5"/>
      <c r="QAS916" s="5"/>
      <c r="QAT916" s="5"/>
      <c r="QAU916" s="5"/>
      <c r="QAV916" s="5"/>
      <c r="QAW916" s="5"/>
      <c r="QAX916" s="5"/>
      <c r="QAY916" s="5"/>
      <c r="QAZ916" s="5"/>
      <c r="QBA916" s="5"/>
      <c r="QBB916" s="5"/>
      <c r="QBC916" s="5"/>
      <c r="QBD916" s="5"/>
      <c r="QBE916" s="5"/>
      <c r="QBF916" s="5"/>
      <c r="QBG916" s="5"/>
      <c r="QBH916" s="5"/>
      <c r="QBI916" s="5"/>
      <c r="QBJ916" s="5"/>
      <c r="QBK916" s="5"/>
      <c r="QBL916" s="5"/>
      <c r="QBM916" s="5"/>
      <c r="QBN916" s="5"/>
      <c r="QBO916" s="5"/>
      <c r="QBP916" s="5"/>
      <c r="QBQ916" s="5"/>
      <c r="QBR916" s="5"/>
      <c r="QBS916" s="5"/>
      <c r="QBT916" s="5"/>
      <c r="QBU916" s="5"/>
      <c r="QBV916" s="5"/>
      <c r="QBW916" s="5"/>
      <c r="QBX916" s="5"/>
      <c r="QBY916" s="5"/>
      <c r="QBZ916" s="5"/>
      <c r="QCA916" s="5"/>
      <c r="QCB916" s="5"/>
      <c r="QCC916" s="5"/>
      <c r="QCD916" s="5"/>
      <c r="QCE916" s="5"/>
      <c r="QCF916" s="5"/>
      <c r="QCG916" s="5"/>
      <c r="QCH916" s="5"/>
      <c r="QCI916" s="5"/>
      <c r="QCJ916" s="5"/>
      <c r="QCK916" s="5"/>
      <c r="QCL916" s="5"/>
      <c r="QCM916" s="5"/>
      <c r="QCN916" s="5"/>
      <c r="QCO916" s="5"/>
      <c r="QCP916" s="5"/>
      <c r="QCQ916" s="5"/>
      <c r="QCR916" s="5"/>
      <c r="QCS916" s="5"/>
      <c r="QCT916" s="5"/>
      <c r="QCU916" s="5"/>
      <c r="QCV916" s="5"/>
      <c r="QCW916" s="5"/>
      <c r="QCX916" s="5"/>
      <c r="QCY916" s="5"/>
      <c r="QCZ916" s="5"/>
      <c r="QDA916" s="5"/>
      <c r="QDB916" s="5"/>
      <c r="QDC916" s="5"/>
      <c r="QDD916" s="5"/>
      <c r="QDE916" s="5"/>
      <c r="QDF916" s="5"/>
      <c r="QDG916" s="5"/>
      <c r="QDH916" s="5"/>
      <c r="QDI916" s="5"/>
      <c r="QDJ916" s="5"/>
      <c r="QDK916" s="5"/>
      <c r="QDL916" s="5"/>
      <c r="QDM916" s="5"/>
      <c r="QDN916" s="5"/>
      <c r="QDO916" s="5"/>
      <c r="QDP916" s="5"/>
      <c r="QDQ916" s="5"/>
      <c r="QDR916" s="5"/>
      <c r="QDS916" s="5"/>
      <c r="QDT916" s="5"/>
      <c r="QDU916" s="5"/>
      <c r="QDV916" s="5"/>
      <c r="QDW916" s="5"/>
      <c r="QDX916" s="5"/>
      <c r="QDY916" s="5"/>
      <c r="QDZ916" s="5"/>
      <c r="QEA916" s="5"/>
      <c r="QEB916" s="5"/>
      <c r="QEC916" s="5"/>
      <c r="QED916" s="5"/>
      <c r="QEE916" s="5"/>
      <c r="QEF916" s="5"/>
      <c r="QEG916" s="5"/>
      <c r="QEH916" s="5"/>
      <c r="QEI916" s="5"/>
      <c r="QEJ916" s="5"/>
      <c r="QEK916" s="5"/>
      <c r="QEL916" s="5"/>
      <c r="QEM916" s="5"/>
      <c r="QEN916" s="5"/>
      <c r="QEO916" s="5"/>
      <c r="QEP916" s="5"/>
      <c r="QEQ916" s="5"/>
      <c r="QER916" s="5"/>
      <c r="QES916" s="5"/>
      <c r="QET916" s="5"/>
      <c r="QEU916" s="5"/>
      <c r="QEV916" s="5"/>
      <c r="QEW916" s="5"/>
      <c r="QEX916" s="5"/>
      <c r="QEY916" s="5"/>
      <c r="QEZ916" s="5"/>
      <c r="QFA916" s="5"/>
      <c r="QFB916" s="5"/>
      <c r="QFC916" s="5"/>
      <c r="QFD916" s="5"/>
      <c r="QFE916" s="5"/>
      <c r="QFF916" s="5"/>
      <c r="QFG916" s="5"/>
      <c r="QFH916" s="5"/>
      <c r="QFI916" s="5"/>
      <c r="QFJ916" s="5"/>
      <c r="QFK916" s="5"/>
      <c r="QFL916" s="5"/>
      <c r="QFM916" s="5"/>
      <c r="QFN916" s="5"/>
      <c r="QFO916" s="5"/>
      <c r="QFP916" s="5"/>
      <c r="QFQ916" s="5"/>
      <c r="QFR916" s="5"/>
      <c r="QFS916" s="5"/>
      <c r="QFT916" s="5"/>
      <c r="QFU916" s="5"/>
      <c r="QFV916" s="5"/>
      <c r="QFW916" s="5"/>
      <c r="QFX916" s="5"/>
      <c r="QFY916" s="5"/>
      <c r="QFZ916" s="5"/>
      <c r="QGA916" s="5"/>
      <c r="QGB916" s="5"/>
      <c r="QGC916" s="5"/>
      <c r="QGD916" s="5"/>
      <c r="QGE916" s="5"/>
      <c r="QGF916" s="5"/>
      <c r="QGG916" s="5"/>
      <c r="QGH916" s="5"/>
      <c r="QGI916" s="5"/>
      <c r="QGJ916" s="5"/>
      <c r="QGK916" s="5"/>
      <c r="QGL916" s="5"/>
      <c r="QGM916" s="5"/>
      <c r="QGN916" s="5"/>
      <c r="QGO916" s="5"/>
      <c r="QGP916" s="5"/>
      <c r="QGQ916" s="5"/>
      <c r="QGR916" s="5"/>
      <c r="QGS916" s="5"/>
      <c r="QGT916" s="5"/>
      <c r="QGU916" s="5"/>
      <c r="QGV916" s="5"/>
      <c r="QGW916" s="5"/>
      <c r="QGX916" s="5"/>
      <c r="QGY916" s="5"/>
      <c r="QGZ916" s="5"/>
      <c r="QHA916" s="5"/>
      <c r="QHB916" s="5"/>
      <c r="QHC916" s="5"/>
      <c r="QHD916" s="5"/>
      <c r="QHE916" s="5"/>
      <c r="QHF916" s="5"/>
      <c r="QHG916" s="5"/>
      <c r="QHH916" s="5"/>
      <c r="QHI916" s="5"/>
      <c r="QHJ916" s="5"/>
      <c r="QHK916" s="5"/>
      <c r="QHL916" s="5"/>
      <c r="QHM916" s="5"/>
      <c r="QHN916" s="5"/>
      <c r="QHO916" s="5"/>
      <c r="QHP916" s="5"/>
      <c r="QHQ916" s="5"/>
      <c r="QHR916" s="5"/>
      <c r="QHS916" s="5"/>
      <c r="QHT916" s="5"/>
      <c r="QHU916" s="5"/>
      <c r="QHV916" s="5"/>
      <c r="QHW916" s="5"/>
      <c r="QHX916" s="5"/>
      <c r="QHY916" s="5"/>
      <c r="QHZ916" s="5"/>
      <c r="QIA916" s="5"/>
      <c r="QIB916" s="5"/>
      <c r="QIC916" s="5"/>
      <c r="QID916" s="5"/>
      <c r="QIE916" s="5"/>
      <c r="QIF916" s="5"/>
      <c r="QIG916" s="5"/>
      <c r="QIH916" s="5"/>
      <c r="QII916" s="5"/>
      <c r="QIJ916" s="5"/>
      <c r="QIK916" s="5"/>
      <c r="QIL916" s="5"/>
      <c r="QIM916" s="5"/>
      <c r="QIN916" s="5"/>
      <c r="QIO916" s="5"/>
      <c r="QIP916" s="5"/>
      <c r="QIQ916" s="5"/>
      <c r="QIR916" s="5"/>
      <c r="QIS916" s="5"/>
      <c r="QIT916" s="5"/>
      <c r="QIU916" s="5"/>
      <c r="QIV916" s="5"/>
      <c r="QIW916" s="5"/>
      <c r="QIX916" s="5"/>
      <c r="QIY916" s="5"/>
      <c r="QIZ916" s="5"/>
      <c r="QJA916" s="5"/>
      <c r="QJB916" s="5"/>
      <c r="QJC916" s="5"/>
      <c r="QJD916" s="5"/>
      <c r="QJE916" s="5"/>
      <c r="QJF916" s="5"/>
      <c r="QJG916" s="5"/>
      <c r="QJH916" s="5"/>
      <c r="QJI916" s="5"/>
      <c r="QJJ916" s="5"/>
      <c r="QJK916" s="5"/>
      <c r="QJL916" s="5"/>
      <c r="QJM916" s="5"/>
      <c r="QJN916" s="5"/>
      <c r="QJO916" s="5"/>
      <c r="QJP916" s="5"/>
      <c r="QJQ916" s="5"/>
      <c r="QJR916" s="5"/>
      <c r="QJS916" s="5"/>
      <c r="QJT916" s="5"/>
      <c r="QJU916" s="5"/>
      <c r="QJV916" s="5"/>
      <c r="QJW916" s="5"/>
      <c r="QJX916" s="5"/>
      <c r="QJY916" s="5"/>
      <c r="QJZ916" s="5"/>
      <c r="QKA916" s="5"/>
      <c r="QKB916" s="5"/>
      <c r="QKC916" s="5"/>
      <c r="QKD916" s="5"/>
      <c r="QKE916" s="5"/>
      <c r="QKF916" s="5"/>
      <c r="QKG916" s="5"/>
      <c r="QKH916" s="5"/>
      <c r="QKI916" s="5"/>
      <c r="QKJ916" s="5"/>
      <c r="QKK916" s="5"/>
      <c r="QKL916" s="5"/>
      <c r="QKM916" s="5"/>
      <c r="QKN916" s="5"/>
      <c r="QKO916" s="5"/>
      <c r="QKP916" s="5"/>
      <c r="QKQ916" s="5"/>
      <c r="QKR916" s="5"/>
      <c r="QKS916" s="5"/>
      <c r="QKT916" s="5"/>
      <c r="QKU916" s="5"/>
      <c r="QKV916" s="5"/>
      <c r="QKW916" s="5"/>
      <c r="QKX916" s="5"/>
      <c r="QKY916" s="5"/>
      <c r="QKZ916" s="5"/>
      <c r="QLA916" s="5"/>
      <c r="QLB916" s="5"/>
      <c r="QLC916" s="5"/>
      <c r="QLD916" s="5"/>
      <c r="QLE916" s="5"/>
      <c r="QLF916" s="5"/>
      <c r="QLG916" s="5"/>
      <c r="QLH916" s="5"/>
      <c r="QLI916" s="5"/>
      <c r="QLJ916" s="5"/>
      <c r="QLK916" s="5"/>
      <c r="QLL916" s="5"/>
      <c r="QLM916" s="5"/>
      <c r="QLN916" s="5"/>
      <c r="QLO916" s="5"/>
      <c r="QLP916" s="5"/>
      <c r="QLQ916" s="5"/>
      <c r="QLR916" s="5"/>
      <c r="QLS916" s="5"/>
      <c r="QLT916" s="5"/>
      <c r="QLU916" s="5"/>
      <c r="QLV916" s="5"/>
      <c r="QLW916" s="5"/>
      <c r="QLX916" s="5"/>
      <c r="QLY916" s="5"/>
      <c r="QLZ916" s="5"/>
      <c r="QMA916" s="5"/>
      <c r="QMB916" s="5"/>
      <c r="QMC916" s="5"/>
      <c r="QMD916" s="5"/>
      <c r="QME916" s="5"/>
      <c r="QMF916" s="5"/>
      <c r="QMG916" s="5"/>
      <c r="QMH916" s="5"/>
      <c r="QMI916" s="5"/>
      <c r="QMJ916" s="5"/>
      <c r="QMK916" s="5"/>
      <c r="QML916" s="5"/>
      <c r="QMM916" s="5"/>
      <c r="QMN916" s="5"/>
      <c r="QMO916" s="5"/>
      <c r="QMP916" s="5"/>
      <c r="QMQ916" s="5"/>
      <c r="QMR916" s="5"/>
      <c r="QMS916" s="5"/>
      <c r="QMT916" s="5"/>
      <c r="QMU916" s="5"/>
      <c r="QMV916" s="5"/>
      <c r="QMW916" s="5"/>
      <c r="QMX916" s="5"/>
      <c r="QMY916" s="5"/>
      <c r="QMZ916" s="5"/>
      <c r="QNA916" s="5"/>
      <c r="QNB916" s="5"/>
      <c r="QNC916" s="5"/>
      <c r="QND916" s="5"/>
      <c r="QNE916" s="5"/>
      <c r="QNF916" s="5"/>
      <c r="QNG916" s="5"/>
      <c r="QNH916" s="5"/>
      <c r="QNI916" s="5"/>
      <c r="QNJ916" s="5"/>
      <c r="QNK916" s="5"/>
      <c r="QNL916" s="5"/>
      <c r="QNM916" s="5"/>
      <c r="QNN916" s="5"/>
      <c r="QNO916" s="5"/>
      <c r="QNP916" s="5"/>
      <c r="QNQ916" s="5"/>
      <c r="QNR916" s="5"/>
      <c r="QNS916" s="5"/>
      <c r="QNT916" s="5"/>
      <c r="QNU916" s="5"/>
      <c r="QNV916" s="5"/>
      <c r="QNW916" s="5"/>
      <c r="QNX916" s="5"/>
      <c r="QNY916" s="5"/>
      <c r="QNZ916" s="5"/>
      <c r="QOA916" s="5"/>
      <c r="QOB916" s="5"/>
      <c r="QOC916" s="5"/>
      <c r="QOD916" s="5"/>
      <c r="QOE916" s="5"/>
      <c r="QOF916" s="5"/>
      <c r="QOG916" s="5"/>
      <c r="QOH916" s="5"/>
      <c r="QOI916" s="5"/>
      <c r="QOJ916" s="5"/>
      <c r="QOK916" s="5"/>
      <c r="QOL916" s="5"/>
      <c r="QOM916" s="5"/>
      <c r="QON916" s="5"/>
      <c r="QOO916" s="5"/>
      <c r="QOP916" s="5"/>
      <c r="QOQ916" s="5"/>
      <c r="QOR916" s="5"/>
      <c r="QOS916" s="5"/>
      <c r="QOT916" s="5"/>
      <c r="QOU916" s="5"/>
      <c r="QOV916" s="5"/>
      <c r="QOW916" s="5"/>
      <c r="QOX916" s="5"/>
      <c r="QOY916" s="5"/>
      <c r="QOZ916" s="5"/>
      <c r="QPA916" s="5"/>
      <c r="QPB916" s="5"/>
      <c r="QPC916" s="5"/>
      <c r="QPD916" s="5"/>
      <c r="QPE916" s="5"/>
      <c r="QPF916" s="5"/>
      <c r="QPG916" s="5"/>
      <c r="QPH916" s="5"/>
      <c r="QPI916" s="5"/>
      <c r="QPJ916" s="5"/>
      <c r="QPK916" s="5"/>
      <c r="QPL916" s="5"/>
      <c r="QPM916" s="5"/>
      <c r="QPN916" s="5"/>
      <c r="QPO916" s="5"/>
      <c r="QPP916" s="5"/>
      <c r="QPQ916" s="5"/>
      <c r="QPR916" s="5"/>
      <c r="QPS916" s="5"/>
      <c r="QPT916" s="5"/>
      <c r="QPU916" s="5"/>
      <c r="QPV916" s="5"/>
      <c r="QPW916" s="5"/>
      <c r="QPX916" s="5"/>
      <c r="QPY916" s="5"/>
      <c r="QPZ916" s="5"/>
      <c r="QQA916" s="5"/>
      <c r="QQB916" s="5"/>
      <c r="QQC916" s="5"/>
      <c r="QQD916" s="5"/>
      <c r="QQE916" s="5"/>
      <c r="QQF916" s="5"/>
      <c r="QQG916" s="5"/>
      <c r="QQH916" s="5"/>
      <c r="QQI916" s="5"/>
      <c r="QQJ916" s="5"/>
      <c r="QQK916" s="5"/>
      <c r="QQL916" s="5"/>
      <c r="QQM916" s="5"/>
      <c r="QQN916" s="5"/>
      <c r="QQO916" s="5"/>
      <c r="QQP916" s="5"/>
      <c r="QQQ916" s="5"/>
      <c r="QQR916" s="5"/>
      <c r="QQS916" s="5"/>
      <c r="QQT916" s="5"/>
      <c r="QQU916" s="5"/>
      <c r="QQV916" s="5"/>
      <c r="QQW916" s="5"/>
      <c r="QQX916" s="5"/>
      <c r="QQY916" s="5"/>
      <c r="QQZ916" s="5"/>
      <c r="QRA916" s="5"/>
      <c r="QRB916" s="5"/>
      <c r="QRC916" s="5"/>
      <c r="QRD916" s="5"/>
      <c r="QRE916" s="5"/>
      <c r="QRF916" s="5"/>
      <c r="QRG916" s="5"/>
      <c r="QRH916" s="5"/>
      <c r="QRI916" s="5"/>
      <c r="QRJ916" s="5"/>
      <c r="QRK916" s="5"/>
      <c r="QRL916" s="5"/>
      <c r="QRM916" s="5"/>
      <c r="QRN916" s="5"/>
      <c r="QRO916" s="5"/>
      <c r="QRP916" s="5"/>
      <c r="QRQ916" s="5"/>
      <c r="QRR916" s="5"/>
      <c r="QRS916" s="5"/>
      <c r="QRT916" s="5"/>
      <c r="QRU916" s="5"/>
      <c r="QRV916" s="5"/>
      <c r="QRW916" s="5"/>
      <c r="QRX916" s="5"/>
      <c r="QRY916" s="5"/>
      <c r="QRZ916" s="5"/>
      <c r="QSA916" s="5"/>
      <c r="QSB916" s="5"/>
      <c r="QSC916" s="5"/>
      <c r="QSD916" s="5"/>
      <c r="QSE916" s="5"/>
      <c r="QSF916" s="5"/>
      <c r="QSG916" s="5"/>
      <c r="QSH916" s="5"/>
      <c r="QSI916" s="5"/>
      <c r="QSJ916" s="5"/>
      <c r="QSK916" s="5"/>
      <c r="QSL916" s="5"/>
      <c r="QSM916" s="5"/>
      <c r="QSN916" s="5"/>
      <c r="QSO916" s="5"/>
      <c r="QSP916" s="5"/>
      <c r="QSQ916" s="5"/>
      <c r="QSR916" s="5"/>
      <c r="QSS916" s="5"/>
      <c r="QST916" s="5"/>
      <c r="QSU916" s="5"/>
      <c r="QSV916" s="5"/>
      <c r="QSW916" s="5"/>
      <c r="QSX916" s="5"/>
      <c r="QSY916" s="5"/>
      <c r="QSZ916" s="5"/>
      <c r="QTA916" s="5"/>
      <c r="QTB916" s="5"/>
      <c r="QTC916" s="5"/>
      <c r="QTD916" s="5"/>
      <c r="QTE916" s="5"/>
      <c r="QTF916" s="5"/>
      <c r="QTG916" s="5"/>
      <c r="QTH916" s="5"/>
      <c r="QTI916" s="5"/>
      <c r="QTJ916" s="5"/>
      <c r="QTK916" s="5"/>
      <c r="QTL916" s="5"/>
      <c r="QTM916" s="5"/>
      <c r="QTN916" s="5"/>
      <c r="QTO916" s="5"/>
      <c r="QTP916" s="5"/>
      <c r="QTQ916" s="5"/>
      <c r="QTR916" s="5"/>
      <c r="QTS916" s="5"/>
      <c r="QTT916" s="5"/>
      <c r="QTU916" s="5"/>
      <c r="QTV916" s="5"/>
      <c r="QTW916" s="5"/>
      <c r="QTX916" s="5"/>
      <c r="QTY916" s="5"/>
      <c r="QTZ916" s="5"/>
      <c r="QUA916" s="5"/>
      <c r="QUB916" s="5"/>
      <c r="QUC916" s="5"/>
      <c r="QUD916" s="5"/>
      <c r="QUE916" s="5"/>
      <c r="QUF916" s="5"/>
      <c r="QUG916" s="5"/>
      <c r="QUH916" s="5"/>
      <c r="QUI916" s="5"/>
      <c r="QUJ916" s="5"/>
      <c r="QUK916" s="5"/>
      <c r="QUL916" s="5"/>
      <c r="QUM916" s="5"/>
      <c r="QUN916" s="5"/>
      <c r="QUO916" s="5"/>
      <c r="QUP916" s="5"/>
      <c r="QUQ916" s="5"/>
      <c r="QUR916" s="5"/>
      <c r="QUS916" s="5"/>
      <c r="QUT916" s="5"/>
      <c r="QUU916" s="5"/>
      <c r="QUV916" s="5"/>
      <c r="QUW916" s="5"/>
      <c r="QUX916" s="5"/>
      <c r="QUY916" s="5"/>
      <c r="QUZ916" s="5"/>
      <c r="QVA916" s="5"/>
      <c r="QVB916" s="5"/>
      <c r="QVC916" s="5"/>
      <c r="QVD916" s="5"/>
      <c r="QVE916" s="5"/>
      <c r="QVF916" s="5"/>
      <c r="QVG916" s="5"/>
      <c r="QVH916" s="5"/>
      <c r="QVI916" s="5"/>
      <c r="QVJ916" s="5"/>
      <c r="QVK916" s="5"/>
      <c r="QVL916" s="5"/>
      <c r="QVM916" s="5"/>
      <c r="QVN916" s="5"/>
      <c r="QVO916" s="5"/>
      <c r="QVP916" s="5"/>
      <c r="QVQ916" s="5"/>
      <c r="QVR916" s="5"/>
      <c r="QVS916" s="5"/>
      <c r="QVT916" s="5"/>
      <c r="QVU916" s="5"/>
      <c r="QVV916" s="5"/>
      <c r="QVW916" s="5"/>
      <c r="QVX916" s="5"/>
      <c r="QVY916" s="5"/>
      <c r="QVZ916" s="5"/>
      <c r="QWA916" s="5"/>
      <c r="QWB916" s="5"/>
      <c r="QWC916" s="5"/>
      <c r="QWD916" s="5"/>
      <c r="QWE916" s="5"/>
      <c r="QWF916" s="5"/>
      <c r="QWG916" s="5"/>
      <c r="QWH916" s="5"/>
      <c r="QWI916" s="5"/>
      <c r="QWJ916" s="5"/>
      <c r="QWK916" s="5"/>
      <c r="QWL916" s="5"/>
      <c r="QWM916" s="5"/>
      <c r="QWN916" s="5"/>
      <c r="QWO916" s="5"/>
      <c r="QWP916" s="5"/>
      <c r="QWQ916" s="5"/>
      <c r="QWR916" s="5"/>
      <c r="QWS916" s="5"/>
      <c r="QWT916" s="5"/>
      <c r="QWU916" s="5"/>
      <c r="QWV916" s="5"/>
      <c r="QWW916" s="5"/>
      <c r="QWX916" s="5"/>
      <c r="QWY916" s="5"/>
      <c r="QWZ916" s="5"/>
      <c r="QXA916" s="5"/>
      <c r="QXB916" s="5"/>
      <c r="QXC916" s="5"/>
      <c r="QXD916" s="5"/>
      <c r="QXE916" s="5"/>
      <c r="QXF916" s="5"/>
      <c r="QXG916" s="5"/>
      <c r="QXH916" s="5"/>
      <c r="QXI916" s="5"/>
      <c r="QXJ916" s="5"/>
      <c r="QXK916" s="5"/>
      <c r="QXL916" s="5"/>
      <c r="QXM916" s="5"/>
      <c r="QXN916" s="5"/>
      <c r="QXO916" s="5"/>
      <c r="QXP916" s="5"/>
      <c r="QXQ916" s="5"/>
      <c r="QXR916" s="5"/>
      <c r="QXS916" s="5"/>
      <c r="QXT916" s="5"/>
      <c r="QXU916" s="5"/>
      <c r="QXV916" s="5"/>
      <c r="QXW916" s="5"/>
      <c r="QXX916" s="5"/>
      <c r="QXY916" s="5"/>
      <c r="QXZ916" s="5"/>
      <c r="QYA916" s="5"/>
      <c r="QYB916" s="5"/>
      <c r="QYC916" s="5"/>
      <c r="QYD916" s="5"/>
      <c r="QYE916" s="5"/>
      <c r="QYF916" s="5"/>
      <c r="QYG916" s="5"/>
      <c r="QYH916" s="5"/>
      <c r="QYI916" s="5"/>
      <c r="QYJ916" s="5"/>
      <c r="QYK916" s="5"/>
      <c r="QYL916" s="5"/>
      <c r="QYM916" s="5"/>
      <c r="QYN916" s="5"/>
      <c r="QYO916" s="5"/>
      <c r="QYP916" s="5"/>
      <c r="QYQ916" s="5"/>
      <c r="QYR916" s="5"/>
      <c r="QYS916" s="5"/>
      <c r="QYT916" s="5"/>
      <c r="QYU916" s="5"/>
      <c r="QYV916" s="5"/>
      <c r="QYW916" s="5"/>
      <c r="QYX916" s="5"/>
      <c r="QYY916" s="5"/>
      <c r="QYZ916" s="5"/>
      <c r="QZA916" s="5"/>
      <c r="QZB916" s="5"/>
      <c r="QZC916" s="5"/>
      <c r="QZD916" s="5"/>
      <c r="QZE916" s="5"/>
      <c r="QZF916" s="5"/>
      <c r="QZG916" s="5"/>
      <c r="QZH916" s="5"/>
      <c r="QZI916" s="5"/>
      <c r="QZJ916" s="5"/>
      <c r="QZK916" s="5"/>
      <c r="QZL916" s="5"/>
      <c r="QZM916" s="5"/>
      <c r="QZN916" s="5"/>
      <c r="QZO916" s="5"/>
      <c r="QZP916" s="5"/>
      <c r="QZQ916" s="5"/>
      <c r="QZR916" s="5"/>
      <c r="QZS916" s="5"/>
      <c r="QZT916" s="5"/>
      <c r="QZU916" s="5"/>
      <c r="QZV916" s="5"/>
      <c r="QZW916" s="5"/>
      <c r="QZX916" s="5"/>
      <c r="QZY916" s="5"/>
      <c r="QZZ916" s="5"/>
      <c r="RAA916" s="5"/>
      <c r="RAB916" s="5"/>
      <c r="RAC916" s="5"/>
      <c r="RAD916" s="5"/>
      <c r="RAE916" s="5"/>
      <c r="RAF916" s="5"/>
      <c r="RAG916" s="5"/>
      <c r="RAH916" s="5"/>
      <c r="RAI916" s="5"/>
      <c r="RAJ916" s="5"/>
      <c r="RAK916" s="5"/>
      <c r="RAL916" s="5"/>
      <c r="RAM916" s="5"/>
      <c r="RAN916" s="5"/>
      <c r="RAO916" s="5"/>
      <c r="RAP916" s="5"/>
      <c r="RAQ916" s="5"/>
      <c r="RAR916" s="5"/>
      <c r="RAS916" s="5"/>
      <c r="RAT916" s="5"/>
      <c r="RAU916" s="5"/>
      <c r="RAV916" s="5"/>
      <c r="RAW916" s="5"/>
      <c r="RAX916" s="5"/>
      <c r="RAY916" s="5"/>
      <c r="RAZ916" s="5"/>
      <c r="RBA916" s="5"/>
      <c r="RBB916" s="5"/>
      <c r="RBC916" s="5"/>
      <c r="RBD916" s="5"/>
      <c r="RBE916" s="5"/>
      <c r="RBF916" s="5"/>
      <c r="RBG916" s="5"/>
      <c r="RBH916" s="5"/>
      <c r="RBI916" s="5"/>
      <c r="RBJ916" s="5"/>
      <c r="RBK916" s="5"/>
      <c r="RBL916" s="5"/>
      <c r="RBM916" s="5"/>
      <c r="RBN916" s="5"/>
      <c r="RBO916" s="5"/>
      <c r="RBP916" s="5"/>
      <c r="RBQ916" s="5"/>
      <c r="RBR916" s="5"/>
      <c r="RBS916" s="5"/>
      <c r="RBT916" s="5"/>
      <c r="RBU916" s="5"/>
      <c r="RBV916" s="5"/>
      <c r="RBW916" s="5"/>
      <c r="RBX916" s="5"/>
      <c r="RBY916" s="5"/>
      <c r="RBZ916" s="5"/>
      <c r="RCA916" s="5"/>
      <c r="RCB916" s="5"/>
      <c r="RCC916" s="5"/>
      <c r="RCD916" s="5"/>
      <c r="RCE916" s="5"/>
      <c r="RCF916" s="5"/>
      <c r="RCG916" s="5"/>
      <c r="RCH916" s="5"/>
      <c r="RCI916" s="5"/>
      <c r="RCJ916" s="5"/>
      <c r="RCK916" s="5"/>
      <c r="RCL916" s="5"/>
      <c r="RCM916" s="5"/>
      <c r="RCN916" s="5"/>
      <c r="RCO916" s="5"/>
      <c r="RCP916" s="5"/>
      <c r="RCQ916" s="5"/>
      <c r="RCR916" s="5"/>
      <c r="RCS916" s="5"/>
      <c r="RCT916" s="5"/>
      <c r="RCU916" s="5"/>
      <c r="RCV916" s="5"/>
      <c r="RCW916" s="5"/>
      <c r="RCX916" s="5"/>
      <c r="RCY916" s="5"/>
      <c r="RCZ916" s="5"/>
      <c r="RDA916" s="5"/>
      <c r="RDB916" s="5"/>
      <c r="RDC916" s="5"/>
      <c r="RDD916" s="5"/>
      <c r="RDE916" s="5"/>
      <c r="RDF916" s="5"/>
      <c r="RDG916" s="5"/>
      <c r="RDH916" s="5"/>
      <c r="RDI916" s="5"/>
      <c r="RDJ916" s="5"/>
      <c r="RDK916" s="5"/>
      <c r="RDL916" s="5"/>
      <c r="RDM916" s="5"/>
      <c r="RDN916" s="5"/>
      <c r="RDO916" s="5"/>
      <c r="RDP916" s="5"/>
      <c r="RDQ916" s="5"/>
      <c r="RDR916" s="5"/>
      <c r="RDS916" s="5"/>
      <c r="RDT916" s="5"/>
      <c r="RDU916" s="5"/>
      <c r="RDV916" s="5"/>
      <c r="RDW916" s="5"/>
      <c r="RDX916" s="5"/>
      <c r="RDY916" s="5"/>
      <c r="RDZ916" s="5"/>
      <c r="REA916" s="5"/>
      <c r="REB916" s="5"/>
      <c r="REC916" s="5"/>
      <c r="RED916" s="5"/>
      <c r="REE916" s="5"/>
      <c r="REF916" s="5"/>
      <c r="REG916" s="5"/>
      <c r="REH916" s="5"/>
      <c r="REI916" s="5"/>
      <c r="REJ916" s="5"/>
      <c r="REK916" s="5"/>
      <c r="REL916" s="5"/>
      <c r="REM916" s="5"/>
      <c r="REN916" s="5"/>
      <c r="REO916" s="5"/>
      <c r="REP916" s="5"/>
      <c r="REQ916" s="5"/>
      <c r="RER916" s="5"/>
      <c r="RES916" s="5"/>
      <c r="RET916" s="5"/>
      <c r="REU916" s="5"/>
      <c r="REV916" s="5"/>
      <c r="REW916" s="5"/>
      <c r="REX916" s="5"/>
      <c r="REY916" s="5"/>
      <c r="REZ916" s="5"/>
      <c r="RFA916" s="5"/>
      <c r="RFB916" s="5"/>
      <c r="RFC916" s="5"/>
      <c r="RFD916" s="5"/>
      <c r="RFE916" s="5"/>
      <c r="RFF916" s="5"/>
      <c r="RFG916" s="5"/>
      <c r="RFH916" s="5"/>
      <c r="RFI916" s="5"/>
      <c r="RFJ916" s="5"/>
      <c r="RFK916" s="5"/>
      <c r="RFL916" s="5"/>
      <c r="RFM916" s="5"/>
      <c r="RFN916" s="5"/>
      <c r="RFO916" s="5"/>
      <c r="RFP916" s="5"/>
      <c r="RFQ916" s="5"/>
      <c r="RFR916" s="5"/>
      <c r="RFS916" s="5"/>
      <c r="RFT916" s="5"/>
      <c r="RFU916" s="5"/>
      <c r="RFV916" s="5"/>
      <c r="RFW916" s="5"/>
      <c r="RFX916" s="5"/>
      <c r="RFY916" s="5"/>
      <c r="RFZ916" s="5"/>
      <c r="RGA916" s="5"/>
      <c r="RGB916" s="5"/>
      <c r="RGC916" s="5"/>
      <c r="RGD916" s="5"/>
      <c r="RGE916" s="5"/>
      <c r="RGF916" s="5"/>
      <c r="RGG916" s="5"/>
      <c r="RGH916" s="5"/>
      <c r="RGI916" s="5"/>
      <c r="RGJ916" s="5"/>
      <c r="RGK916" s="5"/>
      <c r="RGL916" s="5"/>
      <c r="RGM916" s="5"/>
      <c r="RGN916" s="5"/>
      <c r="RGO916" s="5"/>
      <c r="RGP916" s="5"/>
      <c r="RGQ916" s="5"/>
      <c r="RGR916" s="5"/>
      <c r="RGS916" s="5"/>
      <c r="RGT916" s="5"/>
      <c r="RGU916" s="5"/>
      <c r="RGV916" s="5"/>
      <c r="RGW916" s="5"/>
      <c r="RGX916" s="5"/>
      <c r="RGY916" s="5"/>
      <c r="RGZ916" s="5"/>
      <c r="RHA916" s="5"/>
      <c r="RHB916" s="5"/>
      <c r="RHC916" s="5"/>
      <c r="RHD916" s="5"/>
      <c r="RHE916" s="5"/>
      <c r="RHF916" s="5"/>
      <c r="RHG916" s="5"/>
      <c r="RHH916" s="5"/>
      <c r="RHI916" s="5"/>
      <c r="RHJ916" s="5"/>
      <c r="RHK916" s="5"/>
      <c r="RHL916" s="5"/>
      <c r="RHM916" s="5"/>
      <c r="RHN916" s="5"/>
      <c r="RHO916" s="5"/>
      <c r="RHP916" s="5"/>
      <c r="RHQ916" s="5"/>
      <c r="RHR916" s="5"/>
      <c r="RHS916" s="5"/>
      <c r="RHT916" s="5"/>
      <c r="RHU916" s="5"/>
      <c r="RHV916" s="5"/>
      <c r="RHW916" s="5"/>
      <c r="RHX916" s="5"/>
      <c r="RHY916" s="5"/>
      <c r="RHZ916" s="5"/>
      <c r="RIA916" s="5"/>
      <c r="RIB916" s="5"/>
      <c r="RIC916" s="5"/>
      <c r="RID916" s="5"/>
      <c r="RIE916" s="5"/>
      <c r="RIF916" s="5"/>
      <c r="RIG916" s="5"/>
      <c r="RIH916" s="5"/>
      <c r="RII916" s="5"/>
      <c r="RIJ916" s="5"/>
      <c r="RIK916" s="5"/>
      <c r="RIL916" s="5"/>
      <c r="RIM916" s="5"/>
      <c r="RIN916" s="5"/>
      <c r="RIO916" s="5"/>
      <c r="RIP916" s="5"/>
      <c r="RIQ916" s="5"/>
      <c r="RIR916" s="5"/>
      <c r="RIS916" s="5"/>
      <c r="RIT916" s="5"/>
      <c r="RIU916" s="5"/>
      <c r="RIV916" s="5"/>
      <c r="RIW916" s="5"/>
      <c r="RIX916" s="5"/>
      <c r="RIY916" s="5"/>
      <c r="RIZ916" s="5"/>
      <c r="RJA916" s="5"/>
      <c r="RJB916" s="5"/>
      <c r="RJC916" s="5"/>
      <c r="RJD916" s="5"/>
      <c r="RJE916" s="5"/>
      <c r="RJF916" s="5"/>
      <c r="RJG916" s="5"/>
      <c r="RJH916" s="5"/>
      <c r="RJI916" s="5"/>
      <c r="RJJ916" s="5"/>
      <c r="RJK916" s="5"/>
      <c r="RJL916" s="5"/>
      <c r="RJM916" s="5"/>
      <c r="RJN916" s="5"/>
      <c r="RJO916" s="5"/>
      <c r="RJP916" s="5"/>
      <c r="RJQ916" s="5"/>
      <c r="RJR916" s="5"/>
      <c r="RJS916" s="5"/>
      <c r="RJT916" s="5"/>
      <c r="RJU916" s="5"/>
      <c r="RJV916" s="5"/>
      <c r="RJW916" s="5"/>
      <c r="RJX916" s="5"/>
      <c r="RJY916" s="5"/>
      <c r="RJZ916" s="5"/>
      <c r="RKA916" s="5"/>
      <c r="RKB916" s="5"/>
      <c r="RKC916" s="5"/>
      <c r="RKD916" s="5"/>
      <c r="RKE916" s="5"/>
      <c r="RKF916" s="5"/>
      <c r="RKG916" s="5"/>
      <c r="RKH916" s="5"/>
      <c r="RKI916" s="5"/>
      <c r="RKJ916" s="5"/>
      <c r="RKK916" s="5"/>
      <c r="RKL916" s="5"/>
      <c r="RKM916" s="5"/>
      <c r="RKN916" s="5"/>
      <c r="RKO916" s="5"/>
      <c r="RKP916" s="5"/>
      <c r="RKQ916" s="5"/>
      <c r="RKR916" s="5"/>
      <c r="RKS916" s="5"/>
      <c r="RKT916" s="5"/>
      <c r="RKU916" s="5"/>
      <c r="RKV916" s="5"/>
      <c r="RKW916" s="5"/>
      <c r="RKX916" s="5"/>
      <c r="RKY916" s="5"/>
      <c r="RKZ916" s="5"/>
      <c r="RLA916" s="5"/>
      <c r="RLB916" s="5"/>
      <c r="RLC916" s="5"/>
      <c r="RLD916" s="5"/>
      <c r="RLE916" s="5"/>
      <c r="RLF916" s="5"/>
      <c r="RLG916" s="5"/>
      <c r="RLH916" s="5"/>
      <c r="RLI916" s="5"/>
      <c r="RLJ916" s="5"/>
      <c r="RLK916" s="5"/>
      <c r="RLL916" s="5"/>
      <c r="RLM916" s="5"/>
      <c r="RLN916" s="5"/>
      <c r="RLO916" s="5"/>
      <c r="RLP916" s="5"/>
      <c r="RLQ916" s="5"/>
      <c r="RLR916" s="5"/>
      <c r="RLS916" s="5"/>
      <c r="RLT916" s="5"/>
      <c r="RLU916" s="5"/>
      <c r="RLV916" s="5"/>
      <c r="RLW916" s="5"/>
      <c r="RLX916" s="5"/>
      <c r="RLY916" s="5"/>
      <c r="RLZ916" s="5"/>
      <c r="RMA916" s="5"/>
      <c r="RMB916" s="5"/>
      <c r="RMC916" s="5"/>
      <c r="RMD916" s="5"/>
      <c r="RME916" s="5"/>
      <c r="RMF916" s="5"/>
      <c r="RMG916" s="5"/>
      <c r="RMH916" s="5"/>
      <c r="RMI916" s="5"/>
      <c r="RMJ916" s="5"/>
      <c r="RMK916" s="5"/>
      <c r="RML916" s="5"/>
      <c r="RMM916" s="5"/>
      <c r="RMN916" s="5"/>
      <c r="RMO916" s="5"/>
      <c r="RMP916" s="5"/>
      <c r="RMQ916" s="5"/>
      <c r="RMR916" s="5"/>
      <c r="RMS916" s="5"/>
      <c r="RMT916" s="5"/>
      <c r="RMU916" s="5"/>
      <c r="RMV916" s="5"/>
      <c r="RMW916" s="5"/>
      <c r="RMX916" s="5"/>
      <c r="RMY916" s="5"/>
      <c r="RMZ916" s="5"/>
      <c r="RNA916" s="5"/>
      <c r="RNB916" s="5"/>
      <c r="RNC916" s="5"/>
      <c r="RND916" s="5"/>
      <c r="RNE916" s="5"/>
      <c r="RNF916" s="5"/>
      <c r="RNG916" s="5"/>
      <c r="RNH916" s="5"/>
      <c r="RNI916" s="5"/>
      <c r="RNJ916" s="5"/>
      <c r="RNK916" s="5"/>
      <c r="RNL916" s="5"/>
      <c r="RNM916" s="5"/>
      <c r="RNN916" s="5"/>
      <c r="RNO916" s="5"/>
      <c r="RNP916" s="5"/>
      <c r="RNQ916" s="5"/>
      <c r="RNR916" s="5"/>
      <c r="RNS916" s="5"/>
      <c r="RNT916" s="5"/>
      <c r="RNU916" s="5"/>
      <c r="RNV916" s="5"/>
      <c r="RNW916" s="5"/>
      <c r="RNX916" s="5"/>
      <c r="RNY916" s="5"/>
      <c r="RNZ916" s="5"/>
      <c r="ROA916" s="5"/>
      <c r="ROB916" s="5"/>
      <c r="ROC916" s="5"/>
      <c r="ROD916" s="5"/>
      <c r="ROE916" s="5"/>
      <c r="ROF916" s="5"/>
      <c r="ROG916" s="5"/>
      <c r="ROH916" s="5"/>
      <c r="ROI916" s="5"/>
      <c r="ROJ916" s="5"/>
      <c r="ROK916" s="5"/>
      <c r="ROL916" s="5"/>
      <c r="ROM916" s="5"/>
      <c r="RON916" s="5"/>
      <c r="ROO916" s="5"/>
      <c r="ROP916" s="5"/>
      <c r="ROQ916" s="5"/>
      <c r="ROR916" s="5"/>
      <c r="ROS916" s="5"/>
      <c r="ROT916" s="5"/>
      <c r="ROU916" s="5"/>
      <c r="ROV916" s="5"/>
      <c r="ROW916" s="5"/>
      <c r="ROX916" s="5"/>
      <c r="ROY916" s="5"/>
      <c r="ROZ916" s="5"/>
      <c r="RPA916" s="5"/>
      <c r="RPB916" s="5"/>
      <c r="RPC916" s="5"/>
      <c r="RPD916" s="5"/>
      <c r="RPE916" s="5"/>
      <c r="RPF916" s="5"/>
      <c r="RPG916" s="5"/>
      <c r="RPH916" s="5"/>
      <c r="RPI916" s="5"/>
      <c r="RPJ916" s="5"/>
      <c r="RPK916" s="5"/>
      <c r="RPL916" s="5"/>
      <c r="RPM916" s="5"/>
      <c r="RPN916" s="5"/>
      <c r="RPO916" s="5"/>
      <c r="RPP916" s="5"/>
      <c r="RPQ916" s="5"/>
      <c r="RPR916" s="5"/>
      <c r="RPS916" s="5"/>
      <c r="RPT916" s="5"/>
      <c r="RPU916" s="5"/>
      <c r="RPV916" s="5"/>
      <c r="RPW916" s="5"/>
      <c r="RPX916" s="5"/>
      <c r="RPY916" s="5"/>
      <c r="RPZ916" s="5"/>
      <c r="RQA916" s="5"/>
      <c r="RQB916" s="5"/>
      <c r="RQC916" s="5"/>
      <c r="RQD916" s="5"/>
      <c r="RQE916" s="5"/>
      <c r="RQF916" s="5"/>
      <c r="RQG916" s="5"/>
      <c r="RQH916" s="5"/>
      <c r="RQI916" s="5"/>
      <c r="RQJ916" s="5"/>
      <c r="RQK916" s="5"/>
      <c r="RQL916" s="5"/>
      <c r="RQM916" s="5"/>
      <c r="RQN916" s="5"/>
      <c r="RQO916" s="5"/>
      <c r="RQP916" s="5"/>
      <c r="RQQ916" s="5"/>
      <c r="RQR916" s="5"/>
      <c r="RQS916" s="5"/>
      <c r="RQT916" s="5"/>
      <c r="RQU916" s="5"/>
      <c r="RQV916" s="5"/>
      <c r="RQW916" s="5"/>
      <c r="RQX916" s="5"/>
      <c r="RQY916" s="5"/>
      <c r="RQZ916" s="5"/>
      <c r="RRA916" s="5"/>
      <c r="RRB916" s="5"/>
      <c r="RRC916" s="5"/>
      <c r="RRD916" s="5"/>
      <c r="RRE916" s="5"/>
      <c r="RRF916" s="5"/>
      <c r="RRG916" s="5"/>
      <c r="RRH916" s="5"/>
      <c r="RRI916" s="5"/>
      <c r="RRJ916" s="5"/>
      <c r="RRK916" s="5"/>
      <c r="RRL916" s="5"/>
      <c r="RRM916" s="5"/>
      <c r="RRN916" s="5"/>
      <c r="RRO916" s="5"/>
      <c r="RRP916" s="5"/>
      <c r="RRQ916" s="5"/>
      <c r="RRR916" s="5"/>
      <c r="RRS916" s="5"/>
      <c r="RRT916" s="5"/>
      <c r="RRU916" s="5"/>
      <c r="RRV916" s="5"/>
      <c r="RRW916" s="5"/>
      <c r="RRX916" s="5"/>
      <c r="RRY916" s="5"/>
      <c r="RRZ916" s="5"/>
      <c r="RSA916" s="5"/>
      <c r="RSB916" s="5"/>
      <c r="RSC916" s="5"/>
      <c r="RSD916" s="5"/>
      <c r="RSE916" s="5"/>
      <c r="RSF916" s="5"/>
      <c r="RSG916" s="5"/>
      <c r="RSH916" s="5"/>
      <c r="RSI916" s="5"/>
      <c r="RSJ916" s="5"/>
      <c r="RSK916" s="5"/>
      <c r="RSL916" s="5"/>
      <c r="RSM916" s="5"/>
      <c r="RSN916" s="5"/>
      <c r="RSO916" s="5"/>
      <c r="RSP916" s="5"/>
      <c r="RSQ916" s="5"/>
      <c r="RSR916" s="5"/>
      <c r="RSS916" s="5"/>
      <c r="RST916" s="5"/>
      <c r="RSU916" s="5"/>
      <c r="RSV916" s="5"/>
      <c r="RSW916" s="5"/>
      <c r="RSX916" s="5"/>
      <c r="RSY916" s="5"/>
      <c r="RSZ916" s="5"/>
      <c r="RTA916" s="5"/>
      <c r="RTB916" s="5"/>
      <c r="RTC916" s="5"/>
      <c r="RTD916" s="5"/>
      <c r="RTE916" s="5"/>
      <c r="RTF916" s="5"/>
      <c r="RTG916" s="5"/>
      <c r="RTH916" s="5"/>
      <c r="RTI916" s="5"/>
      <c r="RTJ916" s="5"/>
      <c r="RTK916" s="5"/>
      <c r="RTL916" s="5"/>
      <c r="RTM916" s="5"/>
      <c r="RTN916" s="5"/>
      <c r="RTO916" s="5"/>
      <c r="RTP916" s="5"/>
      <c r="RTQ916" s="5"/>
      <c r="RTR916" s="5"/>
      <c r="RTS916" s="5"/>
      <c r="RTT916" s="5"/>
      <c r="RTU916" s="5"/>
      <c r="RTV916" s="5"/>
      <c r="RTW916" s="5"/>
      <c r="RTX916" s="5"/>
      <c r="RTY916" s="5"/>
      <c r="RTZ916" s="5"/>
      <c r="RUA916" s="5"/>
      <c r="RUB916" s="5"/>
      <c r="RUC916" s="5"/>
      <c r="RUD916" s="5"/>
      <c r="RUE916" s="5"/>
      <c r="RUF916" s="5"/>
      <c r="RUG916" s="5"/>
      <c r="RUH916" s="5"/>
      <c r="RUI916" s="5"/>
      <c r="RUJ916" s="5"/>
      <c r="RUK916" s="5"/>
      <c r="RUL916" s="5"/>
      <c r="RUM916" s="5"/>
      <c r="RUN916" s="5"/>
      <c r="RUO916" s="5"/>
      <c r="RUP916" s="5"/>
      <c r="RUQ916" s="5"/>
      <c r="RUR916" s="5"/>
      <c r="RUS916" s="5"/>
      <c r="RUT916" s="5"/>
      <c r="RUU916" s="5"/>
      <c r="RUV916" s="5"/>
      <c r="RUW916" s="5"/>
      <c r="RUX916" s="5"/>
      <c r="RUY916" s="5"/>
      <c r="RUZ916" s="5"/>
      <c r="RVA916" s="5"/>
      <c r="RVB916" s="5"/>
      <c r="RVC916" s="5"/>
      <c r="RVD916" s="5"/>
      <c r="RVE916" s="5"/>
      <c r="RVF916" s="5"/>
      <c r="RVG916" s="5"/>
      <c r="RVH916" s="5"/>
      <c r="RVI916" s="5"/>
      <c r="RVJ916" s="5"/>
      <c r="RVK916" s="5"/>
      <c r="RVL916" s="5"/>
      <c r="RVM916" s="5"/>
      <c r="RVN916" s="5"/>
      <c r="RVO916" s="5"/>
      <c r="RVP916" s="5"/>
      <c r="RVQ916" s="5"/>
      <c r="RVR916" s="5"/>
      <c r="RVS916" s="5"/>
      <c r="RVT916" s="5"/>
      <c r="RVU916" s="5"/>
      <c r="RVV916" s="5"/>
      <c r="RVW916" s="5"/>
      <c r="RVX916" s="5"/>
      <c r="RVY916" s="5"/>
      <c r="RVZ916" s="5"/>
      <c r="RWA916" s="5"/>
      <c r="RWB916" s="5"/>
      <c r="RWC916" s="5"/>
      <c r="RWD916" s="5"/>
      <c r="RWE916" s="5"/>
      <c r="RWF916" s="5"/>
      <c r="RWG916" s="5"/>
      <c r="RWH916" s="5"/>
      <c r="RWI916" s="5"/>
      <c r="RWJ916" s="5"/>
      <c r="RWK916" s="5"/>
      <c r="RWL916" s="5"/>
      <c r="RWM916" s="5"/>
      <c r="RWN916" s="5"/>
      <c r="RWO916" s="5"/>
      <c r="RWP916" s="5"/>
      <c r="RWQ916" s="5"/>
      <c r="RWR916" s="5"/>
      <c r="RWS916" s="5"/>
      <c r="RWT916" s="5"/>
      <c r="RWU916" s="5"/>
      <c r="RWV916" s="5"/>
      <c r="RWW916" s="5"/>
      <c r="RWX916" s="5"/>
      <c r="RWY916" s="5"/>
      <c r="RWZ916" s="5"/>
      <c r="RXA916" s="5"/>
      <c r="RXB916" s="5"/>
      <c r="RXC916" s="5"/>
      <c r="RXD916" s="5"/>
      <c r="RXE916" s="5"/>
      <c r="RXF916" s="5"/>
      <c r="RXG916" s="5"/>
      <c r="RXH916" s="5"/>
      <c r="RXI916" s="5"/>
      <c r="RXJ916" s="5"/>
      <c r="RXK916" s="5"/>
      <c r="RXL916" s="5"/>
      <c r="RXM916" s="5"/>
      <c r="RXN916" s="5"/>
      <c r="RXO916" s="5"/>
      <c r="RXP916" s="5"/>
      <c r="RXQ916" s="5"/>
      <c r="RXR916" s="5"/>
      <c r="RXS916" s="5"/>
      <c r="RXT916" s="5"/>
      <c r="RXU916" s="5"/>
      <c r="RXV916" s="5"/>
      <c r="RXW916" s="5"/>
      <c r="RXX916" s="5"/>
      <c r="RXY916" s="5"/>
      <c r="RXZ916" s="5"/>
      <c r="RYA916" s="5"/>
      <c r="RYB916" s="5"/>
      <c r="RYC916" s="5"/>
      <c r="RYD916" s="5"/>
      <c r="RYE916" s="5"/>
      <c r="RYF916" s="5"/>
      <c r="RYG916" s="5"/>
      <c r="RYH916" s="5"/>
      <c r="RYI916" s="5"/>
      <c r="RYJ916" s="5"/>
      <c r="RYK916" s="5"/>
      <c r="RYL916" s="5"/>
      <c r="RYM916" s="5"/>
      <c r="RYN916" s="5"/>
      <c r="RYO916" s="5"/>
      <c r="RYP916" s="5"/>
      <c r="RYQ916" s="5"/>
      <c r="RYR916" s="5"/>
      <c r="RYS916" s="5"/>
      <c r="RYT916" s="5"/>
      <c r="RYU916" s="5"/>
      <c r="RYV916" s="5"/>
      <c r="RYW916" s="5"/>
      <c r="RYX916" s="5"/>
      <c r="RYY916" s="5"/>
      <c r="RYZ916" s="5"/>
      <c r="RZA916" s="5"/>
      <c r="RZB916" s="5"/>
      <c r="RZC916" s="5"/>
      <c r="RZD916" s="5"/>
      <c r="RZE916" s="5"/>
      <c r="RZF916" s="5"/>
      <c r="RZG916" s="5"/>
      <c r="RZH916" s="5"/>
      <c r="RZI916" s="5"/>
      <c r="RZJ916" s="5"/>
      <c r="RZK916" s="5"/>
      <c r="RZL916" s="5"/>
      <c r="RZM916" s="5"/>
      <c r="RZN916" s="5"/>
      <c r="RZO916" s="5"/>
      <c r="RZP916" s="5"/>
      <c r="RZQ916" s="5"/>
      <c r="RZR916" s="5"/>
      <c r="RZS916" s="5"/>
      <c r="RZT916" s="5"/>
      <c r="RZU916" s="5"/>
      <c r="RZV916" s="5"/>
      <c r="RZW916" s="5"/>
      <c r="RZX916" s="5"/>
      <c r="RZY916" s="5"/>
      <c r="RZZ916" s="5"/>
      <c r="SAA916" s="5"/>
      <c r="SAB916" s="5"/>
      <c r="SAC916" s="5"/>
      <c r="SAD916" s="5"/>
      <c r="SAE916" s="5"/>
      <c r="SAF916" s="5"/>
      <c r="SAG916" s="5"/>
      <c r="SAH916" s="5"/>
      <c r="SAI916" s="5"/>
      <c r="SAJ916" s="5"/>
      <c r="SAK916" s="5"/>
      <c r="SAL916" s="5"/>
      <c r="SAM916" s="5"/>
      <c r="SAN916" s="5"/>
      <c r="SAO916" s="5"/>
      <c r="SAP916" s="5"/>
      <c r="SAQ916" s="5"/>
      <c r="SAR916" s="5"/>
      <c r="SAS916" s="5"/>
      <c r="SAT916" s="5"/>
      <c r="SAU916" s="5"/>
      <c r="SAV916" s="5"/>
      <c r="SAW916" s="5"/>
      <c r="SAX916" s="5"/>
      <c r="SAY916" s="5"/>
      <c r="SAZ916" s="5"/>
      <c r="SBA916" s="5"/>
      <c r="SBB916" s="5"/>
      <c r="SBC916" s="5"/>
      <c r="SBD916" s="5"/>
      <c r="SBE916" s="5"/>
      <c r="SBF916" s="5"/>
      <c r="SBG916" s="5"/>
      <c r="SBH916" s="5"/>
      <c r="SBI916" s="5"/>
      <c r="SBJ916" s="5"/>
      <c r="SBK916" s="5"/>
      <c r="SBL916" s="5"/>
      <c r="SBM916" s="5"/>
      <c r="SBN916" s="5"/>
      <c r="SBO916" s="5"/>
      <c r="SBP916" s="5"/>
      <c r="SBQ916" s="5"/>
      <c r="SBR916" s="5"/>
      <c r="SBS916" s="5"/>
      <c r="SBT916" s="5"/>
      <c r="SBU916" s="5"/>
      <c r="SBV916" s="5"/>
      <c r="SBW916" s="5"/>
      <c r="SBX916" s="5"/>
      <c r="SBY916" s="5"/>
      <c r="SBZ916" s="5"/>
      <c r="SCA916" s="5"/>
      <c r="SCB916" s="5"/>
      <c r="SCC916" s="5"/>
      <c r="SCD916" s="5"/>
      <c r="SCE916" s="5"/>
      <c r="SCF916" s="5"/>
      <c r="SCG916" s="5"/>
      <c r="SCH916" s="5"/>
      <c r="SCI916" s="5"/>
      <c r="SCJ916" s="5"/>
      <c r="SCK916" s="5"/>
      <c r="SCL916" s="5"/>
      <c r="SCM916" s="5"/>
      <c r="SCN916" s="5"/>
      <c r="SCO916" s="5"/>
      <c r="SCP916" s="5"/>
      <c r="SCQ916" s="5"/>
      <c r="SCR916" s="5"/>
      <c r="SCS916" s="5"/>
      <c r="SCT916" s="5"/>
      <c r="SCU916" s="5"/>
      <c r="SCV916" s="5"/>
      <c r="SCW916" s="5"/>
      <c r="SCX916" s="5"/>
      <c r="SCY916" s="5"/>
      <c r="SCZ916" s="5"/>
      <c r="SDA916" s="5"/>
      <c r="SDB916" s="5"/>
      <c r="SDC916" s="5"/>
      <c r="SDD916" s="5"/>
      <c r="SDE916" s="5"/>
      <c r="SDF916" s="5"/>
      <c r="SDG916" s="5"/>
      <c r="SDH916" s="5"/>
      <c r="SDI916" s="5"/>
      <c r="SDJ916" s="5"/>
      <c r="SDK916" s="5"/>
      <c r="SDL916" s="5"/>
      <c r="SDM916" s="5"/>
      <c r="SDN916" s="5"/>
      <c r="SDO916" s="5"/>
      <c r="SDP916" s="5"/>
      <c r="SDQ916" s="5"/>
      <c r="SDR916" s="5"/>
      <c r="SDS916" s="5"/>
      <c r="SDT916" s="5"/>
      <c r="SDU916" s="5"/>
      <c r="SDV916" s="5"/>
      <c r="SDW916" s="5"/>
      <c r="SDX916" s="5"/>
      <c r="SDY916" s="5"/>
      <c r="SDZ916" s="5"/>
      <c r="SEA916" s="5"/>
      <c r="SEB916" s="5"/>
      <c r="SEC916" s="5"/>
      <c r="SED916" s="5"/>
      <c r="SEE916" s="5"/>
      <c r="SEF916" s="5"/>
      <c r="SEG916" s="5"/>
      <c r="SEH916" s="5"/>
      <c r="SEI916" s="5"/>
      <c r="SEJ916" s="5"/>
      <c r="SEK916" s="5"/>
      <c r="SEL916" s="5"/>
      <c r="SEM916" s="5"/>
      <c r="SEN916" s="5"/>
      <c r="SEO916" s="5"/>
      <c r="SEP916" s="5"/>
      <c r="SEQ916" s="5"/>
      <c r="SER916" s="5"/>
      <c r="SES916" s="5"/>
      <c r="SET916" s="5"/>
      <c r="SEU916" s="5"/>
      <c r="SEV916" s="5"/>
      <c r="SEW916" s="5"/>
      <c r="SEX916" s="5"/>
      <c r="SEY916" s="5"/>
      <c r="SEZ916" s="5"/>
      <c r="SFA916" s="5"/>
      <c r="SFB916" s="5"/>
      <c r="SFC916" s="5"/>
      <c r="SFD916" s="5"/>
      <c r="SFE916" s="5"/>
      <c r="SFF916" s="5"/>
      <c r="SFG916" s="5"/>
      <c r="SFH916" s="5"/>
      <c r="SFI916" s="5"/>
      <c r="SFJ916" s="5"/>
      <c r="SFK916" s="5"/>
      <c r="SFL916" s="5"/>
      <c r="SFM916" s="5"/>
      <c r="SFN916" s="5"/>
      <c r="SFO916" s="5"/>
      <c r="SFP916" s="5"/>
      <c r="SFQ916" s="5"/>
      <c r="SFR916" s="5"/>
      <c r="SFS916" s="5"/>
      <c r="SFT916" s="5"/>
      <c r="SFU916" s="5"/>
      <c r="SFV916" s="5"/>
      <c r="SFW916" s="5"/>
      <c r="SFX916" s="5"/>
      <c r="SFY916" s="5"/>
      <c r="SFZ916" s="5"/>
      <c r="SGA916" s="5"/>
      <c r="SGB916" s="5"/>
      <c r="SGC916" s="5"/>
      <c r="SGD916" s="5"/>
      <c r="SGE916" s="5"/>
      <c r="SGF916" s="5"/>
      <c r="SGG916" s="5"/>
      <c r="SGH916" s="5"/>
      <c r="SGI916" s="5"/>
      <c r="SGJ916" s="5"/>
      <c r="SGK916" s="5"/>
      <c r="SGL916" s="5"/>
      <c r="SGM916" s="5"/>
      <c r="SGN916" s="5"/>
      <c r="SGO916" s="5"/>
      <c r="SGP916" s="5"/>
      <c r="SGQ916" s="5"/>
      <c r="SGR916" s="5"/>
      <c r="SGS916" s="5"/>
      <c r="SGT916" s="5"/>
      <c r="SGU916" s="5"/>
      <c r="SGV916" s="5"/>
      <c r="SGW916" s="5"/>
      <c r="SGX916" s="5"/>
      <c r="SGY916" s="5"/>
      <c r="SGZ916" s="5"/>
      <c r="SHA916" s="5"/>
      <c r="SHB916" s="5"/>
      <c r="SHC916" s="5"/>
      <c r="SHD916" s="5"/>
      <c r="SHE916" s="5"/>
      <c r="SHF916" s="5"/>
      <c r="SHG916" s="5"/>
      <c r="SHH916" s="5"/>
      <c r="SHI916" s="5"/>
      <c r="SHJ916" s="5"/>
      <c r="SHK916" s="5"/>
      <c r="SHL916" s="5"/>
      <c r="SHM916" s="5"/>
      <c r="SHN916" s="5"/>
      <c r="SHO916" s="5"/>
      <c r="SHP916" s="5"/>
      <c r="SHQ916" s="5"/>
      <c r="SHR916" s="5"/>
      <c r="SHS916" s="5"/>
      <c r="SHT916" s="5"/>
      <c r="SHU916" s="5"/>
      <c r="SHV916" s="5"/>
      <c r="SHW916" s="5"/>
      <c r="SHX916" s="5"/>
      <c r="SHY916" s="5"/>
      <c r="SHZ916" s="5"/>
      <c r="SIA916" s="5"/>
      <c r="SIB916" s="5"/>
      <c r="SIC916" s="5"/>
      <c r="SID916" s="5"/>
      <c r="SIE916" s="5"/>
      <c r="SIF916" s="5"/>
      <c r="SIG916" s="5"/>
      <c r="SIH916" s="5"/>
      <c r="SII916" s="5"/>
      <c r="SIJ916" s="5"/>
      <c r="SIK916" s="5"/>
      <c r="SIL916" s="5"/>
      <c r="SIM916" s="5"/>
      <c r="SIN916" s="5"/>
      <c r="SIO916" s="5"/>
      <c r="SIP916" s="5"/>
      <c r="SIQ916" s="5"/>
      <c r="SIR916" s="5"/>
      <c r="SIS916" s="5"/>
      <c r="SIT916" s="5"/>
      <c r="SIU916" s="5"/>
      <c r="SIV916" s="5"/>
      <c r="SIW916" s="5"/>
      <c r="SIX916" s="5"/>
      <c r="SIY916" s="5"/>
      <c r="SIZ916" s="5"/>
      <c r="SJA916" s="5"/>
      <c r="SJB916" s="5"/>
      <c r="SJC916" s="5"/>
      <c r="SJD916" s="5"/>
      <c r="SJE916" s="5"/>
      <c r="SJF916" s="5"/>
      <c r="SJG916" s="5"/>
      <c r="SJH916" s="5"/>
      <c r="SJI916" s="5"/>
      <c r="SJJ916" s="5"/>
      <c r="SJK916" s="5"/>
      <c r="SJL916" s="5"/>
      <c r="SJM916" s="5"/>
      <c r="SJN916" s="5"/>
      <c r="SJO916" s="5"/>
      <c r="SJP916" s="5"/>
      <c r="SJQ916" s="5"/>
      <c r="SJR916" s="5"/>
      <c r="SJS916" s="5"/>
      <c r="SJT916" s="5"/>
      <c r="SJU916" s="5"/>
      <c r="SJV916" s="5"/>
      <c r="SJW916" s="5"/>
      <c r="SJX916" s="5"/>
      <c r="SJY916" s="5"/>
      <c r="SJZ916" s="5"/>
      <c r="SKA916" s="5"/>
      <c r="SKB916" s="5"/>
      <c r="SKC916" s="5"/>
      <c r="SKD916" s="5"/>
      <c r="SKE916" s="5"/>
      <c r="SKF916" s="5"/>
      <c r="SKG916" s="5"/>
      <c r="SKH916" s="5"/>
      <c r="SKI916" s="5"/>
      <c r="SKJ916" s="5"/>
      <c r="SKK916" s="5"/>
      <c r="SKL916" s="5"/>
      <c r="SKM916" s="5"/>
      <c r="SKN916" s="5"/>
      <c r="SKO916" s="5"/>
      <c r="SKP916" s="5"/>
      <c r="SKQ916" s="5"/>
      <c r="SKR916" s="5"/>
      <c r="SKS916" s="5"/>
      <c r="SKT916" s="5"/>
      <c r="SKU916" s="5"/>
      <c r="SKV916" s="5"/>
      <c r="SKW916" s="5"/>
      <c r="SKX916" s="5"/>
      <c r="SKY916" s="5"/>
      <c r="SKZ916" s="5"/>
      <c r="SLA916" s="5"/>
      <c r="SLB916" s="5"/>
      <c r="SLC916" s="5"/>
      <c r="SLD916" s="5"/>
      <c r="SLE916" s="5"/>
      <c r="SLF916" s="5"/>
      <c r="SLG916" s="5"/>
      <c r="SLH916" s="5"/>
      <c r="SLI916" s="5"/>
      <c r="SLJ916" s="5"/>
      <c r="SLK916" s="5"/>
      <c r="SLL916" s="5"/>
      <c r="SLM916" s="5"/>
      <c r="SLN916" s="5"/>
      <c r="SLO916" s="5"/>
      <c r="SLP916" s="5"/>
      <c r="SLQ916" s="5"/>
      <c r="SLR916" s="5"/>
      <c r="SLS916" s="5"/>
      <c r="SLT916" s="5"/>
      <c r="SLU916" s="5"/>
      <c r="SLV916" s="5"/>
      <c r="SLW916" s="5"/>
      <c r="SLX916" s="5"/>
      <c r="SLY916" s="5"/>
      <c r="SLZ916" s="5"/>
      <c r="SMA916" s="5"/>
      <c r="SMB916" s="5"/>
      <c r="SMC916" s="5"/>
      <c r="SMD916" s="5"/>
      <c r="SME916" s="5"/>
      <c r="SMF916" s="5"/>
      <c r="SMG916" s="5"/>
      <c r="SMH916" s="5"/>
      <c r="SMI916" s="5"/>
      <c r="SMJ916" s="5"/>
      <c r="SMK916" s="5"/>
      <c r="SML916" s="5"/>
      <c r="SMM916" s="5"/>
      <c r="SMN916" s="5"/>
      <c r="SMO916" s="5"/>
      <c r="SMP916" s="5"/>
      <c r="SMQ916" s="5"/>
      <c r="SMR916" s="5"/>
      <c r="SMS916" s="5"/>
      <c r="SMT916" s="5"/>
      <c r="SMU916" s="5"/>
      <c r="SMV916" s="5"/>
      <c r="SMW916" s="5"/>
      <c r="SMX916" s="5"/>
      <c r="SMY916" s="5"/>
      <c r="SMZ916" s="5"/>
      <c r="SNA916" s="5"/>
      <c r="SNB916" s="5"/>
      <c r="SNC916" s="5"/>
      <c r="SND916" s="5"/>
      <c r="SNE916" s="5"/>
      <c r="SNF916" s="5"/>
      <c r="SNG916" s="5"/>
      <c r="SNH916" s="5"/>
      <c r="SNI916" s="5"/>
      <c r="SNJ916" s="5"/>
      <c r="SNK916" s="5"/>
      <c r="SNL916" s="5"/>
      <c r="SNM916" s="5"/>
      <c r="SNN916" s="5"/>
      <c r="SNO916" s="5"/>
      <c r="SNP916" s="5"/>
      <c r="SNQ916" s="5"/>
      <c r="SNR916" s="5"/>
      <c r="SNS916" s="5"/>
      <c r="SNT916" s="5"/>
      <c r="SNU916" s="5"/>
      <c r="SNV916" s="5"/>
      <c r="SNW916" s="5"/>
      <c r="SNX916" s="5"/>
      <c r="SNY916" s="5"/>
      <c r="SNZ916" s="5"/>
      <c r="SOA916" s="5"/>
      <c r="SOB916" s="5"/>
      <c r="SOC916" s="5"/>
      <c r="SOD916" s="5"/>
      <c r="SOE916" s="5"/>
      <c r="SOF916" s="5"/>
      <c r="SOG916" s="5"/>
      <c r="SOH916" s="5"/>
      <c r="SOI916" s="5"/>
      <c r="SOJ916" s="5"/>
      <c r="SOK916" s="5"/>
      <c r="SOL916" s="5"/>
      <c r="SOM916" s="5"/>
      <c r="SON916" s="5"/>
      <c r="SOO916" s="5"/>
      <c r="SOP916" s="5"/>
      <c r="SOQ916" s="5"/>
      <c r="SOR916" s="5"/>
      <c r="SOS916" s="5"/>
      <c r="SOT916" s="5"/>
      <c r="SOU916" s="5"/>
      <c r="SOV916" s="5"/>
      <c r="SOW916" s="5"/>
      <c r="SOX916" s="5"/>
      <c r="SOY916" s="5"/>
      <c r="SOZ916" s="5"/>
      <c r="SPA916" s="5"/>
      <c r="SPB916" s="5"/>
      <c r="SPC916" s="5"/>
      <c r="SPD916" s="5"/>
      <c r="SPE916" s="5"/>
      <c r="SPF916" s="5"/>
      <c r="SPG916" s="5"/>
      <c r="SPH916" s="5"/>
      <c r="SPI916" s="5"/>
      <c r="SPJ916" s="5"/>
      <c r="SPK916" s="5"/>
      <c r="SPL916" s="5"/>
      <c r="SPM916" s="5"/>
      <c r="SPN916" s="5"/>
      <c r="SPO916" s="5"/>
      <c r="SPP916" s="5"/>
      <c r="SPQ916" s="5"/>
      <c r="SPR916" s="5"/>
      <c r="SPS916" s="5"/>
      <c r="SPT916" s="5"/>
      <c r="SPU916" s="5"/>
      <c r="SPV916" s="5"/>
      <c r="SPW916" s="5"/>
      <c r="SPX916" s="5"/>
      <c r="SPY916" s="5"/>
      <c r="SPZ916" s="5"/>
      <c r="SQA916" s="5"/>
      <c r="SQB916" s="5"/>
      <c r="SQC916" s="5"/>
      <c r="SQD916" s="5"/>
      <c r="SQE916" s="5"/>
      <c r="SQF916" s="5"/>
      <c r="SQG916" s="5"/>
      <c r="SQH916" s="5"/>
      <c r="SQI916" s="5"/>
      <c r="SQJ916" s="5"/>
      <c r="SQK916" s="5"/>
      <c r="SQL916" s="5"/>
      <c r="SQM916" s="5"/>
      <c r="SQN916" s="5"/>
      <c r="SQO916" s="5"/>
      <c r="SQP916" s="5"/>
      <c r="SQQ916" s="5"/>
      <c r="SQR916" s="5"/>
      <c r="SQS916" s="5"/>
      <c r="SQT916" s="5"/>
      <c r="SQU916" s="5"/>
      <c r="SQV916" s="5"/>
      <c r="SQW916" s="5"/>
      <c r="SQX916" s="5"/>
      <c r="SQY916" s="5"/>
      <c r="SQZ916" s="5"/>
      <c r="SRA916" s="5"/>
      <c r="SRB916" s="5"/>
      <c r="SRC916" s="5"/>
      <c r="SRD916" s="5"/>
      <c r="SRE916" s="5"/>
      <c r="SRF916" s="5"/>
      <c r="SRG916" s="5"/>
      <c r="SRH916" s="5"/>
      <c r="SRI916" s="5"/>
      <c r="SRJ916" s="5"/>
      <c r="SRK916" s="5"/>
      <c r="SRL916" s="5"/>
      <c r="SRM916" s="5"/>
      <c r="SRN916" s="5"/>
      <c r="SRO916" s="5"/>
      <c r="SRP916" s="5"/>
      <c r="SRQ916" s="5"/>
      <c r="SRR916" s="5"/>
      <c r="SRS916" s="5"/>
      <c r="SRT916" s="5"/>
      <c r="SRU916" s="5"/>
      <c r="SRV916" s="5"/>
      <c r="SRW916" s="5"/>
      <c r="SRX916" s="5"/>
      <c r="SRY916" s="5"/>
      <c r="SRZ916" s="5"/>
      <c r="SSA916" s="5"/>
      <c r="SSB916" s="5"/>
      <c r="SSC916" s="5"/>
      <c r="SSD916" s="5"/>
      <c r="SSE916" s="5"/>
      <c r="SSF916" s="5"/>
      <c r="SSG916" s="5"/>
      <c r="SSH916" s="5"/>
      <c r="SSI916" s="5"/>
      <c r="SSJ916" s="5"/>
      <c r="SSK916" s="5"/>
      <c r="SSL916" s="5"/>
      <c r="SSM916" s="5"/>
      <c r="SSN916" s="5"/>
      <c r="SSO916" s="5"/>
      <c r="SSP916" s="5"/>
      <c r="SSQ916" s="5"/>
      <c r="SSR916" s="5"/>
      <c r="SSS916" s="5"/>
      <c r="SST916" s="5"/>
      <c r="SSU916" s="5"/>
      <c r="SSV916" s="5"/>
      <c r="SSW916" s="5"/>
      <c r="SSX916" s="5"/>
      <c r="SSY916" s="5"/>
      <c r="SSZ916" s="5"/>
      <c r="STA916" s="5"/>
      <c r="STB916" s="5"/>
      <c r="STC916" s="5"/>
      <c r="STD916" s="5"/>
      <c r="STE916" s="5"/>
      <c r="STF916" s="5"/>
      <c r="STG916" s="5"/>
      <c r="STH916" s="5"/>
      <c r="STI916" s="5"/>
      <c r="STJ916" s="5"/>
      <c r="STK916" s="5"/>
      <c r="STL916" s="5"/>
      <c r="STM916" s="5"/>
      <c r="STN916" s="5"/>
      <c r="STO916" s="5"/>
      <c r="STP916" s="5"/>
      <c r="STQ916" s="5"/>
      <c r="STR916" s="5"/>
      <c r="STS916" s="5"/>
      <c r="STT916" s="5"/>
      <c r="STU916" s="5"/>
      <c r="STV916" s="5"/>
      <c r="STW916" s="5"/>
      <c r="STX916" s="5"/>
      <c r="STY916" s="5"/>
      <c r="STZ916" s="5"/>
      <c r="SUA916" s="5"/>
      <c r="SUB916" s="5"/>
      <c r="SUC916" s="5"/>
      <c r="SUD916" s="5"/>
      <c r="SUE916" s="5"/>
      <c r="SUF916" s="5"/>
      <c r="SUG916" s="5"/>
      <c r="SUH916" s="5"/>
      <c r="SUI916" s="5"/>
      <c r="SUJ916" s="5"/>
      <c r="SUK916" s="5"/>
      <c r="SUL916" s="5"/>
      <c r="SUM916" s="5"/>
      <c r="SUN916" s="5"/>
      <c r="SUO916" s="5"/>
      <c r="SUP916" s="5"/>
      <c r="SUQ916" s="5"/>
      <c r="SUR916" s="5"/>
      <c r="SUS916" s="5"/>
      <c r="SUT916" s="5"/>
      <c r="SUU916" s="5"/>
      <c r="SUV916" s="5"/>
      <c r="SUW916" s="5"/>
      <c r="SUX916" s="5"/>
      <c r="SUY916" s="5"/>
      <c r="SUZ916" s="5"/>
      <c r="SVA916" s="5"/>
      <c r="SVB916" s="5"/>
      <c r="SVC916" s="5"/>
      <c r="SVD916" s="5"/>
      <c r="SVE916" s="5"/>
      <c r="SVF916" s="5"/>
      <c r="SVG916" s="5"/>
      <c r="SVH916" s="5"/>
      <c r="SVI916" s="5"/>
      <c r="SVJ916" s="5"/>
      <c r="SVK916" s="5"/>
      <c r="SVL916" s="5"/>
      <c r="SVM916" s="5"/>
      <c r="SVN916" s="5"/>
      <c r="SVO916" s="5"/>
      <c r="SVP916" s="5"/>
      <c r="SVQ916" s="5"/>
      <c r="SVR916" s="5"/>
      <c r="SVS916" s="5"/>
      <c r="SVT916" s="5"/>
      <c r="SVU916" s="5"/>
      <c r="SVV916" s="5"/>
      <c r="SVW916" s="5"/>
      <c r="SVX916" s="5"/>
      <c r="SVY916" s="5"/>
      <c r="SVZ916" s="5"/>
      <c r="SWA916" s="5"/>
      <c r="SWB916" s="5"/>
      <c r="SWC916" s="5"/>
      <c r="SWD916" s="5"/>
      <c r="SWE916" s="5"/>
      <c r="SWF916" s="5"/>
      <c r="SWG916" s="5"/>
      <c r="SWH916" s="5"/>
      <c r="SWI916" s="5"/>
      <c r="SWJ916" s="5"/>
      <c r="SWK916" s="5"/>
      <c r="SWL916" s="5"/>
      <c r="SWM916" s="5"/>
      <c r="SWN916" s="5"/>
      <c r="SWO916" s="5"/>
      <c r="SWP916" s="5"/>
      <c r="SWQ916" s="5"/>
      <c r="SWR916" s="5"/>
      <c r="SWS916" s="5"/>
      <c r="SWT916" s="5"/>
      <c r="SWU916" s="5"/>
      <c r="SWV916" s="5"/>
      <c r="SWW916" s="5"/>
      <c r="SWX916" s="5"/>
      <c r="SWY916" s="5"/>
      <c r="SWZ916" s="5"/>
      <c r="SXA916" s="5"/>
      <c r="SXB916" s="5"/>
      <c r="SXC916" s="5"/>
      <c r="SXD916" s="5"/>
      <c r="SXE916" s="5"/>
      <c r="SXF916" s="5"/>
      <c r="SXG916" s="5"/>
      <c r="SXH916" s="5"/>
      <c r="SXI916" s="5"/>
      <c r="SXJ916" s="5"/>
      <c r="SXK916" s="5"/>
      <c r="SXL916" s="5"/>
      <c r="SXM916" s="5"/>
      <c r="SXN916" s="5"/>
      <c r="SXO916" s="5"/>
      <c r="SXP916" s="5"/>
      <c r="SXQ916" s="5"/>
      <c r="SXR916" s="5"/>
      <c r="SXS916" s="5"/>
      <c r="SXT916" s="5"/>
      <c r="SXU916" s="5"/>
      <c r="SXV916" s="5"/>
      <c r="SXW916" s="5"/>
      <c r="SXX916" s="5"/>
      <c r="SXY916" s="5"/>
      <c r="SXZ916" s="5"/>
      <c r="SYA916" s="5"/>
      <c r="SYB916" s="5"/>
      <c r="SYC916" s="5"/>
      <c r="SYD916" s="5"/>
      <c r="SYE916" s="5"/>
      <c r="SYF916" s="5"/>
      <c r="SYG916" s="5"/>
      <c r="SYH916" s="5"/>
      <c r="SYI916" s="5"/>
      <c r="SYJ916" s="5"/>
      <c r="SYK916" s="5"/>
      <c r="SYL916" s="5"/>
      <c r="SYM916" s="5"/>
      <c r="SYN916" s="5"/>
      <c r="SYO916" s="5"/>
      <c r="SYP916" s="5"/>
      <c r="SYQ916" s="5"/>
      <c r="SYR916" s="5"/>
      <c r="SYS916" s="5"/>
      <c r="SYT916" s="5"/>
      <c r="SYU916" s="5"/>
      <c r="SYV916" s="5"/>
      <c r="SYW916" s="5"/>
      <c r="SYX916" s="5"/>
      <c r="SYY916" s="5"/>
      <c r="SYZ916" s="5"/>
      <c r="SZA916" s="5"/>
      <c r="SZB916" s="5"/>
      <c r="SZC916" s="5"/>
      <c r="SZD916" s="5"/>
      <c r="SZE916" s="5"/>
      <c r="SZF916" s="5"/>
      <c r="SZG916" s="5"/>
      <c r="SZH916" s="5"/>
      <c r="SZI916" s="5"/>
      <c r="SZJ916" s="5"/>
      <c r="SZK916" s="5"/>
      <c r="SZL916" s="5"/>
      <c r="SZM916" s="5"/>
      <c r="SZN916" s="5"/>
      <c r="SZO916" s="5"/>
      <c r="SZP916" s="5"/>
      <c r="SZQ916" s="5"/>
      <c r="SZR916" s="5"/>
      <c r="SZS916" s="5"/>
      <c r="SZT916" s="5"/>
      <c r="SZU916" s="5"/>
      <c r="SZV916" s="5"/>
      <c r="SZW916" s="5"/>
      <c r="SZX916" s="5"/>
      <c r="SZY916" s="5"/>
      <c r="SZZ916" s="5"/>
      <c r="TAA916" s="5"/>
      <c r="TAB916" s="5"/>
      <c r="TAC916" s="5"/>
      <c r="TAD916" s="5"/>
      <c r="TAE916" s="5"/>
      <c r="TAF916" s="5"/>
      <c r="TAG916" s="5"/>
      <c r="TAH916" s="5"/>
      <c r="TAI916" s="5"/>
      <c r="TAJ916" s="5"/>
      <c r="TAK916" s="5"/>
      <c r="TAL916" s="5"/>
      <c r="TAM916" s="5"/>
      <c r="TAN916" s="5"/>
      <c r="TAO916" s="5"/>
      <c r="TAP916" s="5"/>
      <c r="TAQ916" s="5"/>
      <c r="TAR916" s="5"/>
      <c r="TAS916" s="5"/>
      <c r="TAT916" s="5"/>
      <c r="TAU916" s="5"/>
      <c r="TAV916" s="5"/>
      <c r="TAW916" s="5"/>
      <c r="TAX916" s="5"/>
      <c r="TAY916" s="5"/>
      <c r="TAZ916" s="5"/>
      <c r="TBA916" s="5"/>
      <c r="TBB916" s="5"/>
      <c r="TBC916" s="5"/>
      <c r="TBD916" s="5"/>
      <c r="TBE916" s="5"/>
      <c r="TBF916" s="5"/>
      <c r="TBG916" s="5"/>
      <c r="TBH916" s="5"/>
      <c r="TBI916" s="5"/>
      <c r="TBJ916" s="5"/>
      <c r="TBK916" s="5"/>
      <c r="TBL916" s="5"/>
      <c r="TBM916" s="5"/>
      <c r="TBN916" s="5"/>
      <c r="TBO916" s="5"/>
      <c r="TBP916" s="5"/>
      <c r="TBQ916" s="5"/>
      <c r="TBR916" s="5"/>
      <c r="TBS916" s="5"/>
      <c r="TBT916" s="5"/>
      <c r="TBU916" s="5"/>
      <c r="TBV916" s="5"/>
      <c r="TBW916" s="5"/>
      <c r="TBX916" s="5"/>
      <c r="TBY916" s="5"/>
      <c r="TBZ916" s="5"/>
      <c r="TCA916" s="5"/>
      <c r="TCB916" s="5"/>
      <c r="TCC916" s="5"/>
      <c r="TCD916" s="5"/>
      <c r="TCE916" s="5"/>
      <c r="TCF916" s="5"/>
      <c r="TCG916" s="5"/>
      <c r="TCH916" s="5"/>
      <c r="TCI916" s="5"/>
      <c r="TCJ916" s="5"/>
      <c r="TCK916" s="5"/>
      <c r="TCL916" s="5"/>
      <c r="TCM916" s="5"/>
      <c r="TCN916" s="5"/>
      <c r="TCO916" s="5"/>
      <c r="TCP916" s="5"/>
      <c r="TCQ916" s="5"/>
      <c r="TCR916" s="5"/>
      <c r="TCS916" s="5"/>
      <c r="TCT916" s="5"/>
      <c r="TCU916" s="5"/>
      <c r="TCV916" s="5"/>
      <c r="TCW916" s="5"/>
      <c r="TCX916" s="5"/>
      <c r="TCY916" s="5"/>
      <c r="TCZ916" s="5"/>
      <c r="TDA916" s="5"/>
      <c r="TDB916" s="5"/>
      <c r="TDC916" s="5"/>
      <c r="TDD916" s="5"/>
      <c r="TDE916" s="5"/>
      <c r="TDF916" s="5"/>
      <c r="TDG916" s="5"/>
      <c r="TDH916" s="5"/>
      <c r="TDI916" s="5"/>
      <c r="TDJ916" s="5"/>
      <c r="TDK916" s="5"/>
      <c r="TDL916" s="5"/>
      <c r="TDM916" s="5"/>
      <c r="TDN916" s="5"/>
      <c r="TDO916" s="5"/>
      <c r="TDP916" s="5"/>
      <c r="TDQ916" s="5"/>
      <c r="TDR916" s="5"/>
      <c r="TDS916" s="5"/>
      <c r="TDT916" s="5"/>
      <c r="TDU916" s="5"/>
      <c r="TDV916" s="5"/>
      <c r="TDW916" s="5"/>
      <c r="TDX916" s="5"/>
      <c r="TDY916" s="5"/>
      <c r="TDZ916" s="5"/>
      <c r="TEA916" s="5"/>
      <c r="TEB916" s="5"/>
      <c r="TEC916" s="5"/>
      <c r="TED916" s="5"/>
      <c r="TEE916" s="5"/>
      <c r="TEF916" s="5"/>
      <c r="TEG916" s="5"/>
      <c r="TEH916" s="5"/>
      <c r="TEI916" s="5"/>
      <c r="TEJ916" s="5"/>
      <c r="TEK916" s="5"/>
      <c r="TEL916" s="5"/>
      <c r="TEM916" s="5"/>
      <c r="TEN916" s="5"/>
      <c r="TEO916" s="5"/>
      <c r="TEP916" s="5"/>
      <c r="TEQ916" s="5"/>
      <c r="TER916" s="5"/>
      <c r="TES916" s="5"/>
      <c r="TET916" s="5"/>
      <c r="TEU916" s="5"/>
      <c r="TEV916" s="5"/>
      <c r="TEW916" s="5"/>
      <c r="TEX916" s="5"/>
      <c r="TEY916" s="5"/>
      <c r="TEZ916" s="5"/>
      <c r="TFA916" s="5"/>
      <c r="TFB916" s="5"/>
      <c r="TFC916" s="5"/>
      <c r="TFD916" s="5"/>
      <c r="TFE916" s="5"/>
      <c r="TFF916" s="5"/>
      <c r="TFG916" s="5"/>
      <c r="TFH916" s="5"/>
      <c r="TFI916" s="5"/>
      <c r="TFJ916" s="5"/>
      <c r="TFK916" s="5"/>
      <c r="TFL916" s="5"/>
      <c r="TFM916" s="5"/>
      <c r="TFN916" s="5"/>
      <c r="TFO916" s="5"/>
      <c r="TFP916" s="5"/>
      <c r="TFQ916" s="5"/>
      <c r="TFR916" s="5"/>
      <c r="TFS916" s="5"/>
      <c r="TFT916" s="5"/>
      <c r="TFU916" s="5"/>
      <c r="TFV916" s="5"/>
      <c r="TFW916" s="5"/>
      <c r="TFX916" s="5"/>
      <c r="TFY916" s="5"/>
      <c r="TFZ916" s="5"/>
      <c r="TGA916" s="5"/>
      <c r="TGB916" s="5"/>
      <c r="TGC916" s="5"/>
      <c r="TGD916" s="5"/>
      <c r="TGE916" s="5"/>
      <c r="TGF916" s="5"/>
      <c r="TGG916" s="5"/>
      <c r="TGH916" s="5"/>
      <c r="TGI916" s="5"/>
      <c r="TGJ916" s="5"/>
      <c r="TGK916" s="5"/>
      <c r="TGL916" s="5"/>
      <c r="TGM916" s="5"/>
      <c r="TGN916" s="5"/>
      <c r="TGO916" s="5"/>
      <c r="TGP916" s="5"/>
      <c r="TGQ916" s="5"/>
      <c r="TGR916" s="5"/>
      <c r="TGS916" s="5"/>
      <c r="TGT916" s="5"/>
      <c r="TGU916" s="5"/>
      <c r="TGV916" s="5"/>
      <c r="TGW916" s="5"/>
      <c r="TGX916" s="5"/>
      <c r="TGY916" s="5"/>
      <c r="TGZ916" s="5"/>
      <c r="THA916" s="5"/>
      <c r="THB916" s="5"/>
      <c r="THC916" s="5"/>
      <c r="THD916" s="5"/>
      <c r="THE916" s="5"/>
      <c r="THF916" s="5"/>
      <c r="THG916" s="5"/>
      <c r="THH916" s="5"/>
      <c r="THI916" s="5"/>
      <c r="THJ916" s="5"/>
      <c r="THK916" s="5"/>
      <c r="THL916" s="5"/>
      <c r="THM916" s="5"/>
      <c r="THN916" s="5"/>
      <c r="THO916" s="5"/>
      <c r="THP916" s="5"/>
      <c r="THQ916" s="5"/>
      <c r="THR916" s="5"/>
      <c r="THS916" s="5"/>
      <c r="THT916" s="5"/>
      <c r="THU916" s="5"/>
      <c r="THV916" s="5"/>
      <c r="THW916" s="5"/>
      <c r="THX916" s="5"/>
      <c r="THY916" s="5"/>
      <c r="THZ916" s="5"/>
      <c r="TIA916" s="5"/>
      <c r="TIB916" s="5"/>
      <c r="TIC916" s="5"/>
      <c r="TID916" s="5"/>
      <c r="TIE916" s="5"/>
      <c r="TIF916" s="5"/>
      <c r="TIG916" s="5"/>
      <c r="TIH916" s="5"/>
      <c r="TII916" s="5"/>
      <c r="TIJ916" s="5"/>
      <c r="TIK916" s="5"/>
      <c r="TIL916" s="5"/>
      <c r="TIM916" s="5"/>
      <c r="TIN916" s="5"/>
      <c r="TIO916" s="5"/>
      <c r="TIP916" s="5"/>
      <c r="TIQ916" s="5"/>
      <c r="TIR916" s="5"/>
      <c r="TIS916" s="5"/>
      <c r="TIT916" s="5"/>
      <c r="TIU916" s="5"/>
      <c r="TIV916" s="5"/>
      <c r="TIW916" s="5"/>
      <c r="TIX916" s="5"/>
      <c r="TIY916" s="5"/>
      <c r="TIZ916" s="5"/>
      <c r="TJA916" s="5"/>
      <c r="TJB916" s="5"/>
      <c r="TJC916" s="5"/>
      <c r="TJD916" s="5"/>
      <c r="TJE916" s="5"/>
      <c r="TJF916" s="5"/>
      <c r="TJG916" s="5"/>
      <c r="TJH916" s="5"/>
      <c r="TJI916" s="5"/>
      <c r="TJJ916" s="5"/>
      <c r="TJK916" s="5"/>
      <c r="TJL916" s="5"/>
      <c r="TJM916" s="5"/>
      <c r="TJN916" s="5"/>
      <c r="TJO916" s="5"/>
      <c r="TJP916" s="5"/>
      <c r="TJQ916" s="5"/>
      <c r="TJR916" s="5"/>
      <c r="TJS916" s="5"/>
      <c r="TJT916" s="5"/>
      <c r="TJU916" s="5"/>
      <c r="TJV916" s="5"/>
      <c r="TJW916" s="5"/>
      <c r="TJX916" s="5"/>
      <c r="TJY916" s="5"/>
      <c r="TJZ916" s="5"/>
      <c r="TKA916" s="5"/>
      <c r="TKB916" s="5"/>
      <c r="TKC916" s="5"/>
      <c r="TKD916" s="5"/>
      <c r="TKE916" s="5"/>
      <c r="TKF916" s="5"/>
      <c r="TKG916" s="5"/>
      <c r="TKH916" s="5"/>
      <c r="TKI916" s="5"/>
      <c r="TKJ916" s="5"/>
      <c r="TKK916" s="5"/>
      <c r="TKL916" s="5"/>
      <c r="TKM916" s="5"/>
      <c r="TKN916" s="5"/>
      <c r="TKO916" s="5"/>
      <c r="TKP916" s="5"/>
      <c r="TKQ916" s="5"/>
      <c r="TKR916" s="5"/>
      <c r="TKS916" s="5"/>
      <c r="TKT916" s="5"/>
      <c r="TKU916" s="5"/>
      <c r="TKV916" s="5"/>
      <c r="TKW916" s="5"/>
      <c r="TKX916" s="5"/>
      <c r="TKY916" s="5"/>
      <c r="TKZ916" s="5"/>
      <c r="TLA916" s="5"/>
      <c r="TLB916" s="5"/>
      <c r="TLC916" s="5"/>
      <c r="TLD916" s="5"/>
      <c r="TLE916" s="5"/>
      <c r="TLF916" s="5"/>
      <c r="TLG916" s="5"/>
      <c r="TLH916" s="5"/>
      <c r="TLI916" s="5"/>
      <c r="TLJ916" s="5"/>
      <c r="TLK916" s="5"/>
      <c r="TLL916" s="5"/>
      <c r="TLM916" s="5"/>
      <c r="TLN916" s="5"/>
      <c r="TLO916" s="5"/>
      <c r="TLP916" s="5"/>
      <c r="TLQ916" s="5"/>
      <c r="TLR916" s="5"/>
      <c r="TLS916" s="5"/>
      <c r="TLT916" s="5"/>
      <c r="TLU916" s="5"/>
      <c r="TLV916" s="5"/>
      <c r="TLW916" s="5"/>
      <c r="TLX916" s="5"/>
      <c r="TLY916" s="5"/>
      <c r="TLZ916" s="5"/>
      <c r="TMA916" s="5"/>
      <c r="TMB916" s="5"/>
      <c r="TMC916" s="5"/>
      <c r="TMD916" s="5"/>
      <c r="TME916" s="5"/>
      <c r="TMF916" s="5"/>
      <c r="TMG916" s="5"/>
      <c r="TMH916" s="5"/>
      <c r="TMI916" s="5"/>
      <c r="TMJ916" s="5"/>
      <c r="TMK916" s="5"/>
      <c r="TML916" s="5"/>
      <c r="TMM916" s="5"/>
      <c r="TMN916" s="5"/>
      <c r="TMO916" s="5"/>
      <c r="TMP916" s="5"/>
      <c r="TMQ916" s="5"/>
      <c r="TMR916" s="5"/>
      <c r="TMS916" s="5"/>
      <c r="TMT916" s="5"/>
      <c r="TMU916" s="5"/>
      <c r="TMV916" s="5"/>
      <c r="TMW916" s="5"/>
      <c r="TMX916" s="5"/>
      <c r="TMY916" s="5"/>
      <c r="TMZ916" s="5"/>
      <c r="TNA916" s="5"/>
      <c r="TNB916" s="5"/>
      <c r="TNC916" s="5"/>
      <c r="TND916" s="5"/>
      <c r="TNE916" s="5"/>
      <c r="TNF916" s="5"/>
      <c r="TNG916" s="5"/>
      <c r="TNH916" s="5"/>
      <c r="TNI916" s="5"/>
      <c r="TNJ916" s="5"/>
      <c r="TNK916" s="5"/>
      <c r="TNL916" s="5"/>
      <c r="TNM916" s="5"/>
      <c r="TNN916" s="5"/>
      <c r="TNO916" s="5"/>
      <c r="TNP916" s="5"/>
      <c r="TNQ916" s="5"/>
      <c r="TNR916" s="5"/>
      <c r="TNS916" s="5"/>
      <c r="TNT916" s="5"/>
      <c r="TNU916" s="5"/>
      <c r="TNV916" s="5"/>
      <c r="TNW916" s="5"/>
      <c r="TNX916" s="5"/>
      <c r="TNY916" s="5"/>
      <c r="TNZ916" s="5"/>
      <c r="TOA916" s="5"/>
      <c r="TOB916" s="5"/>
      <c r="TOC916" s="5"/>
      <c r="TOD916" s="5"/>
      <c r="TOE916" s="5"/>
      <c r="TOF916" s="5"/>
      <c r="TOG916" s="5"/>
      <c r="TOH916" s="5"/>
      <c r="TOI916" s="5"/>
      <c r="TOJ916" s="5"/>
      <c r="TOK916" s="5"/>
      <c r="TOL916" s="5"/>
      <c r="TOM916" s="5"/>
      <c r="TON916" s="5"/>
      <c r="TOO916" s="5"/>
      <c r="TOP916" s="5"/>
      <c r="TOQ916" s="5"/>
      <c r="TOR916" s="5"/>
      <c r="TOS916" s="5"/>
      <c r="TOT916" s="5"/>
      <c r="TOU916" s="5"/>
      <c r="TOV916" s="5"/>
      <c r="TOW916" s="5"/>
      <c r="TOX916" s="5"/>
      <c r="TOY916" s="5"/>
      <c r="TOZ916" s="5"/>
      <c r="TPA916" s="5"/>
      <c r="TPB916" s="5"/>
      <c r="TPC916" s="5"/>
      <c r="TPD916" s="5"/>
      <c r="TPE916" s="5"/>
      <c r="TPF916" s="5"/>
      <c r="TPG916" s="5"/>
      <c r="TPH916" s="5"/>
      <c r="TPI916" s="5"/>
      <c r="TPJ916" s="5"/>
      <c r="TPK916" s="5"/>
      <c r="TPL916" s="5"/>
      <c r="TPM916" s="5"/>
      <c r="TPN916" s="5"/>
      <c r="TPO916" s="5"/>
      <c r="TPP916" s="5"/>
      <c r="TPQ916" s="5"/>
      <c r="TPR916" s="5"/>
      <c r="TPS916" s="5"/>
      <c r="TPT916" s="5"/>
      <c r="TPU916" s="5"/>
      <c r="TPV916" s="5"/>
      <c r="TPW916" s="5"/>
      <c r="TPX916" s="5"/>
      <c r="TPY916" s="5"/>
      <c r="TPZ916" s="5"/>
      <c r="TQA916" s="5"/>
      <c r="TQB916" s="5"/>
      <c r="TQC916" s="5"/>
      <c r="TQD916" s="5"/>
      <c r="TQE916" s="5"/>
      <c r="TQF916" s="5"/>
      <c r="TQG916" s="5"/>
      <c r="TQH916" s="5"/>
      <c r="TQI916" s="5"/>
      <c r="TQJ916" s="5"/>
      <c r="TQK916" s="5"/>
      <c r="TQL916" s="5"/>
      <c r="TQM916" s="5"/>
      <c r="TQN916" s="5"/>
      <c r="TQO916" s="5"/>
      <c r="TQP916" s="5"/>
      <c r="TQQ916" s="5"/>
      <c r="TQR916" s="5"/>
      <c r="TQS916" s="5"/>
      <c r="TQT916" s="5"/>
      <c r="TQU916" s="5"/>
      <c r="TQV916" s="5"/>
      <c r="TQW916" s="5"/>
      <c r="TQX916" s="5"/>
      <c r="TQY916" s="5"/>
      <c r="TQZ916" s="5"/>
      <c r="TRA916" s="5"/>
      <c r="TRB916" s="5"/>
      <c r="TRC916" s="5"/>
      <c r="TRD916" s="5"/>
      <c r="TRE916" s="5"/>
      <c r="TRF916" s="5"/>
      <c r="TRG916" s="5"/>
      <c r="TRH916" s="5"/>
      <c r="TRI916" s="5"/>
      <c r="TRJ916" s="5"/>
      <c r="TRK916" s="5"/>
      <c r="TRL916" s="5"/>
      <c r="TRM916" s="5"/>
      <c r="TRN916" s="5"/>
      <c r="TRO916" s="5"/>
      <c r="TRP916" s="5"/>
      <c r="TRQ916" s="5"/>
      <c r="TRR916" s="5"/>
      <c r="TRS916" s="5"/>
      <c r="TRT916" s="5"/>
      <c r="TRU916" s="5"/>
      <c r="TRV916" s="5"/>
      <c r="TRW916" s="5"/>
      <c r="TRX916" s="5"/>
      <c r="TRY916" s="5"/>
      <c r="TRZ916" s="5"/>
      <c r="TSA916" s="5"/>
      <c r="TSB916" s="5"/>
      <c r="TSC916" s="5"/>
      <c r="TSD916" s="5"/>
      <c r="TSE916" s="5"/>
      <c r="TSF916" s="5"/>
      <c r="TSG916" s="5"/>
      <c r="TSH916" s="5"/>
      <c r="TSI916" s="5"/>
      <c r="TSJ916" s="5"/>
      <c r="TSK916" s="5"/>
      <c r="TSL916" s="5"/>
      <c r="TSM916" s="5"/>
      <c r="TSN916" s="5"/>
      <c r="TSO916" s="5"/>
      <c r="TSP916" s="5"/>
      <c r="TSQ916" s="5"/>
      <c r="TSR916" s="5"/>
      <c r="TSS916" s="5"/>
      <c r="TST916" s="5"/>
      <c r="TSU916" s="5"/>
      <c r="TSV916" s="5"/>
      <c r="TSW916" s="5"/>
      <c r="TSX916" s="5"/>
      <c r="TSY916" s="5"/>
      <c r="TSZ916" s="5"/>
      <c r="TTA916" s="5"/>
      <c r="TTB916" s="5"/>
      <c r="TTC916" s="5"/>
      <c r="TTD916" s="5"/>
      <c r="TTE916" s="5"/>
      <c r="TTF916" s="5"/>
      <c r="TTG916" s="5"/>
      <c r="TTH916" s="5"/>
      <c r="TTI916" s="5"/>
      <c r="TTJ916" s="5"/>
      <c r="TTK916" s="5"/>
      <c r="TTL916" s="5"/>
      <c r="TTM916" s="5"/>
      <c r="TTN916" s="5"/>
      <c r="TTO916" s="5"/>
      <c r="TTP916" s="5"/>
      <c r="TTQ916" s="5"/>
      <c r="TTR916" s="5"/>
      <c r="TTS916" s="5"/>
      <c r="TTT916" s="5"/>
      <c r="TTU916" s="5"/>
      <c r="TTV916" s="5"/>
      <c r="TTW916" s="5"/>
      <c r="TTX916" s="5"/>
      <c r="TTY916" s="5"/>
      <c r="TTZ916" s="5"/>
      <c r="TUA916" s="5"/>
      <c r="TUB916" s="5"/>
      <c r="TUC916" s="5"/>
      <c r="TUD916" s="5"/>
      <c r="TUE916" s="5"/>
      <c r="TUF916" s="5"/>
      <c r="TUG916" s="5"/>
      <c r="TUH916" s="5"/>
      <c r="TUI916" s="5"/>
      <c r="TUJ916" s="5"/>
      <c r="TUK916" s="5"/>
      <c r="TUL916" s="5"/>
      <c r="TUM916" s="5"/>
      <c r="TUN916" s="5"/>
      <c r="TUO916" s="5"/>
      <c r="TUP916" s="5"/>
      <c r="TUQ916" s="5"/>
      <c r="TUR916" s="5"/>
      <c r="TUS916" s="5"/>
      <c r="TUT916" s="5"/>
      <c r="TUU916" s="5"/>
      <c r="TUV916" s="5"/>
      <c r="TUW916" s="5"/>
      <c r="TUX916" s="5"/>
      <c r="TUY916" s="5"/>
      <c r="TUZ916" s="5"/>
      <c r="TVA916" s="5"/>
      <c r="TVB916" s="5"/>
      <c r="TVC916" s="5"/>
      <c r="TVD916" s="5"/>
      <c r="TVE916" s="5"/>
      <c r="TVF916" s="5"/>
      <c r="TVG916" s="5"/>
      <c r="TVH916" s="5"/>
      <c r="TVI916" s="5"/>
      <c r="TVJ916" s="5"/>
      <c r="TVK916" s="5"/>
      <c r="TVL916" s="5"/>
      <c r="TVM916" s="5"/>
      <c r="TVN916" s="5"/>
      <c r="TVO916" s="5"/>
      <c r="TVP916" s="5"/>
      <c r="TVQ916" s="5"/>
      <c r="TVR916" s="5"/>
      <c r="TVS916" s="5"/>
      <c r="TVT916" s="5"/>
      <c r="TVU916" s="5"/>
      <c r="TVV916" s="5"/>
      <c r="TVW916" s="5"/>
      <c r="TVX916" s="5"/>
      <c r="TVY916" s="5"/>
      <c r="TVZ916" s="5"/>
      <c r="TWA916" s="5"/>
      <c r="TWB916" s="5"/>
      <c r="TWC916" s="5"/>
      <c r="TWD916" s="5"/>
      <c r="TWE916" s="5"/>
      <c r="TWF916" s="5"/>
      <c r="TWG916" s="5"/>
      <c r="TWH916" s="5"/>
      <c r="TWI916" s="5"/>
      <c r="TWJ916" s="5"/>
      <c r="TWK916" s="5"/>
      <c r="TWL916" s="5"/>
      <c r="TWM916" s="5"/>
      <c r="TWN916" s="5"/>
      <c r="TWO916" s="5"/>
      <c r="TWP916" s="5"/>
      <c r="TWQ916" s="5"/>
      <c r="TWR916" s="5"/>
      <c r="TWS916" s="5"/>
      <c r="TWT916" s="5"/>
      <c r="TWU916" s="5"/>
      <c r="TWV916" s="5"/>
      <c r="TWW916" s="5"/>
      <c r="TWX916" s="5"/>
      <c r="TWY916" s="5"/>
      <c r="TWZ916" s="5"/>
      <c r="TXA916" s="5"/>
      <c r="TXB916" s="5"/>
      <c r="TXC916" s="5"/>
      <c r="TXD916" s="5"/>
      <c r="TXE916" s="5"/>
      <c r="TXF916" s="5"/>
      <c r="TXG916" s="5"/>
      <c r="TXH916" s="5"/>
      <c r="TXI916" s="5"/>
      <c r="TXJ916" s="5"/>
      <c r="TXK916" s="5"/>
      <c r="TXL916" s="5"/>
      <c r="TXM916" s="5"/>
      <c r="TXN916" s="5"/>
      <c r="TXO916" s="5"/>
      <c r="TXP916" s="5"/>
      <c r="TXQ916" s="5"/>
      <c r="TXR916" s="5"/>
      <c r="TXS916" s="5"/>
      <c r="TXT916" s="5"/>
      <c r="TXU916" s="5"/>
      <c r="TXV916" s="5"/>
      <c r="TXW916" s="5"/>
      <c r="TXX916" s="5"/>
      <c r="TXY916" s="5"/>
      <c r="TXZ916" s="5"/>
      <c r="TYA916" s="5"/>
      <c r="TYB916" s="5"/>
      <c r="TYC916" s="5"/>
      <c r="TYD916" s="5"/>
      <c r="TYE916" s="5"/>
      <c r="TYF916" s="5"/>
      <c r="TYG916" s="5"/>
      <c r="TYH916" s="5"/>
      <c r="TYI916" s="5"/>
      <c r="TYJ916" s="5"/>
      <c r="TYK916" s="5"/>
      <c r="TYL916" s="5"/>
      <c r="TYM916" s="5"/>
      <c r="TYN916" s="5"/>
      <c r="TYO916" s="5"/>
      <c r="TYP916" s="5"/>
      <c r="TYQ916" s="5"/>
      <c r="TYR916" s="5"/>
      <c r="TYS916" s="5"/>
      <c r="TYT916" s="5"/>
      <c r="TYU916" s="5"/>
      <c r="TYV916" s="5"/>
      <c r="TYW916" s="5"/>
      <c r="TYX916" s="5"/>
      <c r="TYY916" s="5"/>
      <c r="TYZ916" s="5"/>
      <c r="TZA916" s="5"/>
      <c r="TZB916" s="5"/>
      <c r="TZC916" s="5"/>
      <c r="TZD916" s="5"/>
      <c r="TZE916" s="5"/>
      <c r="TZF916" s="5"/>
      <c r="TZG916" s="5"/>
      <c r="TZH916" s="5"/>
      <c r="TZI916" s="5"/>
      <c r="TZJ916" s="5"/>
      <c r="TZK916" s="5"/>
      <c r="TZL916" s="5"/>
      <c r="TZM916" s="5"/>
      <c r="TZN916" s="5"/>
      <c r="TZO916" s="5"/>
      <c r="TZP916" s="5"/>
      <c r="TZQ916" s="5"/>
      <c r="TZR916" s="5"/>
      <c r="TZS916" s="5"/>
      <c r="TZT916" s="5"/>
      <c r="TZU916" s="5"/>
      <c r="TZV916" s="5"/>
      <c r="TZW916" s="5"/>
      <c r="TZX916" s="5"/>
      <c r="TZY916" s="5"/>
      <c r="TZZ916" s="5"/>
      <c r="UAA916" s="5"/>
      <c r="UAB916" s="5"/>
      <c r="UAC916" s="5"/>
      <c r="UAD916" s="5"/>
      <c r="UAE916" s="5"/>
      <c r="UAF916" s="5"/>
      <c r="UAG916" s="5"/>
      <c r="UAH916" s="5"/>
      <c r="UAI916" s="5"/>
      <c r="UAJ916" s="5"/>
      <c r="UAK916" s="5"/>
      <c r="UAL916" s="5"/>
      <c r="UAM916" s="5"/>
      <c r="UAN916" s="5"/>
      <c r="UAO916" s="5"/>
      <c r="UAP916" s="5"/>
      <c r="UAQ916" s="5"/>
      <c r="UAR916" s="5"/>
      <c r="UAS916" s="5"/>
      <c r="UAT916" s="5"/>
      <c r="UAU916" s="5"/>
      <c r="UAV916" s="5"/>
      <c r="UAW916" s="5"/>
      <c r="UAX916" s="5"/>
      <c r="UAY916" s="5"/>
      <c r="UAZ916" s="5"/>
      <c r="UBA916" s="5"/>
      <c r="UBB916" s="5"/>
      <c r="UBC916" s="5"/>
      <c r="UBD916" s="5"/>
      <c r="UBE916" s="5"/>
      <c r="UBF916" s="5"/>
      <c r="UBG916" s="5"/>
      <c r="UBH916" s="5"/>
      <c r="UBI916" s="5"/>
      <c r="UBJ916" s="5"/>
      <c r="UBK916" s="5"/>
      <c r="UBL916" s="5"/>
      <c r="UBM916" s="5"/>
      <c r="UBN916" s="5"/>
      <c r="UBO916" s="5"/>
      <c r="UBP916" s="5"/>
      <c r="UBQ916" s="5"/>
      <c r="UBR916" s="5"/>
      <c r="UBS916" s="5"/>
      <c r="UBT916" s="5"/>
      <c r="UBU916" s="5"/>
      <c r="UBV916" s="5"/>
      <c r="UBW916" s="5"/>
      <c r="UBX916" s="5"/>
      <c r="UBY916" s="5"/>
      <c r="UBZ916" s="5"/>
      <c r="UCA916" s="5"/>
      <c r="UCB916" s="5"/>
      <c r="UCC916" s="5"/>
      <c r="UCD916" s="5"/>
      <c r="UCE916" s="5"/>
      <c r="UCF916" s="5"/>
      <c r="UCG916" s="5"/>
      <c r="UCH916" s="5"/>
      <c r="UCI916" s="5"/>
      <c r="UCJ916" s="5"/>
      <c r="UCK916" s="5"/>
      <c r="UCL916" s="5"/>
      <c r="UCM916" s="5"/>
      <c r="UCN916" s="5"/>
      <c r="UCO916" s="5"/>
      <c r="UCP916" s="5"/>
      <c r="UCQ916" s="5"/>
      <c r="UCR916" s="5"/>
      <c r="UCS916" s="5"/>
      <c r="UCT916" s="5"/>
      <c r="UCU916" s="5"/>
      <c r="UCV916" s="5"/>
      <c r="UCW916" s="5"/>
      <c r="UCX916" s="5"/>
      <c r="UCY916" s="5"/>
      <c r="UCZ916" s="5"/>
      <c r="UDA916" s="5"/>
      <c r="UDB916" s="5"/>
      <c r="UDC916" s="5"/>
      <c r="UDD916" s="5"/>
      <c r="UDE916" s="5"/>
      <c r="UDF916" s="5"/>
      <c r="UDG916" s="5"/>
      <c r="UDH916" s="5"/>
      <c r="UDI916" s="5"/>
      <c r="UDJ916" s="5"/>
      <c r="UDK916" s="5"/>
      <c r="UDL916" s="5"/>
      <c r="UDM916" s="5"/>
      <c r="UDN916" s="5"/>
      <c r="UDO916" s="5"/>
      <c r="UDP916" s="5"/>
      <c r="UDQ916" s="5"/>
      <c r="UDR916" s="5"/>
      <c r="UDS916" s="5"/>
      <c r="UDT916" s="5"/>
      <c r="UDU916" s="5"/>
      <c r="UDV916" s="5"/>
      <c r="UDW916" s="5"/>
      <c r="UDX916" s="5"/>
      <c r="UDY916" s="5"/>
      <c r="UDZ916" s="5"/>
      <c r="UEA916" s="5"/>
      <c r="UEB916" s="5"/>
      <c r="UEC916" s="5"/>
      <c r="UED916" s="5"/>
      <c r="UEE916" s="5"/>
      <c r="UEF916" s="5"/>
      <c r="UEG916" s="5"/>
      <c r="UEH916" s="5"/>
      <c r="UEI916" s="5"/>
      <c r="UEJ916" s="5"/>
      <c r="UEK916" s="5"/>
      <c r="UEL916" s="5"/>
      <c r="UEM916" s="5"/>
      <c r="UEN916" s="5"/>
      <c r="UEO916" s="5"/>
      <c r="UEP916" s="5"/>
      <c r="UEQ916" s="5"/>
      <c r="UER916" s="5"/>
      <c r="UES916" s="5"/>
      <c r="UET916" s="5"/>
      <c r="UEU916" s="5"/>
      <c r="UEV916" s="5"/>
      <c r="UEW916" s="5"/>
      <c r="UEX916" s="5"/>
      <c r="UEY916" s="5"/>
      <c r="UEZ916" s="5"/>
      <c r="UFA916" s="5"/>
      <c r="UFB916" s="5"/>
      <c r="UFC916" s="5"/>
      <c r="UFD916" s="5"/>
      <c r="UFE916" s="5"/>
      <c r="UFF916" s="5"/>
      <c r="UFG916" s="5"/>
      <c r="UFH916" s="5"/>
      <c r="UFI916" s="5"/>
      <c r="UFJ916" s="5"/>
      <c r="UFK916" s="5"/>
      <c r="UFL916" s="5"/>
      <c r="UFM916" s="5"/>
      <c r="UFN916" s="5"/>
      <c r="UFO916" s="5"/>
      <c r="UFP916" s="5"/>
      <c r="UFQ916" s="5"/>
      <c r="UFR916" s="5"/>
      <c r="UFS916" s="5"/>
      <c r="UFT916" s="5"/>
      <c r="UFU916" s="5"/>
      <c r="UFV916" s="5"/>
      <c r="UFW916" s="5"/>
      <c r="UFX916" s="5"/>
      <c r="UFY916" s="5"/>
      <c r="UFZ916" s="5"/>
      <c r="UGA916" s="5"/>
      <c r="UGB916" s="5"/>
      <c r="UGC916" s="5"/>
      <c r="UGD916" s="5"/>
      <c r="UGE916" s="5"/>
      <c r="UGF916" s="5"/>
      <c r="UGG916" s="5"/>
      <c r="UGH916" s="5"/>
      <c r="UGI916" s="5"/>
      <c r="UGJ916" s="5"/>
      <c r="UGK916" s="5"/>
      <c r="UGL916" s="5"/>
      <c r="UGM916" s="5"/>
      <c r="UGN916" s="5"/>
      <c r="UGO916" s="5"/>
      <c r="UGP916" s="5"/>
      <c r="UGQ916" s="5"/>
      <c r="UGR916" s="5"/>
      <c r="UGS916" s="5"/>
      <c r="UGT916" s="5"/>
      <c r="UGU916" s="5"/>
      <c r="UGV916" s="5"/>
      <c r="UGW916" s="5"/>
      <c r="UGX916" s="5"/>
      <c r="UGY916" s="5"/>
      <c r="UGZ916" s="5"/>
      <c r="UHA916" s="5"/>
      <c r="UHB916" s="5"/>
      <c r="UHC916" s="5"/>
      <c r="UHD916" s="5"/>
      <c r="UHE916" s="5"/>
      <c r="UHF916" s="5"/>
      <c r="UHG916" s="5"/>
      <c r="UHH916" s="5"/>
      <c r="UHI916" s="5"/>
      <c r="UHJ916" s="5"/>
      <c r="UHK916" s="5"/>
      <c r="UHL916" s="5"/>
      <c r="UHM916" s="5"/>
      <c r="UHN916" s="5"/>
      <c r="UHO916" s="5"/>
      <c r="UHP916" s="5"/>
      <c r="UHQ916" s="5"/>
      <c r="UHR916" s="5"/>
      <c r="UHS916" s="5"/>
      <c r="UHT916" s="5"/>
      <c r="UHU916" s="5"/>
      <c r="UHV916" s="5"/>
      <c r="UHW916" s="5"/>
      <c r="UHX916" s="5"/>
      <c r="UHY916" s="5"/>
      <c r="UHZ916" s="5"/>
      <c r="UIA916" s="5"/>
      <c r="UIB916" s="5"/>
      <c r="UIC916" s="5"/>
      <c r="UID916" s="5"/>
      <c r="UIE916" s="5"/>
      <c r="UIF916" s="5"/>
      <c r="UIG916" s="5"/>
      <c r="UIH916" s="5"/>
      <c r="UII916" s="5"/>
      <c r="UIJ916" s="5"/>
      <c r="UIK916" s="5"/>
      <c r="UIL916" s="5"/>
      <c r="UIM916" s="5"/>
      <c r="UIN916" s="5"/>
      <c r="UIO916" s="5"/>
      <c r="UIP916" s="5"/>
      <c r="UIQ916" s="5"/>
      <c r="UIR916" s="5"/>
      <c r="UIS916" s="5"/>
      <c r="UIT916" s="5"/>
      <c r="UIU916" s="5"/>
      <c r="UIV916" s="5"/>
      <c r="UIW916" s="5"/>
      <c r="UIX916" s="5"/>
      <c r="UIY916" s="5"/>
      <c r="UIZ916" s="5"/>
      <c r="UJA916" s="5"/>
      <c r="UJB916" s="5"/>
      <c r="UJC916" s="5"/>
      <c r="UJD916" s="5"/>
      <c r="UJE916" s="5"/>
      <c r="UJF916" s="5"/>
      <c r="UJG916" s="5"/>
      <c r="UJH916" s="5"/>
      <c r="UJI916" s="5"/>
      <c r="UJJ916" s="5"/>
      <c r="UJK916" s="5"/>
      <c r="UJL916" s="5"/>
      <c r="UJM916" s="5"/>
      <c r="UJN916" s="5"/>
      <c r="UJO916" s="5"/>
      <c r="UJP916" s="5"/>
      <c r="UJQ916" s="5"/>
      <c r="UJR916" s="5"/>
      <c r="UJS916" s="5"/>
      <c r="UJT916" s="5"/>
      <c r="UJU916" s="5"/>
      <c r="UJV916" s="5"/>
      <c r="UJW916" s="5"/>
      <c r="UJX916" s="5"/>
      <c r="UJY916" s="5"/>
      <c r="UJZ916" s="5"/>
      <c r="UKA916" s="5"/>
      <c r="UKB916" s="5"/>
      <c r="UKC916" s="5"/>
      <c r="UKD916" s="5"/>
      <c r="UKE916" s="5"/>
      <c r="UKF916" s="5"/>
      <c r="UKG916" s="5"/>
      <c r="UKH916" s="5"/>
      <c r="UKI916" s="5"/>
      <c r="UKJ916" s="5"/>
      <c r="UKK916" s="5"/>
      <c r="UKL916" s="5"/>
      <c r="UKM916" s="5"/>
      <c r="UKN916" s="5"/>
      <c r="UKO916" s="5"/>
      <c r="UKP916" s="5"/>
      <c r="UKQ916" s="5"/>
      <c r="UKR916" s="5"/>
      <c r="UKS916" s="5"/>
      <c r="UKT916" s="5"/>
      <c r="UKU916" s="5"/>
      <c r="UKV916" s="5"/>
      <c r="UKW916" s="5"/>
      <c r="UKX916" s="5"/>
      <c r="UKY916" s="5"/>
      <c r="UKZ916" s="5"/>
      <c r="ULA916" s="5"/>
      <c r="ULB916" s="5"/>
      <c r="ULC916" s="5"/>
      <c r="ULD916" s="5"/>
      <c r="ULE916" s="5"/>
      <c r="ULF916" s="5"/>
      <c r="ULG916" s="5"/>
      <c r="ULH916" s="5"/>
      <c r="ULI916" s="5"/>
      <c r="ULJ916" s="5"/>
      <c r="ULK916" s="5"/>
      <c r="ULL916" s="5"/>
      <c r="ULM916" s="5"/>
      <c r="ULN916" s="5"/>
      <c r="ULO916" s="5"/>
      <c r="ULP916" s="5"/>
      <c r="ULQ916" s="5"/>
      <c r="ULR916" s="5"/>
      <c r="ULS916" s="5"/>
      <c r="ULT916" s="5"/>
      <c r="ULU916" s="5"/>
      <c r="ULV916" s="5"/>
      <c r="ULW916" s="5"/>
      <c r="ULX916" s="5"/>
      <c r="ULY916" s="5"/>
      <c r="ULZ916" s="5"/>
      <c r="UMA916" s="5"/>
      <c r="UMB916" s="5"/>
      <c r="UMC916" s="5"/>
      <c r="UMD916" s="5"/>
      <c r="UME916" s="5"/>
      <c r="UMF916" s="5"/>
      <c r="UMG916" s="5"/>
      <c r="UMH916" s="5"/>
      <c r="UMI916" s="5"/>
      <c r="UMJ916" s="5"/>
      <c r="UMK916" s="5"/>
      <c r="UML916" s="5"/>
      <c r="UMM916" s="5"/>
      <c r="UMN916" s="5"/>
      <c r="UMO916" s="5"/>
      <c r="UMP916" s="5"/>
      <c r="UMQ916" s="5"/>
      <c r="UMR916" s="5"/>
      <c r="UMS916" s="5"/>
      <c r="UMT916" s="5"/>
      <c r="UMU916" s="5"/>
      <c r="UMV916" s="5"/>
      <c r="UMW916" s="5"/>
      <c r="UMX916" s="5"/>
      <c r="UMY916" s="5"/>
      <c r="UMZ916" s="5"/>
      <c r="UNA916" s="5"/>
      <c r="UNB916" s="5"/>
      <c r="UNC916" s="5"/>
      <c r="UND916" s="5"/>
      <c r="UNE916" s="5"/>
      <c r="UNF916" s="5"/>
      <c r="UNG916" s="5"/>
      <c r="UNH916" s="5"/>
      <c r="UNI916" s="5"/>
      <c r="UNJ916" s="5"/>
      <c r="UNK916" s="5"/>
      <c r="UNL916" s="5"/>
      <c r="UNM916" s="5"/>
      <c r="UNN916" s="5"/>
      <c r="UNO916" s="5"/>
      <c r="UNP916" s="5"/>
      <c r="UNQ916" s="5"/>
      <c r="UNR916" s="5"/>
      <c r="UNS916" s="5"/>
      <c r="UNT916" s="5"/>
      <c r="UNU916" s="5"/>
      <c r="UNV916" s="5"/>
      <c r="UNW916" s="5"/>
      <c r="UNX916" s="5"/>
      <c r="UNY916" s="5"/>
      <c r="UNZ916" s="5"/>
      <c r="UOA916" s="5"/>
      <c r="UOB916" s="5"/>
      <c r="UOC916" s="5"/>
      <c r="UOD916" s="5"/>
      <c r="UOE916" s="5"/>
      <c r="UOF916" s="5"/>
      <c r="UOG916" s="5"/>
      <c r="UOH916" s="5"/>
      <c r="UOI916" s="5"/>
      <c r="UOJ916" s="5"/>
      <c r="UOK916" s="5"/>
      <c r="UOL916" s="5"/>
      <c r="UOM916" s="5"/>
      <c r="UON916" s="5"/>
      <c r="UOO916" s="5"/>
      <c r="UOP916" s="5"/>
      <c r="UOQ916" s="5"/>
      <c r="UOR916" s="5"/>
      <c r="UOS916" s="5"/>
      <c r="UOT916" s="5"/>
      <c r="UOU916" s="5"/>
      <c r="UOV916" s="5"/>
      <c r="UOW916" s="5"/>
      <c r="UOX916" s="5"/>
      <c r="UOY916" s="5"/>
      <c r="UOZ916" s="5"/>
      <c r="UPA916" s="5"/>
      <c r="UPB916" s="5"/>
      <c r="UPC916" s="5"/>
      <c r="UPD916" s="5"/>
      <c r="UPE916" s="5"/>
      <c r="UPF916" s="5"/>
      <c r="UPG916" s="5"/>
      <c r="UPH916" s="5"/>
      <c r="UPI916" s="5"/>
      <c r="UPJ916" s="5"/>
      <c r="UPK916" s="5"/>
      <c r="UPL916" s="5"/>
      <c r="UPM916" s="5"/>
      <c r="UPN916" s="5"/>
      <c r="UPO916" s="5"/>
      <c r="UPP916" s="5"/>
      <c r="UPQ916" s="5"/>
      <c r="UPR916" s="5"/>
      <c r="UPS916" s="5"/>
      <c r="UPT916" s="5"/>
      <c r="UPU916" s="5"/>
      <c r="UPV916" s="5"/>
      <c r="UPW916" s="5"/>
      <c r="UPX916" s="5"/>
      <c r="UPY916" s="5"/>
      <c r="UPZ916" s="5"/>
      <c r="UQA916" s="5"/>
      <c r="UQB916" s="5"/>
      <c r="UQC916" s="5"/>
      <c r="UQD916" s="5"/>
      <c r="UQE916" s="5"/>
      <c r="UQF916" s="5"/>
      <c r="UQG916" s="5"/>
      <c r="UQH916" s="5"/>
      <c r="UQI916" s="5"/>
      <c r="UQJ916" s="5"/>
      <c r="UQK916" s="5"/>
      <c r="UQL916" s="5"/>
      <c r="UQM916" s="5"/>
      <c r="UQN916" s="5"/>
      <c r="UQO916" s="5"/>
      <c r="UQP916" s="5"/>
      <c r="UQQ916" s="5"/>
      <c r="UQR916" s="5"/>
      <c r="UQS916" s="5"/>
      <c r="UQT916" s="5"/>
      <c r="UQU916" s="5"/>
      <c r="UQV916" s="5"/>
      <c r="UQW916" s="5"/>
      <c r="UQX916" s="5"/>
      <c r="UQY916" s="5"/>
      <c r="UQZ916" s="5"/>
      <c r="URA916" s="5"/>
      <c r="URB916" s="5"/>
      <c r="URC916" s="5"/>
      <c r="URD916" s="5"/>
      <c r="URE916" s="5"/>
      <c r="URF916" s="5"/>
      <c r="URG916" s="5"/>
      <c r="URH916" s="5"/>
      <c r="URI916" s="5"/>
      <c r="URJ916" s="5"/>
      <c r="URK916" s="5"/>
      <c r="URL916" s="5"/>
      <c r="URM916" s="5"/>
      <c r="URN916" s="5"/>
      <c r="URO916" s="5"/>
      <c r="URP916" s="5"/>
      <c r="URQ916" s="5"/>
      <c r="URR916" s="5"/>
      <c r="URS916" s="5"/>
      <c r="URT916" s="5"/>
      <c r="URU916" s="5"/>
      <c r="URV916" s="5"/>
      <c r="URW916" s="5"/>
      <c r="URX916" s="5"/>
      <c r="URY916" s="5"/>
      <c r="URZ916" s="5"/>
      <c r="USA916" s="5"/>
      <c r="USB916" s="5"/>
      <c r="USC916" s="5"/>
      <c r="USD916" s="5"/>
      <c r="USE916" s="5"/>
      <c r="USF916" s="5"/>
      <c r="USG916" s="5"/>
      <c r="USH916" s="5"/>
      <c r="USI916" s="5"/>
      <c r="USJ916" s="5"/>
      <c r="USK916" s="5"/>
      <c r="USL916" s="5"/>
      <c r="USM916" s="5"/>
      <c r="USN916" s="5"/>
      <c r="USO916" s="5"/>
      <c r="USP916" s="5"/>
      <c r="USQ916" s="5"/>
      <c r="USR916" s="5"/>
      <c r="USS916" s="5"/>
      <c r="UST916" s="5"/>
      <c r="USU916" s="5"/>
      <c r="USV916" s="5"/>
      <c r="USW916" s="5"/>
      <c r="USX916" s="5"/>
      <c r="USY916" s="5"/>
      <c r="USZ916" s="5"/>
      <c r="UTA916" s="5"/>
      <c r="UTB916" s="5"/>
      <c r="UTC916" s="5"/>
      <c r="UTD916" s="5"/>
      <c r="UTE916" s="5"/>
      <c r="UTF916" s="5"/>
      <c r="UTG916" s="5"/>
      <c r="UTH916" s="5"/>
      <c r="UTI916" s="5"/>
      <c r="UTJ916" s="5"/>
      <c r="UTK916" s="5"/>
      <c r="UTL916" s="5"/>
      <c r="UTM916" s="5"/>
      <c r="UTN916" s="5"/>
      <c r="UTO916" s="5"/>
      <c r="UTP916" s="5"/>
      <c r="UTQ916" s="5"/>
      <c r="UTR916" s="5"/>
      <c r="UTS916" s="5"/>
      <c r="UTT916" s="5"/>
      <c r="UTU916" s="5"/>
      <c r="UTV916" s="5"/>
      <c r="UTW916" s="5"/>
      <c r="UTX916" s="5"/>
      <c r="UTY916" s="5"/>
      <c r="UTZ916" s="5"/>
      <c r="UUA916" s="5"/>
      <c r="UUB916" s="5"/>
      <c r="UUC916" s="5"/>
      <c r="UUD916" s="5"/>
      <c r="UUE916" s="5"/>
      <c r="UUF916" s="5"/>
      <c r="UUG916" s="5"/>
      <c r="UUH916" s="5"/>
      <c r="UUI916" s="5"/>
      <c r="UUJ916" s="5"/>
      <c r="UUK916" s="5"/>
      <c r="UUL916" s="5"/>
      <c r="UUM916" s="5"/>
      <c r="UUN916" s="5"/>
      <c r="UUO916" s="5"/>
      <c r="UUP916" s="5"/>
      <c r="UUQ916" s="5"/>
      <c r="UUR916" s="5"/>
      <c r="UUS916" s="5"/>
      <c r="UUT916" s="5"/>
      <c r="UUU916" s="5"/>
      <c r="UUV916" s="5"/>
      <c r="UUW916" s="5"/>
      <c r="UUX916" s="5"/>
      <c r="UUY916" s="5"/>
      <c r="UUZ916" s="5"/>
      <c r="UVA916" s="5"/>
      <c r="UVB916" s="5"/>
      <c r="UVC916" s="5"/>
      <c r="UVD916" s="5"/>
      <c r="UVE916" s="5"/>
      <c r="UVF916" s="5"/>
      <c r="UVG916" s="5"/>
      <c r="UVH916" s="5"/>
      <c r="UVI916" s="5"/>
      <c r="UVJ916" s="5"/>
      <c r="UVK916" s="5"/>
      <c r="UVL916" s="5"/>
      <c r="UVM916" s="5"/>
      <c r="UVN916" s="5"/>
      <c r="UVO916" s="5"/>
      <c r="UVP916" s="5"/>
      <c r="UVQ916" s="5"/>
      <c r="UVR916" s="5"/>
      <c r="UVS916" s="5"/>
      <c r="UVT916" s="5"/>
      <c r="UVU916" s="5"/>
      <c r="UVV916" s="5"/>
      <c r="UVW916" s="5"/>
      <c r="UVX916" s="5"/>
      <c r="UVY916" s="5"/>
      <c r="UVZ916" s="5"/>
      <c r="UWA916" s="5"/>
      <c r="UWB916" s="5"/>
      <c r="UWC916" s="5"/>
      <c r="UWD916" s="5"/>
      <c r="UWE916" s="5"/>
      <c r="UWF916" s="5"/>
      <c r="UWG916" s="5"/>
      <c r="UWH916" s="5"/>
      <c r="UWI916" s="5"/>
      <c r="UWJ916" s="5"/>
      <c r="UWK916" s="5"/>
      <c r="UWL916" s="5"/>
      <c r="UWM916" s="5"/>
      <c r="UWN916" s="5"/>
      <c r="UWO916" s="5"/>
      <c r="UWP916" s="5"/>
      <c r="UWQ916" s="5"/>
      <c r="UWR916" s="5"/>
      <c r="UWS916" s="5"/>
      <c r="UWT916" s="5"/>
      <c r="UWU916" s="5"/>
      <c r="UWV916" s="5"/>
      <c r="UWW916" s="5"/>
      <c r="UWX916" s="5"/>
      <c r="UWY916" s="5"/>
      <c r="UWZ916" s="5"/>
      <c r="UXA916" s="5"/>
      <c r="UXB916" s="5"/>
      <c r="UXC916" s="5"/>
      <c r="UXD916" s="5"/>
      <c r="UXE916" s="5"/>
      <c r="UXF916" s="5"/>
      <c r="UXG916" s="5"/>
      <c r="UXH916" s="5"/>
      <c r="UXI916" s="5"/>
      <c r="UXJ916" s="5"/>
      <c r="UXK916" s="5"/>
      <c r="UXL916" s="5"/>
      <c r="UXM916" s="5"/>
      <c r="UXN916" s="5"/>
      <c r="UXO916" s="5"/>
      <c r="UXP916" s="5"/>
      <c r="UXQ916" s="5"/>
      <c r="UXR916" s="5"/>
      <c r="UXS916" s="5"/>
      <c r="UXT916" s="5"/>
      <c r="UXU916" s="5"/>
      <c r="UXV916" s="5"/>
      <c r="UXW916" s="5"/>
      <c r="UXX916" s="5"/>
      <c r="UXY916" s="5"/>
      <c r="UXZ916" s="5"/>
      <c r="UYA916" s="5"/>
      <c r="UYB916" s="5"/>
      <c r="UYC916" s="5"/>
      <c r="UYD916" s="5"/>
      <c r="UYE916" s="5"/>
      <c r="UYF916" s="5"/>
      <c r="UYG916" s="5"/>
      <c r="UYH916" s="5"/>
      <c r="UYI916" s="5"/>
      <c r="UYJ916" s="5"/>
      <c r="UYK916" s="5"/>
      <c r="UYL916" s="5"/>
      <c r="UYM916" s="5"/>
      <c r="UYN916" s="5"/>
      <c r="UYO916" s="5"/>
      <c r="UYP916" s="5"/>
      <c r="UYQ916" s="5"/>
      <c r="UYR916" s="5"/>
      <c r="UYS916" s="5"/>
      <c r="UYT916" s="5"/>
      <c r="UYU916" s="5"/>
      <c r="UYV916" s="5"/>
      <c r="UYW916" s="5"/>
      <c r="UYX916" s="5"/>
      <c r="UYY916" s="5"/>
      <c r="UYZ916" s="5"/>
      <c r="UZA916" s="5"/>
      <c r="UZB916" s="5"/>
      <c r="UZC916" s="5"/>
      <c r="UZD916" s="5"/>
      <c r="UZE916" s="5"/>
      <c r="UZF916" s="5"/>
      <c r="UZG916" s="5"/>
      <c r="UZH916" s="5"/>
      <c r="UZI916" s="5"/>
      <c r="UZJ916" s="5"/>
      <c r="UZK916" s="5"/>
      <c r="UZL916" s="5"/>
      <c r="UZM916" s="5"/>
      <c r="UZN916" s="5"/>
      <c r="UZO916" s="5"/>
      <c r="UZP916" s="5"/>
      <c r="UZQ916" s="5"/>
      <c r="UZR916" s="5"/>
      <c r="UZS916" s="5"/>
      <c r="UZT916" s="5"/>
      <c r="UZU916" s="5"/>
      <c r="UZV916" s="5"/>
      <c r="UZW916" s="5"/>
      <c r="UZX916" s="5"/>
      <c r="UZY916" s="5"/>
      <c r="UZZ916" s="5"/>
      <c r="VAA916" s="5"/>
      <c r="VAB916" s="5"/>
      <c r="VAC916" s="5"/>
      <c r="VAD916" s="5"/>
      <c r="VAE916" s="5"/>
      <c r="VAF916" s="5"/>
      <c r="VAG916" s="5"/>
      <c r="VAH916" s="5"/>
      <c r="VAI916" s="5"/>
      <c r="VAJ916" s="5"/>
      <c r="VAK916" s="5"/>
      <c r="VAL916" s="5"/>
      <c r="VAM916" s="5"/>
      <c r="VAN916" s="5"/>
      <c r="VAO916" s="5"/>
      <c r="VAP916" s="5"/>
      <c r="VAQ916" s="5"/>
      <c r="VAR916" s="5"/>
      <c r="VAS916" s="5"/>
      <c r="VAT916" s="5"/>
      <c r="VAU916" s="5"/>
      <c r="VAV916" s="5"/>
      <c r="VAW916" s="5"/>
      <c r="VAX916" s="5"/>
      <c r="VAY916" s="5"/>
      <c r="VAZ916" s="5"/>
      <c r="VBA916" s="5"/>
      <c r="VBB916" s="5"/>
      <c r="VBC916" s="5"/>
      <c r="VBD916" s="5"/>
      <c r="VBE916" s="5"/>
      <c r="VBF916" s="5"/>
      <c r="VBG916" s="5"/>
      <c r="VBH916" s="5"/>
      <c r="VBI916" s="5"/>
      <c r="VBJ916" s="5"/>
      <c r="VBK916" s="5"/>
      <c r="VBL916" s="5"/>
      <c r="VBM916" s="5"/>
      <c r="VBN916" s="5"/>
      <c r="VBO916" s="5"/>
      <c r="VBP916" s="5"/>
      <c r="VBQ916" s="5"/>
      <c r="VBR916" s="5"/>
      <c r="VBS916" s="5"/>
      <c r="VBT916" s="5"/>
      <c r="VBU916" s="5"/>
      <c r="VBV916" s="5"/>
      <c r="VBW916" s="5"/>
      <c r="VBX916" s="5"/>
      <c r="VBY916" s="5"/>
      <c r="VBZ916" s="5"/>
      <c r="VCA916" s="5"/>
      <c r="VCB916" s="5"/>
      <c r="VCC916" s="5"/>
      <c r="VCD916" s="5"/>
      <c r="VCE916" s="5"/>
      <c r="VCF916" s="5"/>
      <c r="VCG916" s="5"/>
      <c r="VCH916" s="5"/>
      <c r="VCI916" s="5"/>
      <c r="VCJ916" s="5"/>
      <c r="VCK916" s="5"/>
      <c r="VCL916" s="5"/>
      <c r="VCM916" s="5"/>
      <c r="VCN916" s="5"/>
      <c r="VCO916" s="5"/>
      <c r="VCP916" s="5"/>
      <c r="VCQ916" s="5"/>
      <c r="VCR916" s="5"/>
      <c r="VCS916" s="5"/>
      <c r="VCT916" s="5"/>
      <c r="VCU916" s="5"/>
      <c r="VCV916" s="5"/>
      <c r="VCW916" s="5"/>
      <c r="VCX916" s="5"/>
      <c r="VCY916" s="5"/>
      <c r="VCZ916" s="5"/>
      <c r="VDA916" s="5"/>
      <c r="VDB916" s="5"/>
      <c r="VDC916" s="5"/>
      <c r="VDD916" s="5"/>
      <c r="VDE916" s="5"/>
      <c r="VDF916" s="5"/>
      <c r="VDG916" s="5"/>
      <c r="VDH916" s="5"/>
      <c r="VDI916" s="5"/>
      <c r="VDJ916" s="5"/>
      <c r="VDK916" s="5"/>
      <c r="VDL916" s="5"/>
      <c r="VDM916" s="5"/>
      <c r="VDN916" s="5"/>
      <c r="VDO916" s="5"/>
      <c r="VDP916" s="5"/>
      <c r="VDQ916" s="5"/>
      <c r="VDR916" s="5"/>
      <c r="VDS916" s="5"/>
      <c r="VDT916" s="5"/>
      <c r="VDU916" s="5"/>
      <c r="VDV916" s="5"/>
      <c r="VDW916" s="5"/>
      <c r="VDX916" s="5"/>
      <c r="VDY916" s="5"/>
      <c r="VDZ916" s="5"/>
      <c r="VEA916" s="5"/>
      <c r="VEB916" s="5"/>
      <c r="VEC916" s="5"/>
      <c r="VED916" s="5"/>
      <c r="VEE916" s="5"/>
      <c r="VEF916" s="5"/>
      <c r="VEG916" s="5"/>
      <c r="VEH916" s="5"/>
      <c r="VEI916" s="5"/>
      <c r="VEJ916" s="5"/>
      <c r="VEK916" s="5"/>
      <c r="VEL916" s="5"/>
      <c r="VEM916" s="5"/>
      <c r="VEN916" s="5"/>
      <c r="VEO916" s="5"/>
      <c r="VEP916" s="5"/>
      <c r="VEQ916" s="5"/>
      <c r="VER916" s="5"/>
      <c r="VES916" s="5"/>
      <c r="VET916" s="5"/>
      <c r="VEU916" s="5"/>
      <c r="VEV916" s="5"/>
      <c r="VEW916" s="5"/>
      <c r="VEX916" s="5"/>
      <c r="VEY916" s="5"/>
      <c r="VEZ916" s="5"/>
      <c r="VFA916" s="5"/>
      <c r="VFB916" s="5"/>
      <c r="VFC916" s="5"/>
      <c r="VFD916" s="5"/>
      <c r="VFE916" s="5"/>
      <c r="VFF916" s="5"/>
      <c r="VFG916" s="5"/>
      <c r="VFH916" s="5"/>
      <c r="VFI916" s="5"/>
      <c r="VFJ916" s="5"/>
      <c r="VFK916" s="5"/>
      <c r="VFL916" s="5"/>
      <c r="VFM916" s="5"/>
      <c r="VFN916" s="5"/>
      <c r="VFO916" s="5"/>
      <c r="VFP916" s="5"/>
      <c r="VFQ916" s="5"/>
      <c r="VFR916" s="5"/>
      <c r="VFS916" s="5"/>
      <c r="VFT916" s="5"/>
      <c r="VFU916" s="5"/>
      <c r="VFV916" s="5"/>
      <c r="VFW916" s="5"/>
      <c r="VFX916" s="5"/>
      <c r="VFY916" s="5"/>
      <c r="VFZ916" s="5"/>
      <c r="VGA916" s="5"/>
      <c r="VGB916" s="5"/>
      <c r="VGC916" s="5"/>
      <c r="VGD916" s="5"/>
      <c r="VGE916" s="5"/>
      <c r="VGF916" s="5"/>
      <c r="VGG916" s="5"/>
      <c r="VGH916" s="5"/>
      <c r="VGI916" s="5"/>
      <c r="VGJ916" s="5"/>
      <c r="VGK916" s="5"/>
      <c r="VGL916" s="5"/>
      <c r="VGM916" s="5"/>
      <c r="VGN916" s="5"/>
      <c r="VGO916" s="5"/>
      <c r="VGP916" s="5"/>
      <c r="VGQ916" s="5"/>
      <c r="VGR916" s="5"/>
      <c r="VGS916" s="5"/>
      <c r="VGT916" s="5"/>
      <c r="VGU916" s="5"/>
      <c r="VGV916" s="5"/>
      <c r="VGW916" s="5"/>
      <c r="VGX916" s="5"/>
      <c r="VGY916" s="5"/>
      <c r="VGZ916" s="5"/>
      <c r="VHA916" s="5"/>
      <c r="VHB916" s="5"/>
      <c r="VHC916" s="5"/>
      <c r="VHD916" s="5"/>
      <c r="VHE916" s="5"/>
      <c r="VHF916" s="5"/>
      <c r="VHG916" s="5"/>
      <c r="VHH916" s="5"/>
      <c r="VHI916" s="5"/>
      <c r="VHJ916" s="5"/>
      <c r="VHK916" s="5"/>
      <c r="VHL916" s="5"/>
      <c r="VHM916" s="5"/>
      <c r="VHN916" s="5"/>
      <c r="VHO916" s="5"/>
      <c r="VHP916" s="5"/>
      <c r="VHQ916" s="5"/>
      <c r="VHR916" s="5"/>
      <c r="VHS916" s="5"/>
      <c r="VHT916" s="5"/>
      <c r="VHU916" s="5"/>
      <c r="VHV916" s="5"/>
      <c r="VHW916" s="5"/>
      <c r="VHX916" s="5"/>
      <c r="VHY916" s="5"/>
      <c r="VHZ916" s="5"/>
      <c r="VIA916" s="5"/>
      <c r="VIB916" s="5"/>
      <c r="VIC916" s="5"/>
      <c r="VID916" s="5"/>
      <c r="VIE916" s="5"/>
      <c r="VIF916" s="5"/>
      <c r="VIG916" s="5"/>
      <c r="VIH916" s="5"/>
      <c r="VII916" s="5"/>
      <c r="VIJ916" s="5"/>
      <c r="VIK916" s="5"/>
      <c r="VIL916" s="5"/>
      <c r="VIM916" s="5"/>
      <c r="VIN916" s="5"/>
      <c r="VIO916" s="5"/>
      <c r="VIP916" s="5"/>
      <c r="VIQ916" s="5"/>
      <c r="VIR916" s="5"/>
      <c r="VIS916" s="5"/>
      <c r="VIT916" s="5"/>
      <c r="VIU916" s="5"/>
      <c r="VIV916" s="5"/>
      <c r="VIW916" s="5"/>
      <c r="VIX916" s="5"/>
      <c r="VIY916" s="5"/>
      <c r="VIZ916" s="5"/>
      <c r="VJA916" s="5"/>
      <c r="VJB916" s="5"/>
      <c r="VJC916" s="5"/>
      <c r="VJD916" s="5"/>
      <c r="VJE916" s="5"/>
      <c r="VJF916" s="5"/>
      <c r="VJG916" s="5"/>
      <c r="VJH916" s="5"/>
      <c r="VJI916" s="5"/>
      <c r="VJJ916" s="5"/>
      <c r="VJK916" s="5"/>
      <c r="VJL916" s="5"/>
      <c r="VJM916" s="5"/>
      <c r="VJN916" s="5"/>
      <c r="VJO916" s="5"/>
      <c r="VJP916" s="5"/>
      <c r="VJQ916" s="5"/>
      <c r="VJR916" s="5"/>
      <c r="VJS916" s="5"/>
      <c r="VJT916" s="5"/>
      <c r="VJU916" s="5"/>
      <c r="VJV916" s="5"/>
      <c r="VJW916" s="5"/>
      <c r="VJX916" s="5"/>
      <c r="VJY916" s="5"/>
      <c r="VJZ916" s="5"/>
      <c r="VKA916" s="5"/>
      <c r="VKB916" s="5"/>
      <c r="VKC916" s="5"/>
      <c r="VKD916" s="5"/>
      <c r="VKE916" s="5"/>
      <c r="VKF916" s="5"/>
      <c r="VKG916" s="5"/>
      <c r="VKH916" s="5"/>
      <c r="VKI916" s="5"/>
      <c r="VKJ916" s="5"/>
      <c r="VKK916" s="5"/>
      <c r="VKL916" s="5"/>
      <c r="VKM916" s="5"/>
      <c r="VKN916" s="5"/>
      <c r="VKO916" s="5"/>
      <c r="VKP916" s="5"/>
      <c r="VKQ916" s="5"/>
      <c r="VKR916" s="5"/>
      <c r="VKS916" s="5"/>
      <c r="VKT916" s="5"/>
      <c r="VKU916" s="5"/>
      <c r="VKV916" s="5"/>
      <c r="VKW916" s="5"/>
      <c r="VKX916" s="5"/>
      <c r="VKY916" s="5"/>
      <c r="VKZ916" s="5"/>
      <c r="VLA916" s="5"/>
      <c r="VLB916" s="5"/>
      <c r="VLC916" s="5"/>
      <c r="VLD916" s="5"/>
      <c r="VLE916" s="5"/>
      <c r="VLF916" s="5"/>
      <c r="VLG916" s="5"/>
      <c r="VLH916" s="5"/>
      <c r="VLI916" s="5"/>
      <c r="VLJ916" s="5"/>
      <c r="VLK916" s="5"/>
      <c r="VLL916" s="5"/>
      <c r="VLM916" s="5"/>
      <c r="VLN916" s="5"/>
      <c r="VLO916" s="5"/>
      <c r="VLP916" s="5"/>
      <c r="VLQ916" s="5"/>
      <c r="VLR916" s="5"/>
      <c r="VLS916" s="5"/>
      <c r="VLT916" s="5"/>
      <c r="VLU916" s="5"/>
      <c r="VLV916" s="5"/>
      <c r="VLW916" s="5"/>
      <c r="VLX916" s="5"/>
      <c r="VLY916" s="5"/>
      <c r="VLZ916" s="5"/>
      <c r="VMA916" s="5"/>
      <c r="VMB916" s="5"/>
      <c r="VMC916" s="5"/>
      <c r="VMD916" s="5"/>
      <c r="VME916" s="5"/>
      <c r="VMF916" s="5"/>
      <c r="VMG916" s="5"/>
      <c r="VMH916" s="5"/>
      <c r="VMI916" s="5"/>
      <c r="VMJ916" s="5"/>
      <c r="VMK916" s="5"/>
      <c r="VML916" s="5"/>
      <c r="VMM916" s="5"/>
      <c r="VMN916" s="5"/>
      <c r="VMO916" s="5"/>
      <c r="VMP916" s="5"/>
      <c r="VMQ916" s="5"/>
      <c r="VMR916" s="5"/>
      <c r="VMS916" s="5"/>
      <c r="VMT916" s="5"/>
      <c r="VMU916" s="5"/>
      <c r="VMV916" s="5"/>
      <c r="VMW916" s="5"/>
      <c r="VMX916" s="5"/>
      <c r="VMY916" s="5"/>
      <c r="VMZ916" s="5"/>
      <c r="VNA916" s="5"/>
      <c r="VNB916" s="5"/>
      <c r="VNC916" s="5"/>
      <c r="VND916" s="5"/>
      <c r="VNE916" s="5"/>
      <c r="VNF916" s="5"/>
      <c r="VNG916" s="5"/>
      <c r="VNH916" s="5"/>
      <c r="VNI916" s="5"/>
      <c r="VNJ916" s="5"/>
      <c r="VNK916" s="5"/>
      <c r="VNL916" s="5"/>
      <c r="VNM916" s="5"/>
      <c r="VNN916" s="5"/>
      <c r="VNO916" s="5"/>
      <c r="VNP916" s="5"/>
      <c r="VNQ916" s="5"/>
      <c r="VNR916" s="5"/>
      <c r="VNS916" s="5"/>
      <c r="VNT916" s="5"/>
      <c r="VNU916" s="5"/>
      <c r="VNV916" s="5"/>
      <c r="VNW916" s="5"/>
      <c r="VNX916" s="5"/>
      <c r="VNY916" s="5"/>
      <c r="VNZ916" s="5"/>
      <c r="VOA916" s="5"/>
      <c r="VOB916" s="5"/>
      <c r="VOC916" s="5"/>
      <c r="VOD916" s="5"/>
      <c r="VOE916" s="5"/>
      <c r="VOF916" s="5"/>
      <c r="VOG916" s="5"/>
      <c r="VOH916" s="5"/>
      <c r="VOI916" s="5"/>
      <c r="VOJ916" s="5"/>
      <c r="VOK916" s="5"/>
      <c r="VOL916" s="5"/>
      <c r="VOM916" s="5"/>
      <c r="VON916" s="5"/>
      <c r="VOO916" s="5"/>
      <c r="VOP916" s="5"/>
      <c r="VOQ916" s="5"/>
      <c r="VOR916" s="5"/>
      <c r="VOS916" s="5"/>
      <c r="VOT916" s="5"/>
      <c r="VOU916" s="5"/>
      <c r="VOV916" s="5"/>
      <c r="VOW916" s="5"/>
      <c r="VOX916" s="5"/>
      <c r="VOY916" s="5"/>
      <c r="VOZ916" s="5"/>
      <c r="VPA916" s="5"/>
      <c r="VPB916" s="5"/>
      <c r="VPC916" s="5"/>
      <c r="VPD916" s="5"/>
      <c r="VPE916" s="5"/>
      <c r="VPF916" s="5"/>
      <c r="VPG916" s="5"/>
      <c r="VPH916" s="5"/>
      <c r="VPI916" s="5"/>
      <c r="VPJ916" s="5"/>
      <c r="VPK916" s="5"/>
      <c r="VPL916" s="5"/>
      <c r="VPM916" s="5"/>
      <c r="VPN916" s="5"/>
      <c r="VPO916" s="5"/>
      <c r="VPP916" s="5"/>
      <c r="VPQ916" s="5"/>
      <c r="VPR916" s="5"/>
      <c r="VPS916" s="5"/>
      <c r="VPT916" s="5"/>
      <c r="VPU916" s="5"/>
      <c r="VPV916" s="5"/>
      <c r="VPW916" s="5"/>
      <c r="VPX916" s="5"/>
      <c r="VPY916" s="5"/>
      <c r="VPZ916" s="5"/>
      <c r="VQA916" s="5"/>
      <c r="VQB916" s="5"/>
      <c r="VQC916" s="5"/>
      <c r="VQD916" s="5"/>
      <c r="VQE916" s="5"/>
      <c r="VQF916" s="5"/>
      <c r="VQG916" s="5"/>
      <c r="VQH916" s="5"/>
      <c r="VQI916" s="5"/>
      <c r="VQJ916" s="5"/>
      <c r="VQK916" s="5"/>
      <c r="VQL916" s="5"/>
      <c r="VQM916" s="5"/>
      <c r="VQN916" s="5"/>
      <c r="VQO916" s="5"/>
      <c r="VQP916" s="5"/>
      <c r="VQQ916" s="5"/>
      <c r="VQR916" s="5"/>
      <c r="VQS916" s="5"/>
      <c r="VQT916" s="5"/>
      <c r="VQU916" s="5"/>
      <c r="VQV916" s="5"/>
      <c r="VQW916" s="5"/>
      <c r="VQX916" s="5"/>
      <c r="VQY916" s="5"/>
      <c r="VQZ916" s="5"/>
      <c r="VRA916" s="5"/>
      <c r="VRB916" s="5"/>
      <c r="VRC916" s="5"/>
      <c r="VRD916" s="5"/>
      <c r="VRE916" s="5"/>
      <c r="VRF916" s="5"/>
      <c r="VRG916" s="5"/>
      <c r="VRH916" s="5"/>
      <c r="VRI916" s="5"/>
      <c r="VRJ916" s="5"/>
      <c r="VRK916" s="5"/>
      <c r="VRL916" s="5"/>
      <c r="VRM916" s="5"/>
      <c r="VRN916" s="5"/>
      <c r="VRO916" s="5"/>
      <c r="VRP916" s="5"/>
      <c r="VRQ916" s="5"/>
      <c r="VRR916" s="5"/>
      <c r="VRS916" s="5"/>
      <c r="VRT916" s="5"/>
      <c r="VRU916" s="5"/>
      <c r="VRV916" s="5"/>
      <c r="VRW916" s="5"/>
      <c r="VRX916" s="5"/>
      <c r="VRY916" s="5"/>
      <c r="VRZ916" s="5"/>
      <c r="VSA916" s="5"/>
      <c r="VSB916" s="5"/>
      <c r="VSC916" s="5"/>
      <c r="VSD916" s="5"/>
      <c r="VSE916" s="5"/>
      <c r="VSF916" s="5"/>
      <c r="VSG916" s="5"/>
      <c r="VSH916" s="5"/>
      <c r="VSI916" s="5"/>
      <c r="VSJ916" s="5"/>
      <c r="VSK916" s="5"/>
      <c r="VSL916" s="5"/>
      <c r="VSM916" s="5"/>
      <c r="VSN916" s="5"/>
      <c r="VSO916" s="5"/>
      <c r="VSP916" s="5"/>
      <c r="VSQ916" s="5"/>
      <c r="VSR916" s="5"/>
      <c r="VSS916" s="5"/>
      <c r="VST916" s="5"/>
      <c r="VSU916" s="5"/>
      <c r="VSV916" s="5"/>
      <c r="VSW916" s="5"/>
      <c r="VSX916" s="5"/>
      <c r="VSY916" s="5"/>
      <c r="VSZ916" s="5"/>
      <c r="VTA916" s="5"/>
      <c r="VTB916" s="5"/>
      <c r="VTC916" s="5"/>
      <c r="VTD916" s="5"/>
      <c r="VTE916" s="5"/>
      <c r="VTF916" s="5"/>
      <c r="VTG916" s="5"/>
      <c r="VTH916" s="5"/>
      <c r="VTI916" s="5"/>
      <c r="VTJ916" s="5"/>
      <c r="VTK916" s="5"/>
      <c r="VTL916" s="5"/>
      <c r="VTM916" s="5"/>
      <c r="VTN916" s="5"/>
      <c r="VTO916" s="5"/>
      <c r="VTP916" s="5"/>
      <c r="VTQ916" s="5"/>
      <c r="VTR916" s="5"/>
      <c r="VTS916" s="5"/>
      <c r="VTT916" s="5"/>
      <c r="VTU916" s="5"/>
      <c r="VTV916" s="5"/>
      <c r="VTW916" s="5"/>
      <c r="VTX916" s="5"/>
      <c r="VTY916" s="5"/>
      <c r="VTZ916" s="5"/>
      <c r="VUA916" s="5"/>
      <c r="VUB916" s="5"/>
      <c r="VUC916" s="5"/>
      <c r="VUD916" s="5"/>
      <c r="VUE916" s="5"/>
      <c r="VUF916" s="5"/>
      <c r="VUG916" s="5"/>
      <c r="VUH916" s="5"/>
      <c r="VUI916" s="5"/>
      <c r="VUJ916" s="5"/>
      <c r="VUK916" s="5"/>
      <c r="VUL916" s="5"/>
      <c r="VUM916" s="5"/>
      <c r="VUN916" s="5"/>
      <c r="VUO916" s="5"/>
      <c r="VUP916" s="5"/>
      <c r="VUQ916" s="5"/>
      <c r="VUR916" s="5"/>
      <c r="VUS916" s="5"/>
      <c r="VUT916" s="5"/>
      <c r="VUU916" s="5"/>
      <c r="VUV916" s="5"/>
      <c r="VUW916" s="5"/>
      <c r="VUX916" s="5"/>
      <c r="VUY916" s="5"/>
      <c r="VUZ916" s="5"/>
      <c r="VVA916" s="5"/>
      <c r="VVB916" s="5"/>
      <c r="VVC916" s="5"/>
      <c r="VVD916" s="5"/>
      <c r="VVE916" s="5"/>
      <c r="VVF916" s="5"/>
      <c r="VVG916" s="5"/>
      <c r="VVH916" s="5"/>
      <c r="VVI916" s="5"/>
      <c r="VVJ916" s="5"/>
      <c r="VVK916" s="5"/>
      <c r="VVL916" s="5"/>
      <c r="VVM916" s="5"/>
      <c r="VVN916" s="5"/>
      <c r="VVO916" s="5"/>
      <c r="VVP916" s="5"/>
      <c r="VVQ916" s="5"/>
      <c r="VVR916" s="5"/>
      <c r="VVS916" s="5"/>
      <c r="VVT916" s="5"/>
      <c r="VVU916" s="5"/>
      <c r="VVV916" s="5"/>
      <c r="VVW916" s="5"/>
      <c r="VVX916" s="5"/>
      <c r="VVY916" s="5"/>
      <c r="VVZ916" s="5"/>
      <c r="VWA916" s="5"/>
      <c r="VWB916" s="5"/>
      <c r="VWC916" s="5"/>
      <c r="VWD916" s="5"/>
      <c r="VWE916" s="5"/>
      <c r="VWF916" s="5"/>
      <c r="VWG916" s="5"/>
      <c r="VWH916" s="5"/>
      <c r="VWI916" s="5"/>
      <c r="VWJ916" s="5"/>
      <c r="VWK916" s="5"/>
      <c r="VWL916" s="5"/>
      <c r="VWM916" s="5"/>
      <c r="VWN916" s="5"/>
      <c r="VWO916" s="5"/>
      <c r="VWP916" s="5"/>
      <c r="VWQ916" s="5"/>
      <c r="VWR916" s="5"/>
      <c r="VWS916" s="5"/>
      <c r="VWT916" s="5"/>
      <c r="VWU916" s="5"/>
      <c r="VWV916" s="5"/>
      <c r="VWW916" s="5"/>
      <c r="VWX916" s="5"/>
      <c r="VWY916" s="5"/>
      <c r="VWZ916" s="5"/>
      <c r="VXA916" s="5"/>
      <c r="VXB916" s="5"/>
      <c r="VXC916" s="5"/>
      <c r="VXD916" s="5"/>
      <c r="VXE916" s="5"/>
      <c r="VXF916" s="5"/>
      <c r="VXG916" s="5"/>
      <c r="VXH916" s="5"/>
      <c r="VXI916" s="5"/>
      <c r="VXJ916" s="5"/>
      <c r="VXK916" s="5"/>
      <c r="VXL916" s="5"/>
      <c r="VXM916" s="5"/>
      <c r="VXN916" s="5"/>
      <c r="VXO916" s="5"/>
      <c r="VXP916" s="5"/>
      <c r="VXQ916" s="5"/>
      <c r="VXR916" s="5"/>
      <c r="VXS916" s="5"/>
      <c r="VXT916" s="5"/>
      <c r="VXU916" s="5"/>
      <c r="VXV916" s="5"/>
      <c r="VXW916" s="5"/>
      <c r="VXX916" s="5"/>
      <c r="VXY916" s="5"/>
      <c r="VXZ916" s="5"/>
      <c r="VYA916" s="5"/>
      <c r="VYB916" s="5"/>
      <c r="VYC916" s="5"/>
      <c r="VYD916" s="5"/>
      <c r="VYE916" s="5"/>
      <c r="VYF916" s="5"/>
      <c r="VYG916" s="5"/>
      <c r="VYH916" s="5"/>
      <c r="VYI916" s="5"/>
      <c r="VYJ916" s="5"/>
      <c r="VYK916" s="5"/>
      <c r="VYL916" s="5"/>
      <c r="VYM916" s="5"/>
      <c r="VYN916" s="5"/>
      <c r="VYO916" s="5"/>
      <c r="VYP916" s="5"/>
      <c r="VYQ916" s="5"/>
      <c r="VYR916" s="5"/>
      <c r="VYS916" s="5"/>
      <c r="VYT916" s="5"/>
      <c r="VYU916" s="5"/>
      <c r="VYV916" s="5"/>
      <c r="VYW916" s="5"/>
      <c r="VYX916" s="5"/>
      <c r="VYY916" s="5"/>
      <c r="VYZ916" s="5"/>
      <c r="VZA916" s="5"/>
      <c r="VZB916" s="5"/>
      <c r="VZC916" s="5"/>
      <c r="VZD916" s="5"/>
      <c r="VZE916" s="5"/>
      <c r="VZF916" s="5"/>
      <c r="VZG916" s="5"/>
      <c r="VZH916" s="5"/>
      <c r="VZI916" s="5"/>
      <c r="VZJ916" s="5"/>
      <c r="VZK916" s="5"/>
      <c r="VZL916" s="5"/>
      <c r="VZM916" s="5"/>
      <c r="VZN916" s="5"/>
      <c r="VZO916" s="5"/>
      <c r="VZP916" s="5"/>
      <c r="VZQ916" s="5"/>
      <c r="VZR916" s="5"/>
      <c r="VZS916" s="5"/>
      <c r="VZT916" s="5"/>
      <c r="VZU916" s="5"/>
      <c r="VZV916" s="5"/>
      <c r="VZW916" s="5"/>
      <c r="VZX916" s="5"/>
      <c r="VZY916" s="5"/>
      <c r="VZZ916" s="5"/>
      <c r="WAA916" s="5"/>
      <c r="WAB916" s="5"/>
      <c r="WAC916" s="5"/>
      <c r="WAD916" s="5"/>
      <c r="WAE916" s="5"/>
      <c r="WAF916" s="5"/>
      <c r="WAG916" s="5"/>
      <c r="WAH916" s="5"/>
      <c r="WAI916" s="5"/>
      <c r="WAJ916" s="5"/>
      <c r="WAK916" s="5"/>
      <c r="WAL916" s="5"/>
      <c r="WAM916" s="5"/>
      <c r="WAN916" s="5"/>
      <c r="WAO916" s="5"/>
      <c r="WAP916" s="5"/>
      <c r="WAQ916" s="5"/>
      <c r="WAR916" s="5"/>
      <c r="WAS916" s="5"/>
      <c r="WAT916" s="5"/>
      <c r="WAU916" s="5"/>
      <c r="WAV916" s="5"/>
      <c r="WAW916" s="5"/>
      <c r="WAX916" s="5"/>
      <c r="WAY916" s="5"/>
      <c r="WAZ916" s="5"/>
      <c r="WBA916" s="5"/>
      <c r="WBB916" s="5"/>
      <c r="WBC916" s="5"/>
      <c r="WBD916" s="5"/>
      <c r="WBE916" s="5"/>
      <c r="WBF916" s="5"/>
      <c r="WBG916" s="5"/>
      <c r="WBH916" s="5"/>
      <c r="WBI916" s="5"/>
      <c r="WBJ916" s="5"/>
      <c r="WBK916" s="5"/>
      <c r="WBL916" s="5"/>
      <c r="WBM916" s="5"/>
      <c r="WBN916" s="5"/>
      <c r="WBO916" s="5"/>
      <c r="WBP916" s="5"/>
      <c r="WBQ916" s="5"/>
      <c r="WBR916" s="5"/>
      <c r="WBS916" s="5"/>
      <c r="WBT916" s="5"/>
      <c r="WBU916" s="5"/>
      <c r="WBV916" s="5"/>
      <c r="WBW916" s="5"/>
      <c r="WBX916" s="5"/>
      <c r="WBY916" s="5"/>
      <c r="WBZ916" s="5"/>
      <c r="WCA916" s="5"/>
      <c r="WCB916" s="5"/>
      <c r="WCC916" s="5"/>
      <c r="WCD916" s="5"/>
      <c r="WCE916" s="5"/>
      <c r="WCF916" s="5"/>
      <c r="WCG916" s="5"/>
      <c r="WCH916" s="5"/>
      <c r="WCI916" s="5"/>
      <c r="WCJ916" s="5"/>
      <c r="WCK916" s="5"/>
      <c r="WCL916" s="5"/>
      <c r="WCM916" s="5"/>
      <c r="WCN916" s="5"/>
      <c r="WCO916" s="5"/>
      <c r="WCP916" s="5"/>
      <c r="WCQ916" s="5"/>
      <c r="WCR916" s="5"/>
      <c r="WCS916" s="5"/>
      <c r="WCT916" s="5"/>
      <c r="WCU916" s="5"/>
      <c r="WCV916" s="5"/>
      <c r="WCW916" s="5"/>
      <c r="WCX916" s="5"/>
      <c r="WCY916" s="5"/>
      <c r="WCZ916" s="5"/>
      <c r="WDA916" s="5"/>
      <c r="WDB916" s="5"/>
      <c r="WDC916" s="5"/>
      <c r="WDD916" s="5"/>
      <c r="WDE916" s="5"/>
      <c r="WDF916" s="5"/>
      <c r="WDG916" s="5"/>
      <c r="WDH916" s="5"/>
      <c r="WDI916" s="5"/>
      <c r="WDJ916" s="5"/>
      <c r="WDK916" s="5"/>
      <c r="WDL916" s="5"/>
      <c r="WDM916" s="5"/>
      <c r="WDN916" s="5"/>
      <c r="WDO916" s="5"/>
      <c r="WDP916" s="5"/>
      <c r="WDQ916" s="5"/>
      <c r="WDR916" s="5"/>
      <c r="WDS916" s="5"/>
      <c r="WDT916" s="5"/>
      <c r="WDU916" s="5"/>
      <c r="WDV916" s="5"/>
      <c r="WDW916" s="5"/>
      <c r="WDX916" s="5"/>
      <c r="WDY916" s="5"/>
      <c r="WDZ916" s="5"/>
      <c r="WEA916" s="5"/>
      <c r="WEB916" s="5"/>
      <c r="WEC916" s="5"/>
      <c r="WED916" s="5"/>
      <c r="WEE916" s="5"/>
      <c r="WEF916" s="5"/>
      <c r="WEG916" s="5"/>
      <c r="WEH916" s="5"/>
      <c r="WEI916" s="5"/>
      <c r="WEJ916" s="5"/>
      <c r="WEK916" s="5"/>
      <c r="WEL916" s="5"/>
      <c r="WEM916" s="5"/>
      <c r="WEN916" s="5"/>
      <c r="WEO916" s="5"/>
      <c r="WEP916" s="5"/>
      <c r="WEQ916" s="5"/>
      <c r="WER916" s="5"/>
      <c r="WES916" s="5"/>
      <c r="WET916" s="5"/>
      <c r="WEU916" s="5"/>
      <c r="WEV916" s="5"/>
      <c r="WEW916" s="5"/>
      <c r="WEX916" s="5"/>
      <c r="WEY916" s="5"/>
      <c r="WEZ916" s="5"/>
      <c r="WFA916" s="5"/>
      <c r="WFB916" s="5"/>
      <c r="WFC916" s="5"/>
      <c r="WFD916" s="5"/>
      <c r="WFE916" s="5"/>
      <c r="WFF916" s="5"/>
      <c r="WFG916" s="5"/>
      <c r="WFH916" s="5"/>
      <c r="WFI916" s="5"/>
      <c r="WFJ916" s="5"/>
      <c r="WFK916" s="5"/>
      <c r="WFL916" s="5"/>
      <c r="WFM916" s="5"/>
      <c r="WFN916" s="5"/>
      <c r="WFO916" s="5"/>
      <c r="WFP916" s="5"/>
      <c r="WFQ916" s="5"/>
      <c r="WFR916" s="5"/>
      <c r="WFS916" s="5"/>
      <c r="WFT916" s="5"/>
      <c r="WFU916" s="5"/>
      <c r="WFV916" s="5"/>
      <c r="WFW916" s="5"/>
      <c r="WFX916" s="5"/>
      <c r="WFY916" s="5"/>
      <c r="WFZ916" s="5"/>
      <c r="WGA916" s="5"/>
      <c r="WGB916" s="5"/>
      <c r="WGC916" s="5"/>
      <c r="WGD916" s="5"/>
      <c r="WGE916" s="5"/>
      <c r="WGF916" s="5"/>
      <c r="WGG916" s="5"/>
      <c r="WGH916" s="5"/>
      <c r="WGI916" s="5"/>
      <c r="WGJ916" s="5"/>
      <c r="WGK916" s="5"/>
      <c r="WGL916" s="5"/>
      <c r="WGM916" s="5"/>
      <c r="WGN916" s="5"/>
      <c r="WGO916" s="5"/>
      <c r="WGP916" s="5"/>
      <c r="WGQ916" s="5"/>
      <c r="WGR916" s="5"/>
      <c r="WGS916" s="5"/>
      <c r="WGT916" s="5"/>
      <c r="WGU916" s="5"/>
      <c r="WGV916" s="5"/>
      <c r="WGW916" s="5"/>
      <c r="WGX916" s="5"/>
      <c r="WGY916" s="5"/>
      <c r="WGZ916" s="5"/>
      <c r="WHA916" s="5"/>
      <c r="WHB916" s="5"/>
      <c r="WHC916" s="5"/>
      <c r="WHD916" s="5"/>
      <c r="WHE916" s="5"/>
      <c r="WHF916" s="5"/>
      <c r="WHG916" s="5"/>
      <c r="WHH916" s="5"/>
      <c r="WHI916" s="5"/>
      <c r="WHJ916" s="5"/>
      <c r="WHK916" s="5"/>
      <c r="WHL916" s="5"/>
      <c r="WHM916" s="5"/>
      <c r="WHN916" s="5"/>
      <c r="WHO916" s="5"/>
      <c r="WHP916" s="5"/>
      <c r="WHQ916" s="5"/>
      <c r="WHR916" s="5"/>
      <c r="WHS916" s="5"/>
      <c r="WHT916" s="5"/>
      <c r="WHU916" s="5"/>
      <c r="WHV916" s="5"/>
      <c r="WHW916" s="5"/>
      <c r="WHX916" s="5"/>
      <c r="WHY916" s="5"/>
      <c r="WHZ916" s="5"/>
      <c r="WIA916" s="5"/>
      <c r="WIB916" s="5"/>
      <c r="WIC916" s="5"/>
      <c r="WID916" s="5"/>
      <c r="WIE916" s="5"/>
      <c r="WIF916" s="5"/>
      <c r="WIG916" s="5"/>
      <c r="WIH916" s="5"/>
      <c r="WII916" s="5"/>
      <c r="WIJ916" s="5"/>
      <c r="WIK916" s="5"/>
      <c r="WIL916" s="5"/>
      <c r="WIM916" s="5"/>
      <c r="WIN916" s="5"/>
      <c r="WIO916" s="5"/>
      <c r="WIP916" s="5"/>
      <c r="WIQ916" s="5"/>
      <c r="WIR916" s="5"/>
      <c r="WIS916" s="5"/>
      <c r="WIT916" s="5"/>
      <c r="WIU916" s="5"/>
      <c r="WIV916" s="5"/>
      <c r="WIW916" s="5"/>
      <c r="WIX916" s="5"/>
      <c r="WIY916" s="5"/>
      <c r="WIZ916" s="5"/>
      <c r="WJA916" s="5"/>
      <c r="WJB916" s="5"/>
      <c r="WJC916" s="5"/>
      <c r="WJD916" s="5"/>
      <c r="WJE916" s="5"/>
      <c r="WJF916" s="5"/>
      <c r="WJG916" s="5"/>
      <c r="WJH916" s="5"/>
      <c r="WJI916" s="5"/>
      <c r="WJJ916" s="5"/>
      <c r="WJK916" s="5"/>
      <c r="WJL916" s="5"/>
      <c r="WJM916" s="5"/>
      <c r="WJN916" s="5"/>
      <c r="WJO916" s="5"/>
      <c r="WJP916" s="5"/>
      <c r="WJQ916" s="5"/>
      <c r="WJR916" s="5"/>
      <c r="WJS916" s="5"/>
      <c r="WJT916" s="5"/>
      <c r="WJU916" s="5"/>
      <c r="WJV916" s="5"/>
      <c r="WJW916" s="5"/>
      <c r="WJX916" s="5"/>
      <c r="WJY916" s="5"/>
      <c r="WJZ916" s="5"/>
      <c r="WKA916" s="5"/>
      <c r="WKB916" s="5"/>
      <c r="WKC916" s="5"/>
      <c r="WKD916" s="5"/>
      <c r="WKE916" s="5"/>
      <c r="WKF916" s="5"/>
      <c r="WKG916" s="5"/>
      <c r="WKH916" s="5"/>
      <c r="WKI916" s="5"/>
      <c r="WKJ916" s="5"/>
      <c r="WKK916" s="5"/>
      <c r="WKL916" s="5"/>
      <c r="WKM916" s="5"/>
      <c r="WKN916" s="5"/>
      <c r="WKO916" s="5"/>
      <c r="WKP916" s="5"/>
      <c r="WKQ916" s="5"/>
      <c r="WKR916" s="5"/>
      <c r="WKS916" s="5"/>
      <c r="WKT916" s="5"/>
      <c r="WKU916" s="5"/>
      <c r="WKV916" s="5"/>
      <c r="WKW916" s="5"/>
      <c r="WKX916" s="5"/>
      <c r="WKY916" s="5"/>
      <c r="WKZ916" s="5"/>
      <c r="WLA916" s="5"/>
      <c r="WLB916" s="5"/>
      <c r="WLC916" s="5"/>
      <c r="WLD916" s="5"/>
      <c r="WLE916" s="5"/>
      <c r="WLF916" s="5"/>
      <c r="WLG916" s="5"/>
      <c r="WLH916" s="5"/>
      <c r="WLI916" s="5"/>
      <c r="WLJ916" s="5"/>
      <c r="WLK916" s="5"/>
      <c r="WLL916" s="5"/>
      <c r="WLM916" s="5"/>
      <c r="WLN916" s="5"/>
      <c r="WLO916" s="5"/>
      <c r="WLP916" s="5"/>
      <c r="WLQ916" s="5"/>
      <c r="WLR916" s="5"/>
      <c r="WLS916" s="5"/>
      <c r="WLT916" s="5"/>
      <c r="WLU916" s="5"/>
      <c r="WLV916" s="5"/>
      <c r="WLW916" s="5"/>
      <c r="WLX916" s="5"/>
      <c r="WLY916" s="5"/>
      <c r="WLZ916" s="5"/>
      <c r="WMA916" s="5"/>
      <c r="WMB916" s="5"/>
      <c r="WMC916" s="5"/>
      <c r="WMD916" s="5"/>
      <c r="WME916" s="5"/>
      <c r="WMF916" s="5"/>
      <c r="WMG916" s="5"/>
      <c r="WMH916" s="5"/>
      <c r="WMI916" s="5"/>
      <c r="WMJ916" s="5"/>
      <c r="WMK916" s="5"/>
      <c r="WML916" s="5"/>
      <c r="WMM916" s="5"/>
      <c r="WMN916" s="5"/>
      <c r="WMO916" s="5"/>
      <c r="WMP916" s="5"/>
      <c r="WMQ916" s="5"/>
      <c r="WMR916" s="5"/>
      <c r="WMS916" s="5"/>
      <c r="WMT916" s="5"/>
      <c r="WMU916" s="5"/>
      <c r="WMV916" s="5"/>
      <c r="WMW916" s="5"/>
      <c r="WMX916" s="5"/>
      <c r="WMY916" s="5"/>
      <c r="WMZ916" s="5"/>
      <c r="WNA916" s="5"/>
      <c r="WNB916" s="5"/>
      <c r="WNC916" s="5"/>
      <c r="WND916" s="5"/>
      <c r="WNE916" s="5"/>
      <c r="WNF916" s="5"/>
      <c r="WNG916" s="5"/>
      <c r="WNH916" s="5"/>
      <c r="WNI916" s="5"/>
      <c r="WNJ916" s="5"/>
      <c r="WNK916" s="5"/>
      <c r="WNL916" s="5"/>
      <c r="WNM916" s="5"/>
      <c r="WNN916" s="5"/>
      <c r="WNO916" s="5"/>
      <c r="WNP916" s="5"/>
      <c r="WNQ916" s="5"/>
      <c r="WNR916" s="5"/>
      <c r="WNS916" s="5"/>
      <c r="WNT916" s="5"/>
      <c r="WNU916" s="5"/>
      <c r="WNV916" s="5"/>
      <c r="WNW916" s="5"/>
      <c r="WNX916" s="5"/>
      <c r="WNY916" s="5"/>
      <c r="WNZ916" s="5"/>
      <c r="WOA916" s="5"/>
      <c r="WOB916" s="5"/>
      <c r="WOC916" s="5"/>
      <c r="WOD916" s="5"/>
      <c r="WOE916" s="5"/>
      <c r="WOF916" s="5"/>
      <c r="WOG916" s="5"/>
      <c r="WOH916" s="5"/>
      <c r="WOI916" s="5"/>
      <c r="WOJ916" s="5"/>
      <c r="WOK916" s="5"/>
      <c r="WOL916" s="5"/>
      <c r="WOM916" s="5"/>
      <c r="WON916" s="5"/>
      <c r="WOO916" s="5"/>
      <c r="WOP916" s="5"/>
      <c r="WOQ916" s="5"/>
      <c r="WOR916" s="5"/>
      <c r="WOS916" s="5"/>
      <c r="WOT916" s="5"/>
      <c r="WOU916" s="5"/>
      <c r="WOV916" s="5"/>
      <c r="WOW916" s="5"/>
      <c r="WOX916" s="5"/>
      <c r="WOY916" s="5"/>
      <c r="WOZ916" s="5"/>
      <c r="WPA916" s="5"/>
      <c r="WPB916" s="5"/>
      <c r="WPC916" s="5"/>
      <c r="WPD916" s="5"/>
      <c r="WPE916" s="5"/>
      <c r="WPF916" s="5"/>
      <c r="WPG916" s="5"/>
      <c r="WPH916" s="5"/>
      <c r="WPI916" s="5"/>
      <c r="WPJ916" s="5"/>
      <c r="WPK916" s="5"/>
      <c r="WPL916" s="5"/>
      <c r="WPM916" s="5"/>
      <c r="WPN916" s="5"/>
      <c r="WPO916" s="5"/>
      <c r="WPP916" s="5"/>
      <c r="WPQ916" s="5"/>
      <c r="WPR916" s="5"/>
      <c r="WPS916" s="5"/>
      <c r="WPT916" s="5"/>
      <c r="WPU916" s="5"/>
      <c r="WPV916" s="5"/>
      <c r="WPW916" s="5"/>
      <c r="WPX916" s="5"/>
      <c r="WPY916" s="5"/>
      <c r="WPZ916" s="5"/>
      <c r="WQA916" s="5"/>
      <c r="WQB916" s="5"/>
      <c r="WQC916" s="5"/>
      <c r="WQD916" s="5"/>
      <c r="WQE916" s="5"/>
      <c r="WQF916" s="5"/>
      <c r="WQG916" s="5"/>
      <c r="WQH916" s="5"/>
      <c r="WQI916" s="5"/>
      <c r="WQJ916" s="5"/>
      <c r="WQK916" s="5"/>
      <c r="WQL916" s="5"/>
      <c r="WQM916" s="5"/>
      <c r="WQN916" s="5"/>
      <c r="WQO916" s="5"/>
      <c r="WQP916" s="5"/>
      <c r="WQQ916" s="5"/>
      <c r="WQR916" s="5"/>
      <c r="WQS916" s="5"/>
      <c r="WQT916" s="5"/>
      <c r="WQU916" s="5"/>
      <c r="WQV916" s="5"/>
      <c r="WQW916" s="5"/>
      <c r="WQX916" s="5"/>
      <c r="WQY916" s="5"/>
      <c r="WQZ916" s="5"/>
      <c r="WRA916" s="5"/>
      <c r="WRB916" s="5"/>
      <c r="WRC916" s="5"/>
      <c r="WRD916" s="5"/>
      <c r="WRE916" s="5"/>
      <c r="WRF916" s="5"/>
      <c r="WRG916" s="5"/>
      <c r="WRH916" s="5"/>
      <c r="WRI916" s="5"/>
      <c r="WRJ916" s="5"/>
      <c r="WRK916" s="5"/>
      <c r="WRL916" s="5"/>
      <c r="WRM916" s="5"/>
      <c r="WRN916" s="5"/>
      <c r="WRO916" s="5"/>
      <c r="WRP916" s="5"/>
      <c r="WRQ916" s="5"/>
      <c r="WRR916" s="5"/>
      <c r="WRS916" s="5"/>
      <c r="WRT916" s="5"/>
      <c r="WRU916" s="5"/>
      <c r="WRV916" s="5"/>
      <c r="WRW916" s="5"/>
      <c r="WRX916" s="5"/>
      <c r="WRY916" s="5"/>
      <c r="WRZ916" s="5"/>
      <c r="WSA916" s="5"/>
      <c r="WSB916" s="5"/>
      <c r="WSC916" s="5"/>
      <c r="WSD916" s="5"/>
      <c r="WSE916" s="5"/>
      <c r="WSF916" s="5"/>
      <c r="WSG916" s="5"/>
      <c r="WSH916" s="5"/>
      <c r="WSI916" s="5"/>
      <c r="WSJ916" s="5"/>
      <c r="WSK916" s="5"/>
      <c r="WSL916" s="5"/>
      <c r="WSM916" s="5"/>
      <c r="WSN916" s="5"/>
      <c r="WSO916" s="5"/>
      <c r="WSP916" s="5"/>
      <c r="WSQ916" s="5"/>
      <c r="WSR916" s="5"/>
      <c r="WSS916" s="5"/>
      <c r="WST916" s="5"/>
      <c r="WSU916" s="5"/>
      <c r="WSV916" s="5"/>
      <c r="WSW916" s="5"/>
      <c r="WSX916" s="5"/>
      <c r="WSY916" s="5"/>
      <c r="WSZ916" s="5"/>
      <c r="WTA916" s="5"/>
      <c r="WTB916" s="5"/>
      <c r="WTC916" s="5"/>
      <c r="WTD916" s="5"/>
      <c r="WTE916" s="5"/>
      <c r="WTF916" s="5"/>
      <c r="WTG916" s="5"/>
      <c r="WTH916" s="5"/>
      <c r="WTI916" s="5"/>
      <c r="WTJ916" s="5"/>
      <c r="WTK916" s="5"/>
      <c r="WTL916" s="5"/>
      <c r="WTM916" s="5"/>
      <c r="WTN916" s="5"/>
      <c r="WTO916" s="5"/>
      <c r="WTP916" s="5"/>
      <c r="WTQ916" s="5"/>
      <c r="WTR916" s="5"/>
      <c r="WTS916" s="5"/>
      <c r="WTT916" s="5"/>
      <c r="WTU916" s="5"/>
      <c r="WTV916" s="5"/>
      <c r="WTW916" s="5"/>
      <c r="WTX916" s="5"/>
      <c r="WTY916" s="5"/>
      <c r="WTZ916" s="5"/>
      <c r="WUA916" s="5"/>
      <c r="WUB916" s="5"/>
      <c r="WUC916" s="5"/>
      <c r="WUD916" s="5"/>
      <c r="WUE916" s="5"/>
      <c r="WUF916" s="5"/>
      <c r="WUG916" s="5"/>
      <c r="WUH916" s="5"/>
      <c r="WUI916" s="5"/>
      <c r="WUJ916" s="5"/>
      <c r="WUK916" s="5"/>
      <c r="WUL916" s="5"/>
      <c r="WUM916" s="5"/>
      <c r="WUN916" s="5"/>
      <c r="WUO916" s="5"/>
      <c r="WUP916" s="5"/>
      <c r="WUQ916" s="5"/>
      <c r="WUR916" s="5"/>
      <c r="WUS916" s="5"/>
      <c r="WUT916" s="5"/>
      <c r="WUU916" s="5"/>
      <c r="WUV916" s="5"/>
      <c r="WUW916" s="5"/>
      <c r="WUX916" s="5"/>
      <c r="WUY916" s="5"/>
      <c r="WUZ916" s="5"/>
      <c r="WVA916" s="5"/>
      <c r="WVB916" s="5"/>
      <c r="WVC916" s="5"/>
      <c r="WVD916" s="5"/>
      <c r="WVE916" s="5"/>
      <c r="WVF916" s="5"/>
      <c r="WVG916" s="5"/>
      <c r="WVH916" s="5"/>
      <c r="WVI916" s="5"/>
      <c r="WVJ916" s="5"/>
      <c r="WVK916" s="5"/>
      <c r="WVL916" s="5"/>
      <c r="WVM916" s="5"/>
      <c r="WVN916" s="5"/>
      <c r="WVO916" s="5"/>
      <c r="WVP916" s="5"/>
      <c r="WVQ916" s="5"/>
      <c r="WVR916" s="5"/>
      <c r="WVS916" s="5"/>
      <c r="WVT916" s="5"/>
      <c r="WVU916" s="5"/>
      <c r="WVV916" s="5"/>
      <c r="WVW916" s="5"/>
      <c r="WVX916" s="5"/>
      <c r="WVY916" s="5"/>
      <c r="WVZ916" s="5"/>
      <c r="WWA916" s="5"/>
      <c r="WWB916" s="5"/>
      <c r="WWC916" s="5"/>
      <c r="WWD916" s="5"/>
      <c r="WWE916" s="5"/>
      <c r="WWF916" s="5"/>
      <c r="WWG916" s="5"/>
      <c r="WWH916" s="5"/>
      <c r="WWI916" s="5"/>
      <c r="WWJ916" s="5"/>
      <c r="WWK916" s="5"/>
      <c r="WWL916" s="5"/>
      <c r="WWM916" s="5"/>
      <c r="WWN916" s="5"/>
      <c r="WWO916" s="5"/>
      <c r="WWP916" s="5"/>
      <c r="WWQ916" s="5"/>
      <c r="WWR916" s="5"/>
      <c r="WWS916" s="5"/>
      <c r="WWT916" s="5"/>
      <c r="WWU916" s="5"/>
      <c r="WWV916" s="5"/>
      <c r="WWW916" s="5"/>
      <c r="WWX916" s="5"/>
      <c r="WWY916" s="5"/>
      <c r="WWZ916" s="5"/>
      <c r="WXA916" s="5"/>
      <c r="WXB916" s="5"/>
      <c r="WXC916" s="5"/>
      <c r="WXD916" s="5"/>
      <c r="WXE916" s="5"/>
      <c r="WXF916" s="5"/>
      <c r="WXG916" s="5"/>
      <c r="WXH916" s="5"/>
      <c r="WXI916" s="5"/>
      <c r="WXJ916" s="5"/>
      <c r="WXK916" s="5"/>
      <c r="WXL916" s="5"/>
      <c r="WXM916" s="5"/>
      <c r="WXN916" s="5"/>
      <c r="WXO916" s="5"/>
      <c r="WXP916" s="5"/>
      <c r="WXQ916" s="5"/>
      <c r="WXR916" s="5"/>
      <c r="WXS916" s="5"/>
      <c r="WXT916" s="5"/>
      <c r="WXU916" s="5"/>
      <c r="WXV916" s="5"/>
      <c r="WXW916" s="5"/>
      <c r="WXX916" s="5"/>
      <c r="WXY916" s="5"/>
      <c r="WXZ916" s="5"/>
      <c r="WYA916" s="5"/>
      <c r="WYB916" s="5"/>
      <c r="WYC916" s="5"/>
      <c r="WYD916" s="5"/>
      <c r="WYE916" s="5"/>
      <c r="WYF916" s="5"/>
      <c r="WYG916" s="5"/>
      <c r="WYH916" s="5"/>
      <c r="WYI916" s="5"/>
      <c r="WYJ916" s="5"/>
      <c r="WYK916" s="5"/>
      <c r="WYL916" s="5"/>
      <c r="WYM916" s="5"/>
      <c r="WYN916" s="5"/>
      <c r="WYO916" s="5"/>
      <c r="WYP916" s="5"/>
      <c r="WYQ916" s="5"/>
      <c r="WYR916" s="5"/>
      <c r="WYS916" s="5"/>
      <c r="WYT916" s="5"/>
      <c r="WYU916" s="5"/>
      <c r="WYV916" s="5"/>
      <c r="WYW916" s="5"/>
      <c r="WYX916" s="5"/>
      <c r="WYY916" s="5"/>
      <c r="WYZ916" s="5"/>
      <c r="WZA916" s="5"/>
      <c r="WZB916" s="5"/>
      <c r="WZC916" s="5"/>
      <c r="WZD916" s="5"/>
      <c r="WZE916" s="5"/>
      <c r="WZF916" s="5"/>
      <c r="WZG916" s="5"/>
      <c r="WZH916" s="5"/>
      <c r="WZI916" s="5"/>
      <c r="WZJ916" s="5"/>
      <c r="WZK916" s="5"/>
      <c r="WZL916" s="5"/>
      <c r="WZM916" s="5"/>
      <c r="WZN916" s="5"/>
      <c r="WZO916" s="5"/>
      <c r="WZP916" s="5"/>
      <c r="WZQ916" s="5"/>
      <c r="WZR916" s="5"/>
      <c r="WZS916" s="5"/>
      <c r="WZT916" s="5"/>
      <c r="WZU916" s="5"/>
      <c r="WZV916" s="5"/>
      <c r="WZW916" s="5"/>
      <c r="WZX916" s="5"/>
      <c r="WZY916" s="5"/>
      <c r="WZZ916" s="5"/>
      <c r="XAA916" s="5"/>
      <c r="XAB916" s="5"/>
      <c r="XAC916" s="5"/>
      <c r="XAD916" s="5"/>
      <c r="XAE916" s="5"/>
      <c r="XAF916" s="5"/>
      <c r="XAG916" s="5"/>
      <c r="XAH916" s="5"/>
      <c r="XAI916" s="5"/>
      <c r="XAJ916" s="5"/>
      <c r="XAK916" s="5"/>
      <c r="XAL916" s="5"/>
      <c r="XAM916" s="5"/>
      <c r="XAN916" s="5"/>
      <c r="XAO916" s="5"/>
      <c r="XAP916" s="5"/>
      <c r="XAQ916" s="5"/>
      <c r="XAR916" s="5"/>
      <c r="XAS916" s="5"/>
      <c r="XAT916" s="5"/>
      <c r="XAU916" s="5"/>
      <c r="XAV916" s="5"/>
      <c r="XAW916" s="5"/>
      <c r="XAX916" s="5"/>
      <c r="XAY916" s="5"/>
      <c r="XAZ916" s="5"/>
      <c r="XBA916" s="5"/>
      <c r="XBB916" s="5"/>
      <c r="XBC916" s="5"/>
      <c r="XBD916" s="5"/>
      <c r="XBE916" s="5"/>
      <c r="XBF916" s="5"/>
      <c r="XBG916" s="5"/>
      <c r="XBH916" s="5"/>
      <c r="XBI916" s="5"/>
      <c r="XBJ916" s="5"/>
      <c r="XBK916" s="5"/>
      <c r="XBL916" s="5"/>
      <c r="XBM916" s="5"/>
      <c r="XBN916" s="5"/>
      <c r="XBO916" s="5"/>
      <c r="XBP916" s="5"/>
      <c r="XBQ916" s="5"/>
      <c r="XBR916" s="5"/>
      <c r="XBS916" s="5"/>
      <c r="XBT916" s="5"/>
      <c r="XBU916" s="5"/>
      <c r="XBV916" s="5"/>
      <c r="XBW916" s="5"/>
      <c r="XBX916" s="5"/>
      <c r="XBY916" s="5"/>
      <c r="XBZ916" s="5"/>
      <c r="XCA916" s="5"/>
      <c r="XCB916" s="5"/>
      <c r="XCC916" s="5"/>
      <c r="XCD916" s="5"/>
      <c r="XCE916" s="5"/>
      <c r="XCF916" s="5"/>
      <c r="XCG916" s="5"/>
      <c r="XCH916" s="5"/>
      <c r="XCI916" s="5"/>
      <c r="XCJ916" s="5"/>
      <c r="XCK916" s="5"/>
      <c r="XCL916" s="5"/>
      <c r="XCM916" s="5"/>
      <c r="XCN916" s="5"/>
      <c r="XCO916" s="5"/>
      <c r="XCP916" s="5"/>
      <c r="XCQ916" s="5"/>
      <c r="XCR916" s="5"/>
      <c r="XCS916" s="5"/>
      <c r="XCT916" s="5"/>
      <c r="XCU916" s="5"/>
      <c r="XCV916" s="5"/>
      <c r="XCW916" s="5"/>
      <c r="XCX916" s="5"/>
      <c r="XCY916" s="5"/>
      <c r="XCZ916" s="5"/>
      <c r="XDA916" s="5"/>
      <c r="XDB916" s="5"/>
      <c r="XDC916" s="5"/>
      <c r="XDD916" s="5"/>
      <c r="XDE916" s="5"/>
      <c r="XDF916" s="5"/>
      <c r="XDG916" s="5"/>
      <c r="XDH916" s="5"/>
      <c r="XDI916" s="5"/>
      <c r="XDJ916" s="5"/>
      <c r="XDK916" s="5"/>
      <c r="XDL916" s="5"/>
      <c r="XDM916" s="5"/>
      <c r="XDN916" s="5"/>
      <c r="XDO916" s="5"/>
      <c r="XDP916" s="5"/>
      <c r="XDQ916" s="5"/>
      <c r="XDR916" s="5"/>
      <c r="XDS916" s="5"/>
      <c r="XDT916" s="5"/>
      <c r="XDU916" s="5"/>
      <c r="XDV916" s="5"/>
      <c r="XDW916" s="5"/>
      <c r="XDX916" s="5"/>
      <c r="XDY916" s="5"/>
      <c r="XDZ916" s="5"/>
      <c r="XEA916" s="5"/>
      <c r="XEB916" s="5"/>
      <c r="XEC916" s="5"/>
      <c r="XED916" s="5"/>
      <c r="XEE916" s="5"/>
      <c r="XEF916" s="5"/>
      <c r="XEG916" s="5"/>
      <c r="XEH916" s="5"/>
      <c r="XEI916" s="5"/>
      <c r="XEJ916" s="5"/>
      <c r="XEK916" s="5"/>
      <c r="XEL916" s="5"/>
      <c r="XEM916" s="5"/>
      <c r="XEN916" s="5"/>
      <c r="XEO916" s="5"/>
      <c r="XEP916" s="5"/>
      <c r="XEQ916" s="5"/>
      <c r="XER916" s="5"/>
      <c r="XES916" s="5"/>
      <c r="XET916" s="5"/>
      <c r="XEU916" s="5"/>
      <c r="XEV916" s="5"/>
      <c r="XEW916" s="5"/>
      <c r="XEX916" s="5"/>
      <c r="XEY916" s="5"/>
      <c r="XEZ916" s="5"/>
      <c r="XFA916" s="34"/>
      <c r="XFB916" s="34"/>
    </row>
    <row r="917" spans="1:16382" s="34" customFormat="1" ht="15.6">
      <c r="A917" s="6" t="s">
        <v>695</v>
      </c>
      <c r="B917" s="83" t="s">
        <v>696</v>
      </c>
      <c r="C917" s="94"/>
      <c r="D917" s="209">
        <f t="shared" ref="D917:E919" si="249">D918</f>
        <v>39950</v>
      </c>
      <c r="E917" s="252">
        <f t="shared" si="249"/>
        <v>39950</v>
      </c>
      <c r="F917" s="145"/>
      <c r="G917" s="198"/>
      <c r="H917" s="199"/>
      <c r="I917" s="199"/>
      <c r="J917" s="200"/>
      <c r="K917" s="275"/>
      <c r="L917" s="274"/>
      <c r="M917" s="274"/>
      <c r="N917" s="297"/>
      <c r="O917" s="298"/>
      <c r="P917" s="297"/>
      <c r="Q917" s="297"/>
      <c r="R917" s="297"/>
      <c r="S917" s="297"/>
      <c r="T917" s="297"/>
      <c r="U917" s="297"/>
      <c r="V917" s="297"/>
      <c r="W917" s="297"/>
      <c r="X917" s="297"/>
    </row>
    <row r="918" spans="1:16382" s="34" customFormat="1" ht="31.2">
      <c r="A918" s="6" t="s">
        <v>697</v>
      </c>
      <c r="B918" s="83" t="s">
        <v>698</v>
      </c>
      <c r="C918" s="94"/>
      <c r="D918" s="209">
        <f t="shared" si="249"/>
        <v>39950</v>
      </c>
      <c r="E918" s="252">
        <f t="shared" si="249"/>
        <v>39950</v>
      </c>
      <c r="F918" s="145"/>
      <c r="G918" s="198"/>
      <c r="H918" s="199"/>
      <c r="I918" s="199"/>
      <c r="J918" s="200"/>
      <c r="K918" s="275"/>
      <c r="L918" s="274"/>
      <c r="M918" s="274"/>
      <c r="N918" s="297"/>
      <c r="O918" s="298"/>
      <c r="P918" s="297"/>
      <c r="Q918" s="297"/>
      <c r="R918" s="297"/>
      <c r="S918" s="297"/>
      <c r="T918" s="297"/>
      <c r="U918" s="297"/>
      <c r="V918" s="297"/>
      <c r="W918" s="297"/>
      <c r="X918" s="297"/>
    </row>
    <row r="919" spans="1:16382" s="34" customFormat="1" ht="15.6">
      <c r="A919" s="48" t="s">
        <v>700</v>
      </c>
      <c r="B919" s="122" t="s">
        <v>698</v>
      </c>
      <c r="C919" s="122">
        <v>700</v>
      </c>
      <c r="D919" s="212">
        <f t="shared" si="249"/>
        <v>39950</v>
      </c>
      <c r="E919" s="227">
        <f t="shared" si="249"/>
        <v>39950</v>
      </c>
      <c r="F919" s="148"/>
      <c r="G919" s="198"/>
      <c r="H919" s="199"/>
      <c r="I919" s="199"/>
      <c r="J919" s="200"/>
      <c r="K919" s="275"/>
      <c r="L919" s="274"/>
      <c r="M919" s="274"/>
      <c r="N919" s="297"/>
      <c r="O919" s="298"/>
      <c r="P919" s="297"/>
      <c r="Q919" s="297"/>
      <c r="R919" s="297"/>
      <c r="S919" s="297"/>
      <c r="T919" s="297"/>
      <c r="U919" s="297"/>
      <c r="V919" s="297"/>
      <c r="W919" s="297"/>
      <c r="X919" s="297"/>
    </row>
    <row r="920" spans="1:16382" s="34" customFormat="1" ht="15.6">
      <c r="A920" s="48" t="s">
        <v>699</v>
      </c>
      <c r="B920" s="122" t="s">
        <v>698</v>
      </c>
      <c r="C920" s="122">
        <v>730</v>
      </c>
      <c r="D920" s="212">
        <v>39950</v>
      </c>
      <c r="E920" s="227">
        <v>39950</v>
      </c>
      <c r="F920" s="148"/>
      <c r="G920" s="198"/>
      <c r="H920" s="199"/>
      <c r="I920" s="199"/>
      <c r="J920" s="200"/>
      <c r="K920" s="275"/>
      <c r="L920" s="274"/>
      <c r="M920" s="274"/>
      <c r="N920" s="297"/>
      <c r="O920" s="298"/>
      <c r="P920" s="297"/>
      <c r="Q920" s="297"/>
      <c r="R920" s="297"/>
      <c r="S920" s="297"/>
      <c r="T920" s="297"/>
      <c r="U920" s="297"/>
      <c r="V920" s="297"/>
      <c r="W920" s="297"/>
      <c r="X920" s="297"/>
    </row>
    <row r="921" spans="1:16382" s="34" customFormat="1" ht="15.6">
      <c r="A921" s="6" t="s">
        <v>86</v>
      </c>
      <c r="B921" s="83" t="s">
        <v>151</v>
      </c>
      <c r="C921" s="94"/>
      <c r="D921" s="209">
        <f t="shared" ref="D921:E921" si="250">D922</f>
        <v>5190</v>
      </c>
      <c r="E921" s="252">
        <f t="shared" si="250"/>
        <v>5195</v>
      </c>
      <c r="F921" s="145"/>
      <c r="G921" s="198"/>
      <c r="H921" s="199"/>
      <c r="I921" s="199"/>
      <c r="J921" s="200"/>
      <c r="K921" s="275"/>
      <c r="L921" s="274"/>
      <c r="M921" s="274"/>
      <c r="N921" s="297"/>
      <c r="O921" s="298"/>
      <c r="P921" s="297"/>
      <c r="Q921" s="297"/>
      <c r="R921" s="297"/>
      <c r="S921" s="297"/>
      <c r="T921" s="297"/>
      <c r="U921" s="297"/>
      <c r="V921" s="297"/>
      <c r="W921" s="297"/>
      <c r="X921" s="297"/>
    </row>
    <row r="922" spans="1:16382" s="34" customFormat="1" ht="46.8">
      <c r="A922" s="6" t="s">
        <v>449</v>
      </c>
      <c r="B922" s="83" t="s">
        <v>401</v>
      </c>
      <c r="C922" s="94"/>
      <c r="D922" s="209">
        <f t="shared" ref="D922:E922" si="251">D923+D927</f>
        <v>5190</v>
      </c>
      <c r="E922" s="252">
        <f t="shared" si="251"/>
        <v>5195</v>
      </c>
      <c r="F922" s="145"/>
      <c r="G922" s="198"/>
      <c r="H922" s="199"/>
      <c r="I922" s="199"/>
      <c r="J922" s="200"/>
      <c r="K922" s="275"/>
      <c r="L922" s="274"/>
      <c r="M922" s="274"/>
      <c r="N922" s="297"/>
      <c r="O922" s="298"/>
      <c r="P922" s="297"/>
      <c r="Q922" s="297"/>
      <c r="R922" s="297"/>
      <c r="S922" s="297"/>
      <c r="T922" s="297"/>
      <c r="U922" s="297"/>
      <c r="V922" s="297"/>
      <c r="W922" s="297"/>
      <c r="X922" s="297"/>
    </row>
    <row r="923" spans="1:16382" s="34" customFormat="1" ht="15.6">
      <c r="A923" s="140" t="s">
        <v>400</v>
      </c>
      <c r="B923" s="98" t="s">
        <v>402</v>
      </c>
      <c r="C923" s="94"/>
      <c r="D923" s="211">
        <f t="shared" ref="D923:E925" si="252">D924</f>
        <v>600</v>
      </c>
      <c r="E923" s="254">
        <f t="shared" si="252"/>
        <v>600</v>
      </c>
      <c r="F923" s="147"/>
      <c r="G923" s="198"/>
      <c r="H923" s="199"/>
      <c r="I923" s="199"/>
      <c r="J923" s="200"/>
      <c r="K923" s="275"/>
      <c r="L923" s="274"/>
      <c r="M923" s="274"/>
      <c r="N923" s="297"/>
      <c r="O923" s="298"/>
      <c r="P923" s="297"/>
      <c r="Q923" s="297"/>
      <c r="R923" s="297"/>
      <c r="S923" s="297"/>
      <c r="T923" s="297"/>
      <c r="U923" s="297"/>
      <c r="V923" s="297"/>
      <c r="W923" s="297"/>
      <c r="X923" s="297"/>
    </row>
    <row r="924" spans="1:16382" s="34" customFormat="1" ht="31.2">
      <c r="A924" s="177" t="s">
        <v>519</v>
      </c>
      <c r="B924" s="97" t="s">
        <v>402</v>
      </c>
      <c r="C924" s="97" t="s">
        <v>15</v>
      </c>
      <c r="D924" s="212">
        <f t="shared" si="252"/>
        <v>600</v>
      </c>
      <c r="E924" s="227">
        <f t="shared" si="252"/>
        <v>600</v>
      </c>
      <c r="F924" s="148"/>
      <c r="G924" s="198"/>
      <c r="H924" s="199"/>
      <c r="I924" s="199"/>
      <c r="J924" s="200"/>
      <c r="K924" s="275"/>
      <c r="L924" s="274"/>
      <c r="M924" s="274"/>
      <c r="N924" s="297"/>
      <c r="O924" s="298"/>
      <c r="P924" s="297"/>
      <c r="Q924" s="297"/>
      <c r="R924" s="297"/>
      <c r="S924" s="297"/>
      <c r="T924" s="297"/>
      <c r="U924" s="297"/>
      <c r="V924" s="297"/>
      <c r="W924" s="297"/>
      <c r="X924" s="297"/>
    </row>
    <row r="925" spans="1:16382" s="34" customFormat="1" ht="31.2">
      <c r="A925" s="195" t="s">
        <v>17</v>
      </c>
      <c r="B925" s="97" t="s">
        <v>402</v>
      </c>
      <c r="C925" s="97" t="s">
        <v>16</v>
      </c>
      <c r="D925" s="212">
        <f t="shared" si="252"/>
        <v>600</v>
      </c>
      <c r="E925" s="227">
        <f t="shared" si="252"/>
        <v>600</v>
      </c>
      <c r="F925" s="148"/>
      <c r="G925" s="198"/>
      <c r="H925" s="199"/>
      <c r="I925" s="199"/>
      <c r="J925" s="200"/>
      <c r="K925" s="275"/>
      <c r="L925" s="274"/>
      <c r="M925" s="274"/>
      <c r="N925" s="297"/>
      <c r="O925" s="298"/>
      <c r="P925" s="297"/>
      <c r="Q925" s="297"/>
      <c r="R925" s="297"/>
      <c r="S925" s="297"/>
      <c r="T925" s="297"/>
      <c r="U925" s="297"/>
      <c r="V925" s="297"/>
      <c r="W925" s="297"/>
      <c r="X925" s="297"/>
    </row>
    <row r="926" spans="1:16382" s="34" customFormat="1" ht="15.6">
      <c r="A926" s="195" t="s">
        <v>740</v>
      </c>
      <c r="B926" s="97" t="s">
        <v>402</v>
      </c>
      <c r="C926" s="97" t="s">
        <v>77</v>
      </c>
      <c r="D926" s="212">
        <v>600</v>
      </c>
      <c r="E926" s="227">
        <v>600</v>
      </c>
      <c r="F926" s="148"/>
      <c r="G926" s="198"/>
      <c r="H926" s="199"/>
      <c r="I926" s="199"/>
      <c r="J926" s="200"/>
      <c r="K926" s="275"/>
      <c r="L926" s="274"/>
      <c r="M926" s="274"/>
      <c r="N926" s="297"/>
      <c r="O926" s="298"/>
      <c r="P926" s="297"/>
      <c r="Q926" s="297"/>
      <c r="R926" s="297"/>
      <c r="S926" s="297"/>
      <c r="T926" s="297"/>
      <c r="U926" s="297"/>
      <c r="V926" s="297"/>
      <c r="W926" s="297"/>
      <c r="X926" s="297"/>
    </row>
    <row r="927" spans="1:16382" s="34" customFormat="1" ht="62.4">
      <c r="A927" s="140" t="s">
        <v>3</v>
      </c>
      <c r="B927" s="97" t="s">
        <v>403</v>
      </c>
      <c r="C927" s="94"/>
      <c r="D927" s="211">
        <f t="shared" ref="D927:E928" si="253">D928</f>
        <v>4590</v>
      </c>
      <c r="E927" s="254">
        <f t="shared" si="253"/>
        <v>4595</v>
      </c>
      <c r="F927" s="147"/>
      <c r="G927" s="198"/>
      <c r="H927" s="199"/>
      <c r="I927" s="199"/>
      <c r="J927" s="200"/>
      <c r="K927" s="275"/>
      <c r="L927" s="274"/>
      <c r="M927" s="274"/>
      <c r="N927" s="297"/>
      <c r="O927" s="298"/>
      <c r="P927" s="297"/>
      <c r="Q927" s="297"/>
      <c r="R927" s="297"/>
      <c r="S927" s="297"/>
      <c r="T927" s="297"/>
      <c r="U927" s="297"/>
      <c r="V927" s="297"/>
      <c r="W927" s="297"/>
      <c r="X927" s="297"/>
    </row>
    <row r="928" spans="1:16382" s="34" customFormat="1" ht="46.8">
      <c r="A928" s="195" t="s">
        <v>29</v>
      </c>
      <c r="B928" s="97" t="s">
        <v>403</v>
      </c>
      <c r="C928" s="97" t="s">
        <v>30</v>
      </c>
      <c r="D928" s="212">
        <f t="shared" si="253"/>
        <v>4590</v>
      </c>
      <c r="E928" s="227">
        <f t="shared" si="253"/>
        <v>4595</v>
      </c>
      <c r="F928" s="148"/>
      <c r="G928" s="198"/>
      <c r="H928" s="199"/>
      <c r="I928" s="199"/>
      <c r="J928" s="200"/>
      <c r="K928" s="275"/>
      <c r="L928" s="274"/>
      <c r="M928" s="274"/>
      <c r="N928" s="297"/>
      <c r="O928" s="298"/>
      <c r="P928" s="297"/>
      <c r="Q928" s="297"/>
      <c r="R928" s="297"/>
      <c r="S928" s="297"/>
      <c r="T928" s="297"/>
      <c r="U928" s="297"/>
      <c r="V928" s="297"/>
      <c r="W928" s="297"/>
      <c r="X928" s="297"/>
    </row>
    <row r="929" spans="1:24" s="34" customFormat="1" ht="15.6">
      <c r="A929" s="195" t="s">
        <v>8</v>
      </c>
      <c r="B929" s="97" t="s">
        <v>403</v>
      </c>
      <c r="C929" s="97" t="s">
        <v>64</v>
      </c>
      <c r="D929" s="212">
        <f t="shared" ref="D929:E929" si="254">D930+D931+D932</f>
        <v>4590</v>
      </c>
      <c r="E929" s="227">
        <f t="shared" si="254"/>
        <v>4595</v>
      </c>
      <c r="F929" s="148"/>
      <c r="G929" s="198"/>
      <c r="H929" s="199"/>
      <c r="I929" s="199"/>
      <c r="J929" s="200"/>
      <c r="K929" s="275"/>
      <c r="L929" s="274"/>
      <c r="M929" s="274"/>
      <c r="N929" s="297"/>
      <c r="O929" s="298"/>
      <c r="P929" s="297"/>
      <c r="Q929" s="297"/>
      <c r="R929" s="297"/>
      <c r="S929" s="297"/>
      <c r="T929" s="297"/>
      <c r="U929" s="297"/>
      <c r="V929" s="297"/>
      <c r="W929" s="297"/>
      <c r="X929" s="297"/>
    </row>
    <row r="930" spans="1:24" s="34" customFormat="1" ht="31.2">
      <c r="A930" s="195" t="s">
        <v>73</v>
      </c>
      <c r="B930" s="97" t="s">
        <v>403</v>
      </c>
      <c r="C930" s="97" t="s">
        <v>74</v>
      </c>
      <c r="D930" s="212">
        <v>2464</v>
      </c>
      <c r="E930" s="227">
        <v>2469</v>
      </c>
      <c r="F930" s="148"/>
      <c r="G930" s="198"/>
      <c r="H930" s="199"/>
      <c r="I930" s="199"/>
      <c r="J930" s="200"/>
      <c r="K930" s="275"/>
      <c r="L930" s="274"/>
      <c r="M930" s="274"/>
      <c r="N930" s="297"/>
      <c r="O930" s="298"/>
      <c r="P930" s="297"/>
      <c r="Q930" s="297"/>
      <c r="R930" s="297"/>
      <c r="S930" s="297"/>
      <c r="T930" s="297"/>
      <c r="U930" s="297"/>
      <c r="V930" s="297"/>
      <c r="W930" s="297"/>
      <c r="X930" s="297"/>
    </row>
    <row r="931" spans="1:24" s="34" customFormat="1" ht="31.2">
      <c r="A931" s="31" t="s">
        <v>75</v>
      </c>
      <c r="B931" s="97" t="s">
        <v>403</v>
      </c>
      <c r="C931" s="97" t="s">
        <v>76</v>
      </c>
      <c r="D931" s="212">
        <v>1061</v>
      </c>
      <c r="E931" s="227">
        <v>1061</v>
      </c>
      <c r="F931" s="148"/>
      <c r="G931" s="198"/>
      <c r="H931" s="199"/>
      <c r="I931" s="199"/>
      <c r="J931" s="200"/>
      <c r="K931" s="275"/>
      <c r="L931" s="274"/>
      <c r="M931" s="274"/>
      <c r="N931" s="297"/>
      <c r="O931" s="298"/>
      <c r="P931" s="297"/>
      <c r="Q931" s="297"/>
      <c r="R931" s="297"/>
      <c r="S931" s="297"/>
      <c r="T931" s="297"/>
      <c r="U931" s="297"/>
      <c r="V931" s="297"/>
      <c r="W931" s="297"/>
      <c r="X931" s="297"/>
    </row>
    <row r="932" spans="1:24" s="34" customFormat="1" ht="46.8">
      <c r="A932" s="195" t="s">
        <v>157</v>
      </c>
      <c r="B932" s="97" t="s">
        <v>403</v>
      </c>
      <c r="C932" s="97" t="s">
        <v>156</v>
      </c>
      <c r="D932" s="212">
        <v>1065</v>
      </c>
      <c r="E932" s="227">
        <v>1065</v>
      </c>
      <c r="F932" s="148"/>
      <c r="G932" s="198"/>
      <c r="H932" s="199"/>
      <c r="I932" s="199"/>
      <c r="J932" s="200"/>
      <c r="K932" s="275"/>
      <c r="L932" s="274"/>
      <c r="M932" s="274"/>
      <c r="N932" s="297"/>
      <c r="O932" s="298"/>
      <c r="P932" s="297"/>
      <c r="Q932" s="297"/>
      <c r="R932" s="297"/>
      <c r="S932" s="297"/>
      <c r="T932" s="297"/>
      <c r="U932" s="297"/>
      <c r="V932" s="297"/>
      <c r="W932" s="297"/>
      <c r="X932" s="297"/>
    </row>
    <row r="933" spans="1:24" s="34" customFormat="1" ht="31.2">
      <c r="A933" s="6" t="s">
        <v>148</v>
      </c>
      <c r="B933" s="83" t="s">
        <v>189</v>
      </c>
      <c r="C933" s="94"/>
      <c r="D933" s="209">
        <f>D935</f>
        <v>23793</v>
      </c>
      <c r="E933" s="252">
        <f>E935</f>
        <v>23793</v>
      </c>
      <c r="F933" s="145"/>
      <c r="G933" s="198"/>
      <c r="H933" s="199"/>
      <c r="I933" s="199"/>
      <c r="J933" s="200"/>
      <c r="K933" s="275"/>
      <c r="L933" s="274"/>
      <c r="M933" s="274"/>
      <c r="N933" s="297"/>
      <c r="O933" s="298"/>
      <c r="P933" s="297"/>
      <c r="Q933" s="297"/>
      <c r="R933" s="297"/>
      <c r="S933" s="297"/>
      <c r="T933" s="297"/>
      <c r="U933" s="297"/>
      <c r="V933" s="297"/>
      <c r="W933" s="297"/>
      <c r="X933" s="297"/>
    </row>
    <row r="934" spans="1:24" s="34" customFormat="1" ht="31.2">
      <c r="A934" s="6" t="s">
        <v>728</v>
      </c>
      <c r="B934" s="83" t="s">
        <v>404</v>
      </c>
      <c r="C934" s="94"/>
      <c r="D934" s="209">
        <f>D935</f>
        <v>23793</v>
      </c>
      <c r="E934" s="252">
        <f>E935</f>
        <v>23793</v>
      </c>
      <c r="F934" s="145"/>
      <c r="G934" s="198"/>
      <c r="H934" s="199"/>
      <c r="I934" s="199"/>
      <c r="J934" s="200"/>
      <c r="K934" s="275"/>
      <c r="L934" s="274"/>
      <c r="M934" s="274"/>
      <c r="N934" s="297"/>
      <c r="O934" s="298"/>
      <c r="P934" s="297"/>
      <c r="Q934" s="297"/>
      <c r="R934" s="297"/>
      <c r="S934" s="297"/>
      <c r="T934" s="297"/>
      <c r="U934" s="297"/>
      <c r="V934" s="297"/>
      <c r="W934" s="297"/>
      <c r="X934" s="297"/>
    </row>
    <row r="935" spans="1:24" s="34" customFormat="1" ht="15.6">
      <c r="A935" s="140" t="s">
        <v>150</v>
      </c>
      <c r="B935" s="98" t="s">
        <v>405</v>
      </c>
      <c r="C935" s="94"/>
      <c r="D935" s="211">
        <f>D936+D941+D945</f>
        <v>23793</v>
      </c>
      <c r="E935" s="254">
        <f>E936+E941+E945</f>
        <v>23793</v>
      </c>
      <c r="F935" s="147"/>
      <c r="G935" s="198"/>
      <c r="H935" s="199"/>
      <c r="I935" s="199"/>
      <c r="J935" s="200"/>
      <c r="K935" s="275"/>
      <c r="L935" s="274"/>
      <c r="M935" s="274"/>
      <c r="N935" s="297"/>
      <c r="O935" s="298"/>
      <c r="P935" s="297"/>
      <c r="Q935" s="297"/>
      <c r="R935" s="297"/>
      <c r="S935" s="297"/>
      <c r="T935" s="297"/>
      <c r="U935" s="297"/>
      <c r="V935" s="297"/>
      <c r="W935" s="297"/>
      <c r="X935" s="297"/>
    </row>
    <row r="936" spans="1:24" s="34" customFormat="1" ht="46.8">
      <c r="A936" s="195" t="s">
        <v>29</v>
      </c>
      <c r="B936" s="97" t="s">
        <v>405</v>
      </c>
      <c r="C936" s="97" t="s">
        <v>30</v>
      </c>
      <c r="D936" s="212">
        <f>D937</f>
        <v>20620</v>
      </c>
      <c r="E936" s="227">
        <f>E937</f>
        <v>20620</v>
      </c>
      <c r="F936" s="148"/>
      <c r="G936" s="198"/>
      <c r="H936" s="199"/>
      <c r="I936" s="199"/>
      <c r="J936" s="200"/>
      <c r="K936" s="275"/>
      <c r="L936" s="274"/>
      <c r="M936" s="274"/>
      <c r="N936" s="297"/>
      <c r="O936" s="298"/>
      <c r="P936" s="297"/>
      <c r="Q936" s="297"/>
      <c r="R936" s="297"/>
      <c r="S936" s="297"/>
      <c r="T936" s="297"/>
      <c r="U936" s="297"/>
      <c r="V936" s="297"/>
      <c r="W936" s="297"/>
      <c r="X936" s="297"/>
    </row>
    <row r="937" spans="1:24" s="34" customFormat="1" ht="15.6">
      <c r="A937" s="195" t="s">
        <v>32</v>
      </c>
      <c r="B937" s="97" t="s">
        <v>405</v>
      </c>
      <c r="C937" s="97" t="s">
        <v>31</v>
      </c>
      <c r="D937" s="212">
        <f>D938+D939+D940</f>
        <v>20620</v>
      </c>
      <c r="E937" s="227">
        <f>E938+E939+E940</f>
        <v>20620</v>
      </c>
      <c r="F937" s="148"/>
      <c r="G937" s="198"/>
      <c r="H937" s="199"/>
      <c r="I937" s="199"/>
      <c r="J937" s="200"/>
      <c r="K937" s="275"/>
      <c r="L937" s="274"/>
      <c r="M937" s="274"/>
      <c r="N937" s="297"/>
      <c r="O937" s="298"/>
      <c r="P937" s="297"/>
      <c r="Q937" s="297"/>
      <c r="R937" s="297"/>
      <c r="S937" s="297"/>
      <c r="T937" s="297"/>
      <c r="U937" s="297"/>
      <c r="V937" s="297"/>
      <c r="W937" s="297"/>
      <c r="X937" s="297"/>
    </row>
    <row r="938" spans="1:24" s="34" customFormat="1" ht="15.6">
      <c r="A938" s="195" t="s">
        <v>256</v>
      </c>
      <c r="B938" s="97" t="s">
        <v>405</v>
      </c>
      <c r="C938" s="97" t="s">
        <v>87</v>
      </c>
      <c r="D938" s="212">
        <f>12836</f>
        <v>12836</v>
      </c>
      <c r="E938" s="227">
        <f>12836</f>
        <v>12836</v>
      </c>
      <c r="F938" s="148"/>
      <c r="G938" s="198"/>
      <c r="H938" s="199"/>
      <c r="I938" s="199"/>
      <c r="J938" s="200"/>
      <c r="K938" s="275"/>
      <c r="L938" s="274"/>
      <c r="M938" s="274"/>
      <c r="N938" s="297"/>
      <c r="O938" s="298"/>
      <c r="P938" s="297"/>
      <c r="Q938" s="297"/>
      <c r="R938" s="297"/>
      <c r="S938" s="297"/>
      <c r="T938" s="297"/>
      <c r="U938" s="297"/>
      <c r="V938" s="297"/>
      <c r="W938" s="297"/>
      <c r="X938" s="297"/>
    </row>
    <row r="939" spans="1:24" s="34" customFormat="1" ht="31.2">
      <c r="A939" s="195" t="s">
        <v>89</v>
      </c>
      <c r="B939" s="97" t="s">
        <v>405</v>
      </c>
      <c r="C939" s="97" t="s">
        <v>88</v>
      </c>
      <c r="D939" s="212">
        <v>3001</v>
      </c>
      <c r="E939" s="227">
        <v>3001</v>
      </c>
      <c r="F939" s="148"/>
      <c r="G939" s="198"/>
      <c r="H939" s="199"/>
      <c r="I939" s="199"/>
      <c r="J939" s="200"/>
      <c r="K939" s="275"/>
      <c r="L939" s="274"/>
      <c r="M939" s="274"/>
      <c r="N939" s="297"/>
      <c r="O939" s="298"/>
      <c r="P939" s="297"/>
      <c r="Q939" s="297"/>
      <c r="R939" s="297"/>
      <c r="S939" s="297"/>
      <c r="T939" s="297"/>
      <c r="U939" s="297"/>
      <c r="V939" s="297"/>
      <c r="W939" s="297"/>
      <c r="X939" s="297"/>
    </row>
    <row r="940" spans="1:24" s="34" customFormat="1" ht="31.2">
      <c r="A940" s="195" t="s">
        <v>154</v>
      </c>
      <c r="B940" s="97" t="s">
        <v>405</v>
      </c>
      <c r="C940" s="97" t="s">
        <v>153</v>
      </c>
      <c r="D940" s="212">
        <f>4783</f>
        <v>4783</v>
      </c>
      <c r="E940" s="227">
        <f>4783</f>
        <v>4783</v>
      </c>
      <c r="F940" s="148"/>
      <c r="G940" s="198"/>
      <c r="H940" s="199"/>
      <c r="I940" s="199"/>
      <c r="J940" s="200"/>
      <c r="K940" s="275"/>
      <c r="L940" s="274"/>
      <c r="M940" s="274"/>
      <c r="N940" s="297"/>
      <c r="O940" s="298"/>
      <c r="P940" s="297"/>
      <c r="Q940" s="297"/>
      <c r="R940" s="297"/>
      <c r="S940" s="297"/>
      <c r="T940" s="297"/>
      <c r="U940" s="297"/>
      <c r="V940" s="297"/>
      <c r="W940" s="297"/>
      <c r="X940" s="297"/>
    </row>
    <row r="941" spans="1:24" s="34" customFormat="1" ht="31.2">
      <c r="A941" s="177" t="s">
        <v>519</v>
      </c>
      <c r="B941" s="97" t="s">
        <v>405</v>
      </c>
      <c r="C941" s="97" t="s">
        <v>15</v>
      </c>
      <c r="D941" s="212">
        <f>D942</f>
        <v>3163</v>
      </c>
      <c r="E941" s="227">
        <f>E942</f>
        <v>3163</v>
      </c>
      <c r="F941" s="148"/>
      <c r="G941" s="198"/>
      <c r="H941" s="199"/>
      <c r="I941" s="199"/>
      <c r="J941" s="200"/>
      <c r="K941" s="275"/>
      <c r="L941" s="274"/>
      <c r="M941" s="274"/>
      <c r="N941" s="297"/>
      <c r="O941" s="298"/>
      <c r="P941" s="297"/>
      <c r="Q941" s="297"/>
      <c r="R941" s="297"/>
      <c r="S941" s="297"/>
      <c r="T941" s="297"/>
      <c r="U941" s="297"/>
      <c r="V941" s="297"/>
      <c r="W941" s="297"/>
      <c r="X941" s="297"/>
    </row>
    <row r="942" spans="1:24" s="34" customFormat="1" ht="31.2">
      <c r="A942" s="195" t="s">
        <v>17</v>
      </c>
      <c r="B942" s="97" t="s">
        <v>405</v>
      </c>
      <c r="C942" s="97" t="s">
        <v>16</v>
      </c>
      <c r="D942" s="212">
        <f>D943+D944</f>
        <v>3163</v>
      </c>
      <c r="E942" s="227">
        <f>E943+E944</f>
        <v>3163</v>
      </c>
      <c r="F942" s="148"/>
      <c r="G942" s="198"/>
      <c r="H942" s="199"/>
      <c r="I942" s="199"/>
      <c r="J942" s="200"/>
      <c r="K942" s="275"/>
      <c r="L942" s="274"/>
      <c r="M942" s="274"/>
      <c r="N942" s="297"/>
      <c r="O942" s="298"/>
      <c r="P942" s="297"/>
      <c r="Q942" s="297"/>
      <c r="R942" s="297"/>
      <c r="S942" s="297"/>
      <c r="T942" s="297"/>
      <c r="U942" s="297"/>
      <c r="V942" s="297"/>
      <c r="W942" s="297"/>
      <c r="X942" s="297"/>
    </row>
    <row r="943" spans="1:24" s="34" customFormat="1" ht="31.2">
      <c r="A943" s="14" t="s">
        <v>430</v>
      </c>
      <c r="B943" s="97" t="s">
        <v>405</v>
      </c>
      <c r="C943" s="97" t="s">
        <v>431</v>
      </c>
      <c r="D943" s="212">
        <v>1214</v>
      </c>
      <c r="E943" s="227">
        <v>1214</v>
      </c>
      <c r="F943" s="148"/>
      <c r="G943" s="198"/>
      <c r="H943" s="199"/>
      <c r="I943" s="199"/>
      <c r="J943" s="200"/>
      <c r="K943" s="275"/>
      <c r="L943" s="274"/>
      <c r="M943" s="274"/>
      <c r="N943" s="297"/>
      <c r="O943" s="298"/>
      <c r="P943" s="297"/>
      <c r="Q943" s="297"/>
      <c r="R943" s="297"/>
      <c r="S943" s="297"/>
      <c r="T943" s="297"/>
      <c r="U943" s="297"/>
      <c r="V943" s="297"/>
      <c r="W943" s="297"/>
      <c r="X943" s="297"/>
    </row>
    <row r="944" spans="1:24" s="34" customFormat="1" ht="15.6">
      <c r="A944" s="195" t="s">
        <v>740</v>
      </c>
      <c r="B944" s="97" t="s">
        <v>405</v>
      </c>
      <c r="C944" s="97" t="s">
        <v>77</v>
      </c>
      <c r="D944" s="212">
        <f t="shared" ref="D944:E944" si="255">1749+200</f>
        <v>1949</v>
      </c>
      <c r="E944" s="227">
        <f t="shared" si="255"/>
        <v>1949</v>
      </c>
      <c r="F944" s="148"/>
      <c r="G944" s="198"/>
      <c r="H944" s="199"/>
      <c r="I944" s="199"/>
      <c r="J944" s="200"/>
      <c r="K944" s="275"/>
      <c r="L944" s="274"/>
      <c r="M944" s="274"/>
      <c r="N944" s="297"/>
      <c r="O944" s="298"/>
      <c r="P944" s="297"/>
      <c r="Q944" s="297"/>
      <c r="R944" s="297"/>
      <c r="S944" s="297"/>
      <c r="T944" s="297"/>
      <c r="U944" s="297"/>
      <c r="V944" s="297"/>
      <c r="W944" s="297"/>
      <c r="X944" s="297"/>
    </row>
    <row r="945" spans="1:24" s="34" customFormat="1" ht="15.6">
      <c r="A945" s="14" t="s">
        <v>13</v>
      </c>
      <c r="B945" s="97" t="s">
        <v>405</v>
      </c>
      <c r="C945" s="97" t="s">
        <v>14</v>
      </c>
      <c r="D945" s="212">
        <f t="shared" ref="D945:E946" si="256">D946</f>
        <v>10</v>
      </c>
      <c r="E945" s="227">
        <f t="shared" si="256"/>
        <v>10</v>
      </c>
      <c r="F945" s="148"/>
      <c r="G945" s="198"/>
      <c r="H945" s="199"/>
      <c r="I945" s="199"/>
      <c r="J945" s="200"/>
      <c r="K945" s="275"/>
      <c r="L945" s="274"/>
      <c r="M945" s="274"/>
      <c r="N945" s="297"/>
      <c r="O945" s="298"/>
      <c r="P945" s="297"/>
      <c r="Q945" s="297"/>
      <c r="R945" s="297"/>
      <c r="S945" s="297"/>
      <c r="T945" s="297"/>
      <c r="U945" s="297"/>
      <c r="V945" s="297"/>
      <c r="W945" s="297"/>
      <c r="X945" s="297"/>
    </row>
    <row r="946" spans="1:24" s="34" customFormat="1" ht="15.6">
      <c r="A946" s="195" t="s">
        <v>34</v>
      </c>
      <c r="B946" s="97" t="s">
        <v>405</v>
      </c>
      <c r="C946" s="97" t="s">
        <v>33</v>
      </c>
      <c r="D946" s="212">
        <f t="shared" si="256"/>
        <v>10</v>
      </c>
      <c r="E946" s="227">
        <f t="shared" si="256"/>
        <v>10</v>
      </c>
      <c r="F946" s="148"/>
      <c r="G946" s="198"/>
      <c r="H946" s="199"/>
      <c r="I946" s="199"/>
      <c r="J946" s="200"/>
      <c r="K946" s="275"/>
      <c r="L946" s="274"/>
      <c r="M946" s="274"/>
      <c r="N946" s="297"/>
      <c r="O946" s="298"/>
      <c r="P946" s="297"/>
      <c r="Q946" s="297"/>
      <c r="R946" s="297"/>
      <c r="S946" s="297"/>
      <c r="T946" s="297"/>
      <c r="U946" s="297"/>
      <c r="V946" s="297"/>
      <c r="W946" s="297"/>
      <c r="X946" s="297"/>
    </row>
    <row r="947" spans="1:24" s="34" customFormat="1" ht="15.6">
      <c r="A947" s="195" t="s">
        <v>78</v>
      </c>
      <c r="B947" s="97" t="s">
        <v>405</v>
      </c>
      <c r="C947" s="97" t="s">
        <v>79</v>
      </c>
      <c r="D947" s="212">
        <v>10</v>
      </c>
      <c r="E947" s="227">
        <v>10</v>
      </c>
      <c r="F947" s="148"/>
      <c r="G947" s="198"/>
      <c r="H947" s="199"/>
      <c r="I947" s="199"/>
      <c r="J947" s="200"/>
      <c r="K947" s="275"/>
      <c r="L947" s="274"/>
      <c r="M947" s="274"/>
      <c r="N947" s="297"/>
      <c r="O947" s="298"/>
      <c r="P947" s="297"/>
      <c r="Q947" s="297"/>
      <c r="R947" s="297"/>
      <c r="S947" s="297"/>
      <c r="T947" s="297"/>
      <c r="U947" s="297"/>
      <c r="V947" s="297"/>
      <c r="W947" s="297"/>
      <c r="X947" s="297"/>
    </row>
    <row r="948" spans="1:24" s="34" customFormat="1" ht="15.6">
      <c r="A948" s="6" t="s">
        <v>406</v>
      </c>
      <c r="B948" s="83" t="s">
        <v>407</v>
      </c>
      <c r="C948" s="94"/>
      <c r="D948" s="209">
        <f>D949+D961+D966+D1039</f>
        <v>606490.47</v>
      </c>
      <c r="E948" s="252">
        <f>E949+E961+E966+E1039</f>
        <v>550127</v>
      </c>
      <c r="F948" s="145"/>
      <c r="G948" s="198"/>
      <c r="H948" s="199"/>
      <c r="I948" s="199"/>
      <c r="J948" s="200"/>
      <c r="K948" s="275"/>
      <c r="L948" s="274"/>
      <c r="M948" s="274"/>
      <c r="N948" s="297"/>
      <c r="O948" s="298"/>
      <c r="P948" s="297"/>
      <c r="Q948" s="297"/>
      <c r="R948" s="297"/>
      <c r="S948" s="297"/>
      <c r="T948" s="297"/>
      <c r="U948" s="297"/>
      <c r="V948" s="297"/>
      <c r="W948" s="297"/>
      <c r="X948" s="297"/>
    </row>
    <row r="949" spans="1:24" s="34" customFormat="1" ht="31.2">
      <c r="A949" s="6" t="s">
        <v>408</v>
      </c>
      <c r="B949" s="83" t="s">
        <v>411</v>
      </c>
      <c r="C949" s="94"/>
      <c r="D949" s="209">
        <f t="shared" ref="D949:E949" si="257">D950+D954</f>
        <v>16292</v>
      </c>
      <c r="E949" s="252">
        <f t="shared" si="257"/>
        <v>18065</v>
      </c>
      <c r="F949" s="145"/>
      <c r="G949" s="198"/>
      <c r="H949" s="199"/>
      <c r="I949" s="199"/>
      <c r="J949" s="200"/>
      <c r="K949" s="275"/>
      <c r="L949" s="274"/>
      <c r="M949" s="274"/>
      <c r="N949" s="297"/>
      <c r="O949" s="298"/>
      <c r="P949" s="297"/>
      <c r="Q949" s="297"/>
      <c r="R949" s="297"/>
      <c r="S949" s="297"/>
      <c r="T949" s="297"/>
      <c r="U949" s="297"/>
      <c r="V949" s="297"/>
      <c r="W949" s="297"/>
      <c r="X949" s="297"/>
    </row>
    <row r="950" spans="1:24" s="34" customFormat="1" ht="62.4">
      <c r="A950" s="140" t="s">
        <v>409</v>
      </c>
      <c r="B950" s="87" t="s">
        <v>412</v>
      </c>
      <c r="C950" s="94"/>
      <c r="D950" s="211">
        <f t="shared" ref="D950:E952" si="258">D951</f>
        <v>1091</v>
      </c>
      <c r="E950" s="254">
        <f t="shared" si="258"/>
        <v>1660</v>
      </c>
      <c r="F950" s="147"/>
      <c r="G950" s="198"/>
      <c r="H950" s="199"/>
      <c r="I950" s="199"/>
      <c r="J950" s="200"/>
      <c r="K950" s="275"/>
      <c r="L950" s="274"/>
      <c r="M950" s="274"/>
      <c r="N950" s="297"/>
      <c r="O950" s="298"/>
      <c r="P950" s="297"/>
      <c r="Q950" s="297"/>
      <c r="R950" s="297"/>
      <c r="S950" s="297"/>
      <c r="T950" s="297"/>
      <c r="U950" s="297"/>
      <c r="V950" s="297"/>
      <c r="W950" s="297"/>
      <c r="X950" s="297"/>
    </row>
    <row r="951" spans="1:24" s="34" customFormat="1" ht="31.2">
      <c r="A951" s="177" t="s">
        <v>519</v>
      </c>
      <c r="B951" s="89" t="s">
        <v>412</v>
      </c>
      <c r="C951" s="97" t="s">
        <v>15</v>
      </c>
      <c r="D951" s="212">
        <f t="shared" si="258"/>
        <v>1091</v>
      </c>
      <c r="E951" s="227">
        <f t="shared" si="258"/>
        <v>1660</v>
      </c>
      <c r="F951" s="148"/>
      <c r="G951" s="198"/>
      <c r="H951" s="199"/>
      <c r="I951" s="199"/>
      <c r="J951" s="200"/>
      <c r="K951" s="275"/>
      <c r="L951" s="274"/>
      <c r="M951" s="274"/>
      <c r="N951" s="297"/>
      <c r="O951" s="298"/>
      <c r="P951" s="297"/>
      <c r="Q951" s="297"/>
      <c r="R951" s="297"/>
      <c r="S951" s="297"/>
      <c r="T951" s="297"/>
      <c r="U951" s="297"/>
      <c r="V951" s="297"/>
      <c r="W951" s="297"/>
      <c r="X951" s="297"/>
    </row>
    <row r="952" spans="1:24" s="34" customFormat="1" ht="31.2">
      <c r="A952" s="195" t="s">
        <v>17</v>
      </c>
      <c r="B952" s="89" t="s">
        <v>412</v>
      </c>
      <c r="C952" s="97" t="s">
        <v>16</v>
      </c>
      <c r="D952" s="212">
        <f t="shared" si="258"/>
        <v>1091</v>
      </c>
      <c r="E952" s="227">
        <f t="shared" si="258"/>
        <v>1660</v>
      </c>
      <c r="F952" s="148"/>
      <c r="G952" s="198"/>
      <c r="H952" s="199"/>
      <c r="I952" s="199"/>
      <c r="J952" s="200"/>
      <c r="K952" s="275"/>
      <c r="L952" s="274"/>
      <c r="M952" s="274"/>
      <c r="N952" s="297"/>
      <c r="O952" s="298"/>
      <c r="P952" s="297"/>
      <c r="Q952" s="297"/>
      <c r="R952" s="297"/>
      <c r="S952" s="297"/>
      <c r="T952" s="297"/>
      <c r="U952" s="297"/>
      <c r="V952" s="297"/>
      <c r="W952" s="297"/>
      <c r="X952" s="297"/>
    </row>
    <row r="953" spans="1:24" s="34" customFormat="1" ht="15.6">
      <c r="A953" s="195" t="s">
        <v>740</v>
      </c>
      <c r="B953" s="89" t="s">
        <v>412</v>
      </c>
      <c r="C953" s="97" t="s">
        <v>77</v>
      </c>
      <c r="D953" s="212">
        <v>1091</v>
      </c>
      <c r="E953" s="227">
        <v>1660</v>
      </c>
      <c r="F953" s="148"/>
      <c r="G953" s="198"/>
      <c r="H953" s="199"/>
      <c r="I953" s="199"/>
      <c r="J953" s="200"/>
      <c r="K953" s="275"/>
      <c r="L953" s="274"/>
      <c r="M953" s="274"/>
      <c r="N953" s="297"/>
      <c r="O953" s="298"/>
      <c r="P953" s="297"/>
      <c r="Q953" s="297"/>
      <c r="R953" s="297"/>
      <c r="S953" s="297"/>
      <c r="T953" s="297"/>
      <c r="U953" s="297"/>
      <c r="V953" s="297"/>
      <c r="W953" s="297"/>
      <c r="X953" s="297"/>
    </row>
    <row r="954" spans="1:24" s="34" customFormat="1" ht="15.6">
      <c r="A954" s="140" t="s">
        <v>526</v>
      </c>
      <c r="B954" s="87" t="s">
        <v>414</v>
      </c>
      <c r="C954" s="94"/>
      <c r="D954" s="212">
        <f t="shared" ref="D954:E954" si="259">D955+D958</f>
        <v>15201</v>
      </c>
      <c r="E954" s="227">
        <f t="shared" si="259"/>
        <v>16405</v>
      </c>
      <c r="F954" s="148"/>
      <c r="G954" s="198"/>
      <c r="H954" s="199"/>
      <c r="I954" s="199"/>
      <c r="J954" s="200"/>
      <c r="K954" s="275"/>
      <c r="L954" s="274"/>
      <c r="M954" s="274"/>
      <c r="N954" s="297"/>
      <c r="O954" s="298"/>
      <c r="P954" s="297"/>
      <c r="Q954" s="297"/>
      <c r="R954" s="297"/>
      <c r="S954" s="297"/>
      <c r="T954" s="297"/>
      <c r="U954" s="297"/>
      <c r="V954" s="297"/>
      <c r="W954" s="297"/>
      <c r="X954" s="297"/>
    </row>
    <row r="955" spans="1:24" s="34" customFormat="1" ht="31.2">
      <c r="A955" s="177" t="s">
        <v>519</v>
      </c>
      <c r="B955" s="89" t="s">
        <v>414</v>
      </c>
      <c r="C955" s="97" t="s">
        <v>15</v>
      </c>
      <c r="D955" s="212">
        <f t="shared" ref="D955:E956" si="260">D956</f>
        <v>72</v>
      </c>
      <c r="E955" s="227">
        <f t="shared" si="260"/>
        <v>77</v>
      </c>
      <c r="F955" s="148"/>
      <c r="G955" s="198"/>
      <c r="H955" s="199"/>
      <c r="I955" s="199"/>
      <c r="J955" s="200"/>
      <c r="K955" s="275"/>
      <c r="L955" s="274"/>
      <c r="M955" s="274"/>
      <c r="N955" s="297"/>
      <c r="O955" s="298"/>
      <c r="P955" s="297"/>
      <c r="Q955" s="297"/>
      <c r="R955" s="297"/>
      <c r="S955" s="297"/>
      <c r="T955" s="297"/>
      <c r="U955" s="297"/>
      <c r="V955" s="297"/>
      <c r="W955" s="297"/>
      <c r="X955" s="297"/>
    </row>
    <row r="956" spans="1:24" s="34" customFormat="1" ht="31.2">
      <c r="A956" s="195" t="s">
        <v>17</v>
      </c>
      <c r="B956" s="89" t="s">
        <v>414</v>
      </c>
      <c r="C956" s="97" t="s">
        <v>16</v>
      </c>
      <c r="D956" s="212">
        <f t="shared" si="260"/>
        <v>72</v>
      </c>
      <c r="E956" s="227">
        <f t="shared" si="260"/>
        <v>77</v>
      </c>
      <c r="F956" s="148"/>
      <c r="G956" s="198"/>
      <c r="H956" s="199"/>
      <c r="I956" s="199"/>
      <c r="J956" s="200"/>
      <c r="K956" s="275"/>
      <c r="L956" s="274"/>
      <c r="M956" s="274"/>
      <c r="N956" s="297"/>
      <c r="O956" s="298"/>
      <c r="P956" s="297"/>
      <c r="Q956" s="297"/>
      <c r="R956" s="297"/>
      <c r="S956" s="297"/>
      <c r="T956" s="297"/>
      <c r="U956" s="297"/>
      <c r="V956" s="297"/>
      <c r="W956" s="297"/>
      <c r="X956" s="297"/>
    </row>
    <row r="957" spans="1:24" s="34" customFormat="1" ht="15.6">
      <c r="A957" s="195" t="s">
        <v>740</v>
      </c>
      <c r="B957" s="89" t="s">
        <v>414</v>
      </c>
      <c r="C957" s="97" t="s">
        <v>77</v>
      </c>
      <c r="D957" s="212">
        <v>72</v>
      </c>
      <c r="E957" s="227">
        <v>77</v>
      </c>
      <c r="F957" s="148"/>
      <c r="G957" s="198"/>
      <c r="H957" s="199"/>
      <c r="I957" s="199"/>
      <c r="J957" s="200"/>
      <c r="K957" s="275"/>
      <c r="L957" s="274"/>
      <c r="M957" s="274"/>
      <c r="N957" s="297"/>
      <c r="O957" s="298"/>
      <c r="P957" s="297"/>
      <c r="Q957" s="297"/>
      <c r="R957" s="297"/>
      <c r="S957" s="297"/>
      <c r="T957" s="297"/>
      <c r="U957" s="297"/>
      <c r="V957" s="297"/>
      <c r="W957" s="297"/>
      <c r="X957" s="297"/>
    </row>
    <row r="958" spans="1:24" s="34" customFormat="1" ht="15.6">
      <c r="A958" s="195" t="s">
        <v>22</v>
      </c>
      <c r="B958" s="89" t="s">
        <v>414</v>
      </c>
      <c r="C958" s="97" t="s">
        <v>23</v>
      </c>
      <c r="D958" s="212">
        <f t="shared" ref="D958:E959" si="261">D959</f>
        <v>15129</v>
      </c>
      <c r="E958" s="227">
        <f t="shared" si="261"/>
        <v>16328</v>
      </c>
      <c r="F958" s="148"/>
      <c r="G958" s="198"/>
      <c r="H958" s="199"/>
      <c r="I958" s="199"/>
      <c r="J958" s="200"/>
      <c r="K958" s="275"/>
      <c r="L958" s="274"/>
      <c r="M958" s="274"/>
      <c r="N958" s="297"/>
      <c r="O958" s="298"/>
      <c r="P958" s="297"/>
      <c r="Q958" s="297"/>
      <c r="R958" s="297"/>
      <c r="S958" s="297"/>
      <c r="T958" s="297"/>
      <c r="U958" s="297"/>
      <c r="V958" s="297"/>
      <c r="W958" s="297"/>
      <c r="X958" s="297"/>
    </row>
    <row r="959" spans="1:24" s="34" customFormat="1" ht="31.2">
      <c r="A959" s="31" t="s">
        <v>123</v>
      </c>
      <c r="B959" s="89" t="s">
        <v>414</v>
      </c>
      <c r="C959" s="97" t="s">
        <v>143</v>
      </c>
      <c r="D959" s="212">
        <f t="shared" si="261"/>
        <v>15129</v>
      </c>
      <c r="E959" s="227">
        <f t="shared" si="261"/>
        <v>16328</v>
      </c>
      <c r="F959" s="148"/>
      <c r="G959" s="198"/>
      <c r="H959" s="199"/>
      <c r="I959" s="199"/>
      <c r="J959" s="200"/>
      <c r="K959" s="275"/>
      <c r="L959" s="274"/>
      <c r="M959" s="274"/>
      <c r="N959" s="297"/>
      <c r="O959" s="298"/>
      <c r="P959" s="297"/>
      <c r="Q959" s="297"/>
      <c r="R959" s="297"/>
      <c r="S959" s="297"/>
      <c r="T959" s="297"/>
      <c r="U959" s="297"/>
      <c r="V959" s="297"/>
      <c r="W959" s="297"/>
      <c r="X959" s="297"/>
    </row>
    <row r="960" spans="1:24" s="34" customFormat="1" ht="31.2">
      <c r="A960" s="31" t="s">
        <v>132</v>
      </c>
      <c r="B960" s="89" t="s">
        <v>414</v>
      </c>
      <c r="C960" s="97" t="s">
        <v>144</v>
      </c>
      <c r="D960" s="212">
        <v>15129</v>
      </c>
      <c r="E960" s="227">
        <v>16328</v>
      </c>
      <c r="F960" s="148"/>
      <c r="G960" s="198"/>
      <c r="H960" s="199"/>
      <c r="I960" s="199"/>
      <c r="J960" s="200"/>
      <c r="K960" s="275"/>
      <c r="L960" s="274"/>
      <c r="M960" s="274"/>
      <c r="N960" s="297"/>
      <c r="O960" s="298"/>
      <c r="P960" s="297"/>
      <c r="Q960" s="297"/>
      <c r="R960" s="297"/>
      <c r="S960" s="297"/>
      <c r="T960" s="297"/>
      <c r="U960" s="297"/>
      <c r="V960" s="297"/>
      <c r="W960" s="297"/>
      <c r="X960" s="297"/>
    </row>
    <row r="961" spans="1:24" s="34" customFormat="1" ht="31.2">
      <c r="A961" s="6" t="s">
        <v>155</v>
      </c>
      <c r="B961" s="83" t="s">
        <v>410</v>
      </c>
      <c r="C961" s="94"/>
      <c r="D961" s="209">
        <f t="shared" ref="D961:E964" si="262">D962</f>
        <v>1396</v>
      </c>
      <c r="E961" s="252">
        <f t="shared" si="262"/>
        <v>1737</v>
      </c>
      <c r="F961" s="145"/>
      <c r="G961" s="198"/>
      <c r="H961" s="199"/>
      <c r="I961" s="199"/>
      <c r="J961" s="200"/>
      <c r="K961" s="275"/>
      <c r="L961" s="274"/>
      <c r="M961" s="274"/>
      <c r="N961" s="297"/>
      <c r="O961" s="298"/>
      <c r="P961" s="297"/>
      <c r="Q961" s="297"/>
      <c r="R961" s="297"/>
      <c r="S961" s="297"/>
      <c r="T961" s="297"/>
      <c r="U961" s="297"/>
      <c r="V961" s="297"/>
      <c r="W961" s="297"/>
      <c r="X961" s="297"/>
    </row>
    <row r="962" spans="1:24" s="34" customFormat="1" ht="15.6">
      <c r="A962" s="140" t="s">
        <v>413</v>
      </c>
      <c r="B962" s="87" t="s">
        <v>415</v>
      </c>
      <c r="C962" s="94"/>
      <c r="D962" s="211">
        <f t="shared" si="262"/>
        <v>1396</v>
      </c>
      <c r="E962" s="254">
        <f t="shared" si="262"/>
        <v>1737</v>
      </c>
      <c r="F962" s="147"/>
      <c r="G962" s="198"/>
      <c r="H962" s="199"/>
      <c r="I962" s="199"/>
      <c r="J962" s="200"/>
      <c r="K962" s="275"/>
      <c r="L962" s="274"/>
      <c r="M962" s="274"/>
      <c r="N962" s="297"/>
      <c r="O962" s="298"/>
      <c r="P962" s="297"/>
      <c r="Q962" s="297"/>
      <c r="R962" s="297"/>
      <c r="S962" s="297"/>
      <c r="T962" s="297"/>
      <c r="U962" s="297"/>
      <c r="V962" s="297"/>
      <c r="W962" s="297"/>
      <c r="X962" s="297"/>
    </row>
    <row r="963" spans="1:24" s="34" customFormat="1" ht="31.2">
      <c r="A963" s="177" t="s">
        <v>519</v>
      </c>
      <c r="B963" s="89" t="s">
        <v>415</v>
      </c>
      <c r="C963" s="97" t="s">
        <v>15</v>
      </c>
      <c r="D963" s="212">
        <f t="shared" si="262"/>
        <v>1396</v>
      </c>
      <c r="E963" s="227">
        <f t="shared" si="262"/>
        <v>1737</v>
      </c>
      <c r="F963" s="148"/>
      <c r="G963" s="198"/>
      <c r="H963" s="199"/>
      <c r="I963" s="199"/>
      <c r="J963" s="200"/>
      <c r="K963" s="275"/>
      <c r="L963" s="274"/>
      <c r="M963" s="274"/>
      <c r="N963" s="297"/>
      <c r="O963" s="298"/>
      <c r="P963" s="297"/>
      <c r="Q963" s="297"/>
      <c r="R963" s="297"/>
      <c r="S963" s="297"/>
      <c r="T963" s="297"/>
      <c r="U963" s="297"/>
      <c r="V963" s="297"/>
      <c r="W963" s="297"/>
      <c r="X963" s="297"/>
    </row>
    <row r="964" spans="1:24" s="34" customFormat="1" ht="31.2">
      <c r="A964" s="195" t="s">
        <v>17</v>
      </c>
      <c r="B964" s="89" t="s">
        <v>415</v>
      </c>
      <c r="C964" s="97" t="s">
        <v>16</v>
      </c>
      <c r="D964" s="212">
        <f t="shared" si="262"/>
        <v>1396</v>
      </c>
      <c r="E964" s="227">
        <f t="shared" si="262"/>
        <v>1737</v>
      </c>
      <c r="F964" s="148"/>
      <c r="G964" s="198"/>
      <c r="H964" s="199"/>
      <c r="I964" s="199"/>
      <c r="J964" s="200"/>
      <c r="K964" s="275"/>
      <c r="L964" s="274"/>
      <c r="M964" s="274"/>
      <c r="N964" s="297"/>
      <c r="O964" s="298"/>
      <c r="P964" s="297"/>
      <c r="Q964" s="297"/>
      <c r="R964" s="297"/>
      <c r="S964" s="297"/>
      <c r="T964" s="297"/>
      <c r="U964" s="297"/>
      <c r="V964" s="297"/>
      <c r="W964" s="297"/>
      <c r="X964" s="297"/>
    </row>
    <row r="965" spans="1:24" s="34" customFormat="1" ht="15.6">
      <c r="A965" s="195" t="s">
        <v>740</v>
      </c>
      <c r="B965" s="89" t="s">
        <v>415</v>
      </c>
      <c r="C965" s="97" t="s">
        <v>77</v>
      </c>
      <c r="D965" s="212">
        <v>1396</v>
      </c>
      <c r="E965" s="227">
        <v>1737</v>
      </c>
      <c r="F965" s="148"/>
      <c r="G965" s="198"/>
      <c r="H965" s="199"/>
      <c r="I965" s="199"/>
      <c r="J965" s="200"/>
      <c r="K965" s="275"/>
      <c r="L965" s="274"/>
      <c r="M965" s="274"/>
      <c r="N965" s="297"/>
      <c r="O965" s="298"/>
      <c r="P965" s="297"/>
      <c r="Q965" s="297"/>
      <c r="R965" s="297"/>
      <c r="S965" s="297"/>
      <c r="T965" s="297"/>
      <c r="U965" s="297"/>
      <c r="V965" s="297"/>
      <c r="W965" s="297"/>
      <c r="X965" s="297"/>
    </row>
    <row r="966" spans="1:24" s="34" customFormat="1" ht="31.2">
      <c r="A966" s="50" t="s">
        <v>422</v>
      </c>
      <c r="B966" s="83" t="s">
        <v>416</v>
      </c>
      <c r="C966" s="94"/>
      <c r="D966" s="209">
        <f>D967+D981+D1000+D1014+D1018+D1022+D1026+D1032+D986</f>
        <v>530325</v>
      </c>
      <c r="E966" s="252">
        <f>E967+E981+E1000+E1014+E1018+E1022+E1026+E1032+E986</f>
        <v>530325</v>
      </c>
      <c r="F966" s="145"/>
      <c r="G966" s="198"/>
      <c r="H966" s="199"/>
      <c r="I966" s="199"/>
      <c r="J966" s="200"/>
      <c r="K966" s="275"/>
      <c r="L966" s="274"/>
      <c r="M966" s="274"/>
      <c r="N966" s="297"/>
      <c r="O966" s="298"/>
      <c r="P966" s="297"/>
      <c r="Q966" s="297"/>
      <c r="R966" s="297"/>
      <c r="S966" s="297"/>
      <c r="T966" s="297"/>
      <c r="U966" s="297"/>
      <c r="V966" s="297"/>
      <c r="W966" s="297"/>
      <c r="X966" s="297"/>
    </row>
    <row r="967" spans="1:24" s="53" customFormat="1" ht="31.5" customHeight="1">
      <c r="A967" s="75" t="s">
        <v>704</v>
      </c>
      <c r="B967" s="76" t="s">
        <v>705</v>
      </c>
      <c r="C967" s="77"/>
      <c r="D967" s="210">
        <f t="shared" ref="D967:E967" si="263">D968+D973+D977</f>
        <v>89707</v>
      </c>
      <c r="E967" s="253">
        <f t="shared" si="263"/>
        <v>89707</v>
      </c>
      <c r="F967" s="146"/>
      <c r="G967" s="198"/>
      <c r="H967" s="315"/>
      <c r="I967" s="315"/>
      <c r="J967" s="200"/>
      <c r="K967" s="282"/>
      <c r="L967" s="284"/>
      <c r="M967" s="284"/>
      <c r="N967" s="316"/>
      <c r="O967" s="317"/>
      <c r="P967" s="316"/>
      <c r="Q967" s="316"/>
      <c r="R967" s="316"/>
      <c r="S967" s="316"/>
      <c r="T967" s="316"/>
      <c r="U967" s="316"/>
      <c r="V967" s="316"/>
      <c r="W967" s="316"/>
      <c r="X967" s="316"/>
    </row>
    <row r="968" spans="1:24" s="51" customFormat="1" ht="46.8">
      <c r="A968" s="181" t="s">
        <v>29</v>
      </c>
      <c r="B968" s="89" t="s">
        <v>705</v>
      </c>
      <c r="C968" s="97" t="s">
        <v>30</v>
      </c>
      <c r="D968" s="212">
        <f t="shared" ref="D968:E968" si="264">D969</f>
        <v>83039</v>
      </c>
      <c r="E968" s="227">
        <f t="shared" si="264"/>
        <v>83039</v>
      </c>
      <c r="F968" s="173"/>
      <c r="G968" s="198"/>
      <c r="H968" s="318"/>
      <c r="I968" s="318"/>
      <c r="J968" s="200"/>
      <c r="K968" s="319"/>
      <c r="L968" s="320"/>
      <c r="M968" s="320"/>
      <c r="N968" s="321"/>
      <c r="O968" s="317"/>
      <c r="P968" s="321"/>
      <c r="Q968" s="321"/>
      <c r="R968" s="321"/>
      <c r="S968" s="321"/>
      <c r="T968" s="321"/>
      <c r="U968" s="321"/>
      <c r="V968" s="321"/>
      <c r="W968" s="321"/>
      <c r="X968" s="321"/>
    </row>
    <row r="969" spans="1:24" s="51" customFormat="1" ht="15.75" customHeight="1">
      <c r="A969" s="181" t="s">
        <v>32</v>
      </c>
      <c r="B969" s="89" t="s">
        <v>705</v>
      </c>
      <c r="C969" s="97" t="s">
        <v>31</v>
      </c>
      <c r="D969" s="212">
        <f t="shared" ref="D969:E969" si="265">D970+D971+D972</f>
        <v>83039</v>
      </c>
      <c r="E969" s="227">
        <f t="shared" si="265"/>
        <v>83039</v>
      </c>
      <c r="F969" s="173"/>
      <c r="G969" s="198"/>
      <c r="H969" s="318"/>
      <c r="I969" s="318"/>
      <c r="J969" s="200"/>
      <c r="K969" s="319"/>
      <c r="L969" s="320"/>
      <c r="M969" s="320"/>
      <c r="N969" s="321"/>
      <c r="O969" s="317"/>
      <c r="P969" s="321"/>
      <c r="Q969" s="321"/>
      <c r="R969" s="321"/>
      <c r="S969" s="321"/>
      <c r="T969" s="321"/>
      <c r="U969" s="321"/>
      <c r="V969" s="321"/>
      <c r="W969" s="321"/>
      <c r="X969" s="321"/>
    </row>
    <row r="970" spans="1:24" s="51" customFormat="1" ht="15.75" customHeight="1">
      <c r="A970" s="181" t="s">
        <v>256</v>
      </c>
      <c r="B970" s="89" t="s">
        <v>705</v>
      </c>
      <c r="C970" s="97" t="s">
        <v>87</v>
      </c>
      <c r="D970" s="212">
        <f t="shared" ref="D970:E970" si="266">54311-2565</f>
        <v>51746</v>
      </c>
      <c r="E970" s="227">
        <f t="shared" si="266"/>
        <v>51746</v>
      </c>
      <c r="F970" s="173"/>
      <c r="G970" s="198"/>
      <c r="H970" s="318"/>
      <c r="I970" s="318"/>
      <c r="J970" s="200"/>
      <c r="K970" s="319"/>
      <c r="L970" s="320"/>
      <c r="M970" s="320"/>
      <c r="N970" s="321"/>
      <c r="O970" s="317"/>
      <c r="P970" s="321"/>
      <c r="Q970" s="321"/>
      <c r="R970" s="321"/>
      <c r="S970" s="321"/>
      <c r="T970" s="321"/>
      <c r="U970" s="321"/>
      <c r="V970" s="321"/>
      <c r="W970" s="321"/>
      <c r="X970" s="321"/>
    </row>
    <row r="971" spans="1:24" s="51" customFormat="1" ht="31.5" customHeight="1">
      <c r="A971" s="177" t="s">
        <v>89</v>
      </c>
      <c r="B971" s="89" t="s">
        <v>705</v>
      </c>
      <c r="C971" s="97" t="s">
        <v>88</v>
      </c>
      <c r="D971" s="212">
        <v>12040</v>
      </c>
      <c r="E971" s="227">
        <v>12040</v>
      </c>
      <c r="F971" s="173"/>
      <c r="G971" s="198"/>
      <c r="H971" s="318"/>
      <c r="I971" s="318"/>
      <c r="J971" s="200"/>
      <c r="K971" s="319"/>
      <c r="L971" s="320"/>
      <c r="M971" s="320"/>
      <c r="N971" s="321"/>
      <c r="O971" s="317"/>
      <c r="P971" s="321"/>
      <c r="Q971" s="321"/>
      <c r="R971" s="321"/>
      <c r="S971" s="321"/>
      <c r="T971" s="321"/>
      <c r="U971" s="321"/>
      <c r="V971" s="321"/>
      <c r="W971" s="321"/>
      <c r="X971" s="321"/>
    </row>
    <row r="972" spans="1:24" s="51" customFormat="1" ht="31.5" customHeight="1">
      <c r="A972" s="177" t="s">
        <v>154</v>
      </c>
      <c r="B972" s="89" t="s">
        <v>705</v>
      </c>
      <c r="C972" s="97" t="s">
        <v>153</v>
      </c>
      <c r="D972" s="212">
        <f t="shared" ref="D972:E972" si="267">20027-774</f>
        <v>19253</v>
      </c>
      <c r="E972" s="227">
        <f t="shared" si="267"/>
        <v>19253</v>
      </c>
      <c r="F972" s="173"/>
      <c r="G972" s="198"/>
      <c r="H972" s="318"/>
      <c r="I972" s="318"/>
      <c r="J972" s="200"/>
      <c r="K972" s="319"/>
      <c r="L972" s="320"/>
      <c r="M972" s="320"/>
      <c r="N972" s="321"/>
      <c r="O972" s="317"/>
      <c r="P972" s="321"/>
      <c r="Q972" s="321"/>
      <c r="R972" s="321"/>
      <c r="S972" s="321"/>
      <c r="T972" s="321"/>
      <c r="U972" s="321"/>
      <c r="V972" s="321"/>
      <c r="W972" s="321"/>
      <c r="X972" s="321"/>
    </row>
    <row r="973" spans="1:24" s="51" customFormat="1" ht="31.2">
      <c r="A973" s="177" t="s">
        <v>519</v>
      </c>
      <c r="B973" s="89" t="s">
        <v>705</v>
      </c>
      <c r="C973" s="97">
        <v>200</v>
      </c>
      <c r="D973" s="212">
        <f t="shared" ref="D973:E973" si="268">D974</f>
        <v>6548</v>
      </c>
      <c r="E973" s="227">
        <f t="shared" si="268"/>
        <v>6548</v>
      </c>
      <c r="F973" s="173"/>
      <c r="G973" s="198"/>
      <c r="H973" s="318"/>
      <c r="I973" s="318"/>
      <c r="J973" s="200"/>
      <c r="K973" s="319"/>
      <c r="L973" s="320"/>
      <c r="M973" s="320"/>
      <c r="N973" s="321"/>
      <c r="O973" s="317"/>
      <c r="P973" s="321"/>
      <c r="Q973" s="321"/>
      <c r="R973" s="321"/>
      <c r="S973" s="321"/>
      <c r="T973" s="321"/>
      <c r="U973" s="321"/>
      <c r="V973" s="321"/>
      <c r="W973" s="321"/>
      <c r="X973" s="321"/>
    </row>
    <row r="974" spans="1:24" s="34" customFormat="1" ht="31.2">
      <c r="A974" s="177" t="s">
        <v>17</v>
      </c>
      <c r="B974" s="89" t="s">
        <v>705</v>
      </c>
      <c r="C974" s="97">
        <v>240</v>
      </c>
      <c r="D974" s="212">
        <f t="shared" ref="D974:E974" si="269">D975+D976</f>
        <v>6548</v>
      </c>
      <c r="E974" s="227">
        <f t="shared" si="269"/>
        <v>6548</v>
      </c>
      <c r="F974" s="173"/>
      <c r="G974" s="198"/>
      <c r="H974" s="199"/>
      <c r="I974" s="199"/>
      <c r="J974" s="200"/>
      <c r="K974" s="275"/>
      <c r="L974" s="274"/>
      <c r="M974" s="274"/>
      <c r="N974" s="297"/>
      <c r="O974" s="298"/>
      <c r="P974" s="297"/>
      <c r="Q974" s="297"/>
      <c r="R974" s="297"/>
      <c r="S974" s="297"/>
      <c r="T974" s="297"/>
      <c r="U974" s="297"/>
      <c r="V974" s="297"/>
      <c r="W974" s="297"/>
      <c r="X974" s="297"/>
    </row>
    <row r="975" spans="1:24" s="34" customFormat="1" ht="31.2">
      <c r="A975" s="189" t="s">
        <v>430</v>
      </c>
      <c r="B975" s="89" t="s">
        <v>705</v>
      </c>
      <c r="C975" s="97" t="s">
        <v>431</v>
      </c>
      <c r="D975" s="212">
        <v>1992</v>
      </c>
      <c r="E975" s="227">
        <v>1992</v>
      </c>
      <c r="F975" s="173"/>
      <c r="G975" s="198"/>
      <c r="H975" s="199"/>
      <c r="I975" s="199"/>
      <c r="J975" s="200"/>
      <c r="K975" s="275"/>
      <c r="L975" s="274"/>
      <c r="M975" s="274"/>
      <c r="N975" s="297"/>
      <c r="O975" s="298"/>
      <c r="P975" s="297"/>
      <c r="Q975" s="297"/>
      <c r="R975" s="297"/>
      <c r="S975" s="297"/>
      <c r="T975" s="297"/>
      <c r="U975" s="297"/>
      <c r="V975" s="297"/>
      <c r="W975" s="297"/>
      <c r="X975" s="297"/>
    </row>
    <row r="976" spans="1:24" s="34" customFormat="1" ht="15.6">
      <c r="A976" s="177" t="s">
        <v>740</v>
      </c>
      <c r="B976" s="89" t="s">
        <v>705</v>
      </c>
      <c r="C976" s="97" t="s">
        <v>77</v>
      </c>
      <c r="D976" s="212">
        <v>4556</v>
      </c>
      <c r="E976" s="227">
        <v>4556</v>
      </c>
      <c r="F976" s="173"/>
      <c r="G976" s="198"/>
      <c r="H976" s="199"/>
      <c r="I976" s="199"/>
      <c r="J976" s="200"/>
      <c r="K976" s="275"/>
      <c r="L976" s="274"/>
      <c r="M976" s="274"/>
      <c r="N976" s="297"/>
      <c r="O976" s="298"/>
      <c r="P976" s="297"/>
      <c r="Q976" s="297"/>
      <c r="R976" s="297"/>
      <c r="S976" s="297"/>
      <c r="T976" s="297"/>
      <c r="U976" s="297"/>
      <c r="V976" s="297"/>
      <c r="W976" s="297"/>
      <c r="X976" s="297"/>
    </row>
    <row r="977" spans="1:24" s="34" customFormat="1" ht="15.6">
      <c r="A977" s="177" t="s">
        <v>13</v>
      </c>
      <c r="B977" s="89" t="s">
        <v>705</v>
      </c>
      <c r="C977" s="97">
        <v>800</v>
      </c>
      <c r="D977" s="212">
        <f t="shared" ref="D977:E977" si="270">D978</f>
        <v>120</v>
      </c>
      <c r="E977" s="227">
        <f t="shared" si="270"/>
        <v>120</v>
      </c>
      <c r="F977" s="173"/>
      <c r="G977" s="198"/>
      <c r="H977" s="199"/>
      <c r="I977" s="199"/>
      <c r="J977" s="200"/>
      <c r="K977" s="275"/>
      <c r="L977" s="274"/>
      <c r="M977" s="274"/>
      <c r="N977" s="297"/>
      <c r="O977" s="298"/>
      <c r="P977" s="297"/>
      <c r="Q977" s="297"/>
      <c r="R977" s="297"/>
      <c r="S977" s="297"/>
      <c r="T977" s="297"/>
      <c r="U977" s="297"/>
      <c r="V977" s="297"/>
      <c r="W977" s="297"/>
      <c r="X977" s="297"/>
    </row>
    <row r="978" spans="1:24" s="34" customFormat="1" ht="15.6">
      <c r="A978" s="177" t="s">
        <v>34</v>
      </c>
      <c r="B978" s="89" t="s">
        <v>705</v>
      </c>
      <c r="C978" s="97">
        <v>850</v>
      </c>
      <c r="D978" s="212">
        <f t="shared" ref="D978:E978" si="271">D979+D980</f>
        <v>120</v>
      </c>
      <c r="E978" s="227">
        <f t="shared" si="271"/>
        <v>120</v>
      </c>
      <c r="F978" s="173"/>
      <c r="G978" s="198"/>
      <c r="H978" s="199"/>
      <c r="I978" s="199"/>
      <c r="J978" s="200"/>
      <c r="K978" s="275"/>
      <c r="L978" s="274"/>
      <c r="M978" s="274"/>
      <c r="N978" s="297"/>
      <c r="O978" s="298"/>
      <c r="P978" s="297"/>
      <c r="Q978" s="297"/>
      <c r="R978" s="297"/>
      <c r="S978" s="297"/>
      <c r="T978" s="297"/>
      <c r="U978" s="297"/>
      <c r="V978" s="297"/>
      <c r="W978" s="297"/>
      <c r="X978" s="297"/>
    </row>
    <row r="979" spans="1:24" s="34" customFormat="1" ht="15.6">
      <c r="A979" s="177" t="s">
        <v>78</v>
      </c>
      <c r="B979" s="89" t="s">
        <v>705</v>
      </c>
      <c r="C979" s="97" t="s">
        <v>79</v>
      </c>
      <c r="D979" s="212">
        <v>112</v>
      </c>
      <c r="E979" s="227">
        <v>112</v>
      </c>
      <c r="F979" s="173"/>
      <c r="G979" s="198"/>
      <c r="H979" s="199"/>
      <c r="I979" s="199"/>
      <c r="J979" s="200"/>
      <c r="K979" s="275"/>
      <c r="L979" s="274"/>
      <c r="M979" s="274"/>
      <c r="N979" s="297"/>
      <c r="O979" s="298"/>
      <c r="P979" s="297"/>
      <c r="Q979" s="297"/>
      <c r="R979" s="297"/>
      <c r="S979" s="297"/>
      <c r="T979" s="297"/>
      <c r="U979" s="297"/>
      <c r="V979" s="297"/>
      <c r="W979" s="297"/>
      <c r="X979" s="297"/>
    </row>
    <row r="980" spans="1:24" ht="15.6">
      <c r="A980" s="177" t="s">
        <v>80</v>
      </c>
      <c r="B980" s="89" t="s">
        <v>705</v>
      </c>
      <c r="C980" s="97" t="s">
        <v>81</v>
      </c>
      <c r="D980" s="212">
        <v>8</v>
      </c>
      <c r="E980" s="227">
        <v>8</v>
      </c>
      <c r="F980" s="148"/>
      <c r="G980" s="198"/>
      <c r="H980" s="299"/>
      <c r="I980" s="299"/>
      <c r="J980" s="200"/>
    </row>
    <row r="981" spans="1:24" s="53" customFormat="1" ht="16.2">
      <c r="A981" s="7" t="s">
        <v>47</v>
      </c>
      <c r="B981" s="76" t="s">
        <v>417</v>
      </c>
      <c r="C981" s="77"/>
      <c r="D981" s="210">
        <f t="shared" ref="D981:E982" si="272">D982</f>
        <v>1936</v>
      </c>
      <c r="E981" s="253">
        <f t="shared" si="272"/>
        <v>1936</v>
      </c>
      <c r="F981" s="146"/>
      <c r="G981" s="322"/>
      <c r="H981" s="323"/>
      <c r="I981" s="323"/>
      <c r="J981" s="324"/>
      <c r="K981" s="282"/>
      <c r="L981" s="284"/>
      <c r="M981" s="284"/>
      <c r="N981" s="316"/>
      <c r="O981" s="317"/>
      <c r="P981" s="316"/>
      <c r="Q981" s="316"/>
      <c r="R981" s="316"/>
      <c r="S981" s="316"/>
      <c r="T981" s="316"/>
      <c r="U981" s="316"/>
      <c r="V981" s="316"/>
      <c r="W981" s="316"/>
      <c r="X981" s="316"/>
    </row>
    <row r="982" spans="1:24" s="34" customFormat="1" ht="46.8">
      <c r="A982" s="31" t="s">
        <v>38</v>
      </c>
      <c r="B982" s="89" t="s">
        <v>417</v>
      </c>
      <c r="C982" s="97">
        <v>100</v>
      </c>
      <c r="D982" s="212">
        <f t="shared" si="272"/>
        <v>1936</v>
      </c>
      <c r="E982" s="227">
        <f t="shared" si="272"/>
        <v>1936</v>
      </c>
      <c r="F982" s="148"/>
      <c r="G982" s="322"/>
      <c r="H982" s="325"/>
      <c r="I982" s="325"/>
      <c r="J982" s="324"/>
      <c r="K982" s="275"/>
      <c r="L982" s="274"/>
      <c r="M982" s="274"/>
      <c r="N982" s="297"/>
      <c r="O982" s="298"/>
      <c r="P982" s="297"/>
      <c r="Q982" s="297"/>
      <c r="R982" s="297"/>
      <c r="S982" s="297"/>
      <c r="T982" s="297"/>
      <c r="U982" s="297"/>
      <c r="V982" s="297"/>
      <c r="W982" s="297"/>
      <c r="X982" s="297"/>
    </row>
    <row r="983" spans="1:24" s="34" customFormat="1" ht="15.6">
      <c r="A983" s="31" t="s">
        <v>8</v>
      </c>
      <c r="B983" s="89" t="s">
        <v>417</v>
      </c>
      <c r="C983" s="97">
        <v>120</v>
      </c>
      <c r="D983" s="212">
        <f>D984+D985</f>
        <v>1936</v>
      </c>
      <c r="E983" s="227">
        <f>E984+E985</f>
        <v>1936</v>
      </c>
      <c r="F983" s="148"/>
      <c r="G983" s="322"/>
      <c r="H983" s="325"/>
      <c r="I983" s="325"/>
      <c r="J983" s="324"/>
      <c r="K983" s="275"/>
      <c r="L983" s="274"/>
      <c r="M983" s="274"/>
      <c r="N983" s="297"/>
      <c r="O983" s="298"/>
      <c r="P983" s="297"/>
      <c r="Q983" s="297"/>
      <c r="R983" s="297"/>
      <c r="S983" s="297"/>
      <c r="T983" s="297"/>
      <c r="U983" s="297"/>
      <c r="V983" s="297"/>
      <c r="W983" s="297"/>
      <c r="X983" s="297"/>
    </row>
    <row r="984" spans="1:24" s="34" customFormat="1" ht="15.6">
      <c r="A984" s="31" t="s">
        <v>257</v>
      </c>
      <c r="B984" s="89" t="s">
        <v>417</v>
      </c>
      <c r="C984" s="97" t="s">
        <v>74</v>
      </c>
      <c r="D984" s="212">
        <v>1487</v>
      </c>
      <c r="E984" s="227">
        <v>1487</v>
      </c>
      <c r="F984" s="148"/>
      <c r="G984" s="322"/>
      <c r="H984" s="325"/>
      <c r="I984" s="325"/>
      <c r="J984" s="324"/>
      <c r="K984" s="275"/>
      <c r="L984" s="274"/>
      <c r="M984" s="274"/>
      <c r="N984" s="297"/>
      <c r="O984" s="298"/>
      <c r="P984" s="297"/>
      <c r="Q984" s="297"/>
      <c r="R984" s="297"/>
      <c r="S984" s="297"/>
      <c r="T984" s="297"/>
      <c r="U984" s="297"/>
      <c r="V984" s="297"/>
      <c r="W984" s="297"/>
      <c r="X984" s="297"/>
    </row>
    <row r="985" spans="1:24" s="34" customFormat="1" ht="46.8">
      <c r="A985" s="195" t="s">
        <v>157</v>
      </c>
      <c r="B985" s="89" t="s">
        <v>417</v>
      </c>
      <c r="C985" s="97" t="s">
        <v>156</v>
      </c>
      <c r="D985" s="212">
        <v>449</v>
      </c>
      <c r="E985" s="227">
        <v>449</v>
      </c>
      <c r="F985" s="148"/>
      <c r="G985" s="322"/>
      <c r="H985" s="325"/>
      <c r="I985" s="325"/>
      <c r="J985" s="324"/>
      <c r="K985" s="275"/>
      <c r="L985" s="274"/>
      <c r="M985" s="274"/>
      <c r="N985" s="297"/>
      <c r="O985" s="298"/>
      <c r="P985" s="297"/>
      <c r="Q985" s="297"/>
      <c r="R985" s="297"/>
      <c r="S985" s="297"/>
      <c r="T985" s="297"/>
      <c r="U985" s="297"/>
      <c r="V985" s="297"/>
      <c r="W985" s="297"/>
      <c r="X985" s="297"/>
    </row>
    <row r="986" spans="1:24" s="53" customFormat="1" ht="48.6">
      <c r="A986" s="7" t="s">
        <v>749</v>
      </c>
      <c r="B986" s="76" t="s">
        <v>748</v>
      </c>
      <c r="C986" s="77"/>
      <c r="D986" s="210">
        <f>D987+D992+D995</f>
        <v>27783</v>
      </c>
      <c r="E986" s="253">
        <f>E987+E992+E995</f>
        <v>27783</v>
      </c>
      <c r="F986" s="146"/>
      <c r="G986" s="322"/>
      <c r="H986" s="323"/>
      <c r="I986" s="323"/>
      <c r="J986" s="324"/>
      <c r="K986" s="282"/>
      <c r="L986" s="284"/>
      <c r="M986" s="284"/>
      <c r="N986" s="316"/>
      <c r="O986" s="317"/>
      <c r="P986" s="316"/>
      <c r="Q986" s="316"/>
      <c r="R986" s="316"/>
      <c r="S986" s="316"/>
      <c r="T986" s="316"/>
      <c r="U986" s="316"/>
      <c r="V986" s="316"/>
      <c r="W986" s="316"/>
      <c r="X986" s="316"/>
    </row>
    <row r="987" spans="1:24" s="51" customFormat="1" ht="46.8">
      <c r="A987" s="9" t="s">
        <v>29</v>
      </c>
      <c r="B987" s="89" t="s">
        <v>748</v>
      </c>
      <c r="C987" s="97" t="s">
        <v>30</v>
      </c>
      <c r="D987" s="212">
        <f t="shared" ref="D987:E987" si="273">D988</f>
        <v>20963</v>
      </c>
      <c r="E987" s="227">
        <f t="shared" si="273"/>
        <v>20963</v>
      </c>
      <c r="F987" s="173"/>
      <c r="G987" s="322"/>
      <c r="H987" s="323"/>
      <c r="I987" s="323"/>
      <c r="J987" s="324"/>
      <c r="K987" s="319"/>
      <c r="L987" s="320"/>
      <c r="M987" s="320"/>
      <c r="N987" s="321"/>
      <c r="O987" s="317"/>
      <c r="P987" s="321"/>
      <c r="Q987" s="321"/>
      <c r="R987" s="321"/>
      <c r="S987" s="321"/>
      <c r="T987" s="321"/>
      <c r="U987" s="321"/>
      <c r="V987" s="321"/>
      <c r="W987" s="321"/>
      <c r="X987" s="321"/>
    </row>
    <row r="988" spans="1:24" s="51" customFormat="1" ht="15.6">
      <c r="A988" s="9" t="s">
        <v>32</v>
      </c>
      <c r="B988" s="89" t="s">
        <v>748</v>
      </c>
      <c r="C988" s="97" t="s">
        <v>31</v>
      </c>
      <c r="D988" s="212">
        <f t="shared" ref="D988:E988" si="274">D989+D990+D991</f>
        <v>20963</v>
      </c>
      <c r="E988" s="227">
        <f t="shared" si="274"/>
        <v>20963</v>
      </c>
      <c r="F988" s="173"/>
      <c r="G988" s="322"/>
      <c r="H988" s="323"/>
      <c r="I988" s="323"/>
      <c r="J988" s="324"/>
      <c r="K988" s="319"/>
      <c r="L988" s="320"/>
      <c r="M988" s="320"/>
      <c r="N988" s="321"/>
      <c r="O988" s="317"/>
      <c r="P988" s="321"/>
      <c r="Q988" s="321"/>
      <c r="R988" s="321"/>
      <c r="S988" s="321"/>
      <c r="T988" s="321"/>
      <c r="U988" s="321"/>
      <c r="V988" s="321"/>
      <c r="W988" s="321"/>
      <c r="X988" s="321"/>
    </row>
    <row r="989" spans="1:24" s="51" customFormat="1" ht="15.6">
      <c r="A989" s="9" t="s">
        <v>256</v>
      </c>
      <c r="B989" s="89" t="s">
        <v>748</v>
      </c>
      <c r="C989" s="97" t="s">
        <v>87</v>
      </c>
      <c r="D989" s="217">
        <v>13701</v>
      </c>
      <c r="E989" s="233">
        <v>13701</v>
      </c>
      <c r="F989" s="173"/>
      <c r="G989" s="322"/>
      <c r="H989" s="326"/>
      <c r="I989" s="326"/>
      <c r="J989" s="324"/>
      <c r="K989" s="319"/>
      <c r="L989" s="320"/>
      <c r="M989" s="320"/>
      <c r="N989" s="321"/>
      <c r="O989" s="317"/>
      <c r="P989" s="321"/>
      <c r="Q989" s="321"/>
      <c r="R989" s="321"/>
      <c r="S989" s="321"/>
      <c r="T989" s="321"/>
      <c r="U989" s="321"/>
      <c r="V989" s="321"/>
      <c r="W989" s="321"/>
      <c r="X989" s="321"/>
    </row>
    <row r="990" spans="1:24" s="51" customFormat="1" ht="31.2">
      <c r="A990" s="195" t="s">
        <v>89</v>
      </c>
      <c r="B990" s="89" t="s">
        <v>748</v>
      </c>
      <c r="C990" s="97" t="s">
        <v>88</v>
      </c>
      <c r="D990" s="217">
        <v>2400</v>
      </c>
      <c r="E990" s="233">
        <v>2400</v>
      </c>
      <c r="F990" s="173"/>
      <c r="G990" s="322"/>
      <c r="H990" s="326"/>
      <c r="I990" s="326"/>
      <c r="J990" s="324"/>
      <c r="K990" s="319"/>
      <c r="L990" s="320"/>
      <c r="M990" s="320"/>
      <c r="N990" s="321"/>
      <c r="O990" s="317"/>
      <c r="P990" s="321"/>
      <c r="Q990" s="321"/>
      <c r="R990" s="321"/>
      <c r="S990" s="321"/>
      <c r="T990" s="321"/>
      <c r="U990" s="321"/>
      <c r="V990" s="321"/>
      <c r="W990" s="321"/>
      <c r="X990" s="321"/>
    </row>
    <row r="991" spans="1:24" s="51" customFormat="1" ht="31.2">
      <c r="A991" s="195" t="s">
        <v>154</v>
      </c>
      <c r="B991" s="89" t="s">
        <v>748</v>
      </c>
      <c r="C991" s="97" t="s">
        <v>153</v>
      </c>
      <c r="D991" s="217">
        <v>4862</v>
      </c>
      <c r="E991" s="233">
        <v>4862</v>
      </c>
      <c r="F991" s="173"/>
      <c r="G991" s="327"/>
      <c r="H991" s="326"/>
      <c r="I991" s="326"/>
      <c r="J991" s="328"/>
      <c r="K991" s="319"/>
      <c r="L991" s="320"/>
      <c r="M991" s="320"/>
      <c r="N991" s="321"/>
      <c r="O991" s="317"/>
      <c r="P991" s="321"/>
      <c r="Q991" s="321"/>
      <c r="R991" s="321"/>
      <c r="S991" s="321"/>
      <c r="T991" s="321"/>
      <c r="U991" s="321"/>
      <c r="V991" s="321"/>
      <c r="W991" s="321"/>
      <c r="X991" s="321"/>
    </row>
    <row r="992" spans="1:24" s="51" customFormat="1" ht="31.2">
      <c r="A992" s="177" t="s">
        <v>519</v>
      </c>
      <c r="B992" s="89" t="s">
        <v>748</v>
      </c>
      <c r="C992" s="97">
        <v>200</v>
      </c>
      <c r="D992" s="212">
        <f t="shared" ref="D992:E992" si="275">D993</f>
        <v>6326</v>
      </c>
      <c r="E992" s="227">
        <f t="shared" si="275"/>
        <v>6326</v>
      </c>
      <c r="F992" s="173"/>
      <c r="G992" s="322"/>
      <c r="H992" s="323"/>
      <c r="I992" s="323"/>
      <c r="J992" s="324"/>
      <c r="K992" s="319"/>
      <c r="L992" s="320"/>
      <c r="M992" s="320"/>
      <c r="N992" s="321"/>
      <c r="O992" s="317"/>
      <c r="P992" s="321"/>
      <c r="Q992" s="321"/>
      <c r="R992" s="321"/>
      <c r="S992" s="321"/>
      <c r="T992" s="321"/>
      <c r="U992" s="321"/>
      <c r="V992" s="321"/>
      <c r="W992" s="321"/>
      <c r="X992" s="321"/>
    </row>
    <row r="993" spans="1:24" s="34" customFormat="1" ht="31.2">
      <c r="A993" s="31" t="s">
        <v>17</v>
      </c>
      <c r="B993" s="89" t="s">
        <v>748</v>
      </c>
      <c r="C993" s="97">
        <v>240</v>
      </c>
      <c r="D993" s="212">
        <f>D994</f>
        <v>6326</v>
      </c>
      <c r="E993" s="227">
        <f>E994</f>
        <v>6326</v>
      </c>
      <c r="F993" s="173"/>
      <c r="G993" s="322"/>
      <c r="H993" s="325"/>
      <c r="I993" s="325"/>
      <c r="J993" s="324"/>
      <c r="K993" s="275"/>
      <c r="L993" s="274"/>
      <c r="M993" s="274"/>
      <c r="N993" s="297"/>
      <c r="O993" s="298"/>
      <c r="P993" s="297"/>
      <c r="Q993" s="297"/>
      <c r="R993" s="297"/>
      <c r="S993" s="297"/>
      <c r="T993" s="297"/>
      <c r="U993" s="297"/>
      <c r="V993" s="297"/>
      <c r="W993" s="297"/>
      <c r="X993" s="297"/>
    </row>
    <row r="994" spans="1:24" s="34" customFormat="1" ht="15.6">
      <c r="A994" s="31" t="s">
        <v>740</v>
      </c>
      <c r="B994" s="89" t="s">
        <v>748</v>
      </c>
      <c r="C994" s="97" t="s">
        <v>77</v>
      </c>
      <c r="D994" s="212">
        <f>6326</f>
        <v>6326</v>
      </c>
      <c r="E994" s="227">
        <f>6326</f>
        <v>6326</v>
      </c>
      <c r="F994" s="173"/>
      <c r="G994" s="322"/>
      <c r="H994" s="329"/>
      <c r="I994" s="329"/>
      <c r="J994" s="330"/>
      <c r="K994" s="275"/>
      <c r="L994" s="274"/>
      <c r="M994" s="274"/>
      <c r="N994" s="297"/>
      <c r="O994" s="298"/>
      <c r="P994" s="297"/>
      <c r="Q994" s="297"/>
      <c r="R994" s="297"/>
      <c r="S994" s="297"/>
      <c r="T994" s="297"/>
      <c r="U994" s="297"/>
      <c r="V994" s="297"/>
      <c r="W994" s="297"/>
      <c r="X994" s="297"/>
    </row>
    <row r="995" spans="1:24" s="34" customFormat="1" ht="15.6">
      <c r="A995" s="31" t="s">
        <v>13</v>
      </c>
      <c r="B995" s="89" t="s">
        <v>748</v>
      </c>
      <c r="C995" s="97">
        <v>800</v>
      </c>
      <c r="D995" s="212">
        <f t="shared" ref="D995:E995" si="276">D996</f>
        <v>494</v>
      </c>
      <c r="E995" s="227">
        <f t="shared" si="276"/>
        <v>494</v>
      </c>
      <c r="F995" s="173"/>
      <c r="G995" s="322"/>
      <c r="H995" s="325"/>
      <c r="I995" s="325"/>
      <c r="J995" s="324"/>
      <c r="K995" s="275"/>
      <c r="L995" s="274"/>
      <c r="M995" s="274"/>
      <c r="N995" s="297"/>
      <c r="O995" s="298"/>
      <c r="P995" s="297"/>
      <c r="Q995" s="297"/>
      <c r="R995" s="297"/>
      <c r="S995" s="297"/>
      <c r="T995" s="297"/>
      <c r="U995" s="297"/>
      <c r="V995" s="297"/>
      <c r="W995" s="297"/>
      <c r="X995" s="297"/>
    </row>
    <row r="996" spans="1:24" s="34" customFormat="1" ht="15.6">
      <c r="A996" s="195" t="s">
        <v>34</v>
      </c>
      <c r="B996" s="89" t="s">
        <v>748</v>
      </c>
      <c r="C996" s="97">
        <v>850</v>
      </c>
      <c r="D996" s="212">
        <f t="shared" ref="D996:E996" si="277">D997+D998</f>
        <v>494</v>
      </c>
      <c r="E996" s="227">
        <f t="shared" si="277"/>
        <v>494</v>
      </c>
      <c r="F996" s="173"/>
      <c r="G996" s="322"/>
      <c r="H996" s="325"/>
      <c r="I996" s="325"/>
      <c r="J996" s="324"/>
      <c r="K996" s="275"/>
      <c r="L996" s="274"/>
      <c r="M996" s="274"/>
      <c r="N996" s="297"/>
      <c r="O996" s="298"/>
      <c r="P996" s="297"/>
      <c r="Q996" s="297"/>
      <c r="R996" s="297"/>
      <c r="S996" s="297"/>
      <c r="T996" s="297"/>
      <c r="U996" s="297"/>
      <c r="V996" s="297"/>
      <c r="W996" s="297"/>
      <c r="X996" s="297"/>
    </row>
    <row r="997" spans="1:24" s="34" customFormat="1" ht="15.6">
      <c r="A997" s="195" t="s">
        <v>78</v>
      </c>
      <c r="B997" s="89" t="s">
        <v>748</v>
      </c>
      <c r="C997" s="97" t="s">
        <v>79</v>
      </c>
      <c r="D997" s="212">
        <v>304</v>
      </c>
      <c r="E997" s="227">
        <v>304</v>
      </c>
      <c r="F997" s="173"/>
      <c r="G997" s="322"/>
      <c r="H997" s="325"/>
      <c r="I997" s="325"/>
      <c r="J997" s="324"/>
      <c r="K997" s="275"/>
      <c r="L997" s="274"/>
      <c r="M997" s="274"/>
      <c r="N997" s="297"/>
      <c r="O997" s="298"/>
      <c r="P997" s="297"/>
      <c r="Q997" s="297"/>
      <c r="R997" s="297"/>
      <c r="S997" s="297"/>
      <c r="T997" s="297"/>
      <c r="U997" s="297"/>
      <c r="V997" s="297"/>
      <c r="W997" s="297"/>
      <c r="X997" s="297"/>
    </row>
    <row r="998" spans="1:24" ht="15.6">
      <c r="A998" s="195" t="s">
        <v>80</v>
      </c>
      <c r="B998" s="89" t="s">
        <v>748</v>
      </c>
      <c r="C998" s="97" t="s">
        <v>81</v>
      </c>
      <c r="D998" s="212">
        <f>190</f>
        <v>190</v>
      </c>
      <c r="E998" s="227">
        <f>190</f>
        <v>190</v>
      </c>
      <c r="F998" s="148"/>
      <c r="G998" s="322"/>
      <c r="J998" s="324"/>
    </row>
    <row r="999" spans="1:24" ht="15.6">
      <c r="A999" s="195"/>
      <c r="B999" s="89"/>
      <c r="C999" s="97"/>
      <c r="D999" s="212"/>
      <c r="E999" s="227"/>
      <c r="F999" s="148"/>
      <c r="G999" s="198"/>
      <c r="H999" s="299"/>
      <c r="I999" s="299"/>
      <c r="J999" s="200"/>
    </row>
    <row r="1000" spans="1:24" s="53" customFormat="1" ht="16.2">
      <c r="A1000" s="7" t="s">
        <v>423</v>
      </c>
      <c r="B1000" s="76" t="s">
        <v>418</v>
      </c>
      <c r="C1000" s="77"/>
      <c r="D1000" s="210">
        <f t="shared" ref="D1000:E1000" si="278">D1001+D1006+D1010</f>
        <v>380996.7</v>
      </c>
      <c r="E1000" s="253">
        <f t="shared" si="278"/>
        <v>380996.7</v>
      </c>
      <c r="F1000" s="146"/>
      <c r="G1000" s="198"/>
      <c r="H1000" s="315"/>
      <c r="I1000" s="315"/>
      <c r="J1000" s="200"/>
      <c r="K1000" s="282"/>
      <c r="L1000" s="284"/>
      <c r="M1000" s="284"/>
      <c r="N1000" s="316"/>
      <c r="O1000" s="317"/>
      <c r="P1000" s="316"/>
      <c r="Q1000" s="316"/>
      <c r="R1000" s="316"/>
      <c r="S1000" s="316"/>
      <c r="T1000" s="316"/>
      <c r="U1000" s="316"/>
      <c r="V1000" s="316"/>
      <c r="W1000" s="316"/>
      <c r="X1000" s="316"/>
    </row>
    <row r="1001" spans="1:24" s="34" customFormat="1" ht="46.8">
      <c r="A1001" s="31" t="s">
        <v>38</v>
      </c>
      <c r="B1001" s="89" t="s">
        <v>418</v>
      </c>
      <c r="C1001" s="97">
        <v>100</v>
      </c>
      <c r="D1001" s="212">
        <f>D1002</f>
        <v>352865.7</v>
      </c>
      <c r="E1001" s="227">
        <f>E1002</f>
        <v>352865.7</v>
      </c>
      <c r="F1001" s="148"/>
      <c r="G1001" s="198"/>
      <c r="H1001" s="199"/>
      <c r="I1001" s="199"/>
      <c r="J1001" s="200"/>
      <c r="K1001" s="275"/>
      <c r="L1001" s="274"/>
      <c r="M1001" s="274"/>
      <c r="N1001" s="297"/>
      <c r="O1001" s="298"/>
      <c r="P1001" s="297"/>
      <c r="Q1001" s="297"/>
      <c r="R1001" s="297"/>
      <c r="S1001" s="297"/>
      <c r="T1001" s="297"/>
      <c r="U1001" s="297"/>
      <c r="V1001" s="297"/>
      <c r="W1001" s="297"/>
      <c r="X1001" s="297"/>
    </row>
    <row r="1002" spans="1:24" s="34" customFormat="1" ht="15.6">
      <c r="A1002" s="31" t="s">
        <v>8</v>
      </c>
      <c r="B1002" s="89" t="s">
        <v>418</v>
      </c>
      <c r="C1002" s="97">
        <v>120</v>
      </c>
      <c r="D1002" s="212">
        <f>D1003+D1004+D1005</f>
        <v>352865.7</v>
      </c>
      <c r="E1002" s="227">
        <f>E1003+E1004+E1005</f>
        <v>352865.7</v>
      </c>
      <c r="F1002" s="148"/>
      <c r="G1002" s="198"/>
      <c r="H1002" s="199"/>
      <c r="I1002" s="199"/>
      <c r="J1002" s="200"/>
      <c r="K1002" s="275"/>
      <c r="L1002" s="274"/>
      <c r="M1002" s="274"/>
      <c r="N1002" s="297"/>
      <c r="O1002" s="298"/>
      <c r="P1002" s="297"/>
      <c r="Q1002" s="297"/>
      <c r="R1002" s="297"/>
      <c r="S1002" s="297"/>
      <c r="T1002" s="297"/>
      <c r="U1002" s="297"/>
      <c r="V1002" s="297"/>
      <c r="W1002" s="297"/>
      <c r="X1002" s="297"/>
    </row>
    <row r="1003" spans="1:24" s="34" customFormat="1" ht="15.6">
      <c r="A1003" s="31" t="s">
        <v>257</v>
      </c>
      <c r="B1003" s="89" t="s">
        <v>418</v>
      </c>
      <c r="C1003" s="97" t="s">
        <v>74</v>
      </c>
      <c r="D1003" s="212">
        <f>158763+10029+8516+7363+16679</f>
        <v>201350</v>
      </c>
      <c r="E1003" s="227">
        <f>158763+10029+8516+7363+16679</f>
        <v>201350</v>
      </c>
      <c r="F1003" s="148"/>
      <c r="G1003" s="198"/>
      <c r="H1003" s="199"/>
      <c r="I1003" s="199"/>
      <c r="J1003" s="200"/>
      <c r="K1003" s="275"/>
      <c r="L1003" s="274"/>
      <c r="M1003" s="274"/>
      <c r="N1003" s="297"/>
      <c r="O1003" s="298"/>
      <c r="P1003" s="297"/>
      <c r="Q1003" s="297"/>
      <c r="R1003" s="297"/>
      <c r="S1003" s="297"/>
      <c r="T1003" s="297"/>
      <c r="U1003" s="297"/>
      <c r="V1003" s="297"/>
      <c r="W1003" s="297"/>
      <c r="X1003" s="297"/>
    </row>
    <row r="1004" spans="1:24" s="34" customFormat="1" ht="31.2">
      <c r="A1004" s="31" t="s">
        <v>75</v>
      </c>
      <c r="B1004" s="89" t="s">
        <v>418</v>
      </c>
      <c r="C1004" s="97" t="s">
        <v>76</v>
      </c>
      <c r="D1004" s="212">
        <f>57370+2876+2582+2109+5793+420.7</f>
        <v>71150.7</v>
      </c>
      <c r="E1004" s="227">
        <f>57370+2876+2582+2109+5793+420.7</f>
        <v>71150.7</v>
      </c>
      <c r="F1004" s="148"/>
      <c r="G1004" s="198"/>
      <c r="H1004" s="199"/>
      <c r="I1004" s="199"/>
      <c r="J1004" s="200"/>
      <c r="K1004" s="275"/>
      <c r="L1004" s="274"/>
      <c r="M1004" s="274"/>
      <c r="N1004" s="297"/>
      <c r="O1004" s="298"/>
      <c r="P1004" s="297"/>
      <c r="Q1004" s="297"/>
      <c r="R1004" s="297"/>
      <c r="S1004" s="297"/>
      <c r="T1004" s="297"/>
      <c r="U1004" s="297"/>
      <c r="V1004" s="297"/>
      <c r="W1004" s="297"/>
      <c r="X1004" s="297"/>
    </row>
    <row r="1005" spans="1:24" s="34" customFormat="1" ht="46.8">
      <c r="A1005" s="195" t="s">
        <v>157</v>
      </c>
      <c r="B1005" s="89" t="s">
        <v>418</v>
      </c>
      <c r="C1005" s="97" t="s">
        <v>156</v>
      </c>
      <c r="D1005" s="212">
        <f>63504+3861+3352+2861+6787</f>
        <v>80365</v>
      </c>
      <c r="E1005" s="227">
        <f>63504+3861+3352+2861+6787</f>
        <v>80365</v>
      </c>
      <c r="F1005" s="148"/>
      <c r="G1005" s="198"/>
      <c r="H1005" s="199"/>
      <c r="I1005" s="199"/>
      <c r="J1005" s="200"/>
      <c r="K1005" s="275"/>
      <c r="L1005" s="274"/>
      <c r="M1005" s="274"/>
      <c r="N1005" s="297"/>
      <c r="O1005" s="298"/>
      <c r="P1005" s="297"/>
      <c r="Q1005" s="297"/>
      <c r="R1005" s="297"/>
      <c r="S1005" s="297"/>
      <c r="T1005" s="297"/>
      <c r="U1005" s="297"/>
      <c r="V1005" s="297"/>
      <c r="W1005" s="297"/>
      <c r="X1005" s="297"/>
    </row>
    <row r="1006" spans="1:24" ht="31.2">
      <c r="A1006" s="177" t="s">
        <v>519</v>
      </c>
      <c r="B1006" s="89" t="s">
        <v>418</v>
      </c>
      <c r="C1006" s="88">
        <v>200</v>
      </c>
      <c r="D1006" s="222">
        <f t="shared" ref="D1006:E1006" si="279">D1007</f>
        <v>26600</v>
      </c>
      <c r="E1006" s="259">
        <f t="shared" si="279"/>
        <v>26600</v>
      </c>
      <c r="F1006" s="159"/>
      <c r="G1006" s="198"/>
      <c r="H1006" s="299"/>
      <c r="I1006" s="299"/>
      <c r="J1006" s="200"/>
    </row>
    <row r="1007" spans="1:24" ht="31.2">
      <c r="A1007" s="31" t="s">
        <v>17</v>
      </c>
      <c r="B1007" s="89" t="s">
        <v>418</v>
      </c>
      <c r="C1007" s="88">
        <v>240</v>
      </c>
      <c r="D1007" s="222">
        <f t="shared" ref="D1007:E1007" si="280">D1008+D1009</f>
        <v>26600</v>
      </c>
      <c r="E1007" s="259">
        <f t="shared" si="280"/>
        <v>26600</v>
      </c>
      <c r="F1007" s="159"/>
      <c r="G1007" s="198"/>
      <c r="H1007" s="299"/>
      <c r="I1007" s="299"/>
      <c r="J1007" s="200"/>
    </row>
    <row r="1008" spans="1:24" ht="31.2">
      <c r="A1008" s="14" t="s">
        <v>430</v>
      </c>
      <c r="B1008" s="89" t="s">
        <v>418</v>
      </c>
      <c r="C1008" s="88" t="s">
        <v>431</v>
      </c>
      <c r="D1008" s="222">
        <v>4655</v>
      </c>
      <c r="E1008" s="259">
        <v>4655</v>
      </c>
      <c r="F1008" s="159"/>
      <c r="G1008" s="198"/>
      <c r="H1008" s="299"/>
      <c r="I1008" s="299"/>
      <c r="J1008" s="200"/>
    </row>
    <row r="1009" spans="1:24" ht="15.6">
      <c r="A1009" s="31" t="s">
        <v>740</v>
      </c>
      <c r="B1009" s="89" t="s">
        <v>418</v>
      </c>
      <c r="C1009" s="88" t="s">
        <v>77</v>
      </c>
      <c r="D1009" s="222">
        <f t="shared" ref="D1009:E1009" si="281">23445-1500</f>
        <v>21945</v>
      </c>
      <c r="E1009" s="259">
        <f t="shared" si="281"/>
        <v>21945</v>
      </c>
      <c r="F1009" s="159"/>
      <c r="G1009" s="198"/>
      <c r="H1009" s="299"/>
      <c r="I1009" s="299"/>
      <c r="J1009" s="331"/>
    </row>
    <row r="1010" spans="1:24" s="34" customFormat="1" ht="15.6">
      <c r="A1010" s="31" t="s">
        <v>13</v>
      </c>
      <c r="B1010" s="89" t="s">
        <v>418</v>
      </c>
      <c r="C1010" s="88">
        <v>800</v>
      </c>
      <c r="D1010" s="222">
        <f t="shared" ref="D1010:E1010" si="282">D1011</f>
        <v>1531</v>
      </c>
      <c r="E1010" s="259">
        <f t="shared" si="282"/>
        <v>1531</v>
      </c>
      <c r="F1010" s="159"/>
      <c r="G1010" s="198"/>
      <c r="H1010" s="199"/>
      <c r="I1010" s="199"/>
      <c r="J1010" s="200"/>
      <c r="K1010" s="275"/>
      <c r="L1010" s="274"/>
      <c r="M1010" s="274"/>
      <c r="N1010" s="297"/>
      <c r="O1010" s="298"/>
      <c r="P1010" s="297"/>
      <c r="Q1010" s="297"/>
      <c r="R1010" s="297"/>
      <c r="S1010" s="297"/>
      <c r="T1010" s="297"/>
      <c r="U1010" s="297"/>
      <c r="V1010" s="297"/>
      <c r="W1010" s="297"/>
      <c r="X1010" s="297"/>
    </row>
    <row r="1011" spans="1:24" ht="15.6">
      <c r="A1011" s="195" t="s">
        <v>34</v>
      </c>
      <c r="B1011" s="89" t="s">
        <v>418</v>
      </c>
      <c r="C1011" s="88">
        <v>850</v>
      </c>
      <c r="D1011" s="222">
        <f>D1012+D1013</f>
        <v>1531</v>
      </c>
      <c r="E1011" s="259">
        <f>E1012+E1013</f>
        <v>1531</v>
      </c>
      <c r="F1011" s="159"/>
      <c r="G1011" s="198"/>
      <c r="H1011" s="299"/>
      <c r="I1011" s="299"/>
      <c r="J1011" s="200"/>
    </row>
    <row r="1012" spans="1:24" ht="15.6">
      <c r="A1012" s="195" t="s">
        <v>78</v>
      </c>
      <c r="B1012" s="89" t="s">
        <v>418</v>
      </c>
      <c r="C1012" s="88" t="s">
        <v>79</v>
      </c>
      <c r="D1012" s="222">
        <f>335+1450-304</f>
        <v>1481</v>
      </c>
      <c r="E1012" s="259">
        <f>335+1450-304</f>
        <v>1481</v>
      </c>
      <c r="F1012" s="159"/>
      <c r="G1012" s="198"/>
      <c r="H1012" s="299"/>
      <c r="I1012" s="299"/>
      <c r="J1012" s="200"/>
      <c r="L1012" s="275"/>
      <c r="M1012" s="275"/>
    </row>
    <row r="1013" spans="1:24" ht="15.6">
      <c r="A1013" s="195" t="s">
        <v>80</v>
      </c>
      <c r="B1013" s="135" t="s">
        <v>418</v>
      </c>
      <c r="C1013" s="142" t="s">
        <v>81</v>
      </c>
      <c r="D1013" s="225">
        <v>50</v>
      </c>
      <c r="E1013" s="220">
        <v>50</v>
      </c>
      <c r="F1013" s="174"/>
      <c r="G1013" s="198"/>
      <c r="H1013" s="299"/>
      <c r="I1013" s="299"/>
      <c r="J1013" s="200"/>
    </row>
    <row r="1014" spans="1:24" s="53" customFormat="1" ht="16.2">
      <c r="A1014" s="7" t="s">
        <v>732</v>
      </c>
      <c r="B1014" s="76" t="s">
        <v>708</v>
      </c>
      <c r="C1014" s="77"/>
      <c r="D1014" s="210">
        <f t="shared" ref="D1014:E1014" si="283">D1015</f>
        <v>14851</v>
      </c>
      <c r="E1014" s="253">
        <f t="shared" si="283"/>
        <v>14851</v>
      </c>
      <c r="F1014" s="146"/>
      <c r="G1014" s="198"/>
      <c r="H1014" s="315"/>
      <c r="I1014" s="315"/>
      <c r="J1014" s="200"/>
      <c r="K1014" s="282"/>
      <c r="L1014" s="284"/>
      <c r="M1014" s="284"/>
      <c r="N1014" s="316"/>
      <c r="O1014" s="317"/>
      <c r="P1014" s="316"/>
      <c r="Q1014" s="316"/>
      <c r="R1014" s="316"/>
      <c r="S1014" s="316"/>
      <c r="T1014" s="316"/>
      <c r="U1014" s="316"/>
      <c r="V1014" s="316"/>
      <c r="W1014" s="316"/>
      <c r="X1014" s="316"/>
    </row>
    <row r="1015" spans="1:24" s="52" customFormat="1" ht="31.2">
      <c r="A1015" s="177" t="s">
        <v>519</v>
      </c>
      <c r="B1015" s="89" t="s">
        <v>708</v>
      </c>
      <c r="C1015" s="88" t="s">
        <v>15</v>
      </c>
      <c r="D1015" s="212">
        <f t="shared" ref="D1015:E1016" si="284">D1016</f>
        <v>14851</v>
      </c>
      <c r="E1015" s="227">
        <f t="shared" si="284"/>
        <v>14851</v>
      </c>
      <c r="F1015" s="173"/>
      <c r="G1015" s="198"/>
      <c r="H1015" s="332"/>
      <c r="I1015" s="332"/>
      <c r="J1015" s="200"/>
      <c r="K1015" s="319"/>
      <c r="L1015" s="320"/>
      <c r="M1015" s="320"/>
      <c r="N1015" s="320"/>
      <c r="O1015" s="286"/>
      <c r="P1015" s="320"/>
      <c r="Q1015" s="320"/>
      <c r="R1015" s="320"/>
      <c r="S1015" s="320"/>
      <c r="T1015" s="320"/>
      <c r="U1015" s="320"/>
      <c r="V1015" s="320"/>
      <c r="W1015" s="320"/>
      <c r="X1015" s="320"/>
    </row>
    <row r="1016" spans="1:24" s="52" customFormat="1" ht="31.2">
      <c r="A1016" s="31" t="s">
        <v>17</v>
      </c>
      <c r="B1016" s="89" t="s">
        <v>708</v>
      </c>
      <c r="C1016" s="88" t="s">
        <v>16</v>
      </c>
      <c r="D1016" s="212">
        <f t="shared" si="284"/>
        <v>14851</v>
      </c>
      <c r="E1016" s="227">
        <f t="shared" si="284"/>
        <v>14851</v>
      </c>
      <c r="F1016" s="173"/>
      <c r="G1016" s="198"/>
      <c r="H1016" s="332"/>
      <c r="I1016" s="332"/>
      <c r="J1016" s="200"/>
      <c r="K1016" s="319"/>
      <c r="L1016" s="320"/>
      <c r="M1016" s="320"/>
      <c r="N1016" s="320"/>
      <c r="O1016" s="286"/>
      <c r="P1016" s="320"/>
      <c r="Q1016" s="320"/>
      <c r="R1016" s="320"/>
      <c r="S1016" s="320"/>
      <c r="T1016" s="320"/>
      <c r="U1016" s="320"/>
      <c r="V1016" s="320"/>
      <c r="W1016" s="320"/>
      <c r="X1016" s="320"/>
    </row>
    <row r="1017" spans="1:24" s="52" customFormat="1" ht="15.6">
      <c r="A1017" s="31" t="s">
        <v>740</v>
      </c>
      <c r="B1017" s="89" t="s">
        <v>708</v>
      </c>
      <c r="C1017" s="88" t="s">
        <v>77</v>
      </c>
      <c r="D1017" s="222">
        <f t="shared" ref="D1017:E1017" si="285">17051-2200</f>
        <v>14851</v>
      </c>
      <c r="E1017" s="259">
        <f t="shared" si="285"/>
        <v>14851</v>
      </c>
      <c r="F1017" s="175"/>
      <c r="G1017" s="198"/>
      <c r="H1017" s="332"/>
      <c r="I1017" s="332"/>
      <c r="J1017" s="200"/>
      <c r="K1017" s="319"/>
      <c r="L1017" s="320"/>
      <c r="M1017" s="320"/>
      <c r="N1017" s="320"/>
      <c r="O1017" s="286"/>
      <c r="P1017" s="320"/>
      <c r="Q1017" s="320"/>
      <c r="R1017" s="320"/>
      <c r="S1017" s="320"/>
      <c r="T1017" s="320"/>
      <c r="U1017" s="320"/>
      <c r="V1017" s="320"/>
      <c r="W1017" s="320"/>
      <c r="X1017" s="320"/>
    </row>
    <row r="1018" spans="1:24" s="53" customFormat="1" ht="32.4">
      <c r="A1018" s="7" t="s">
        <v>709</v>
      </c>
      <c r="B1018" s="76" t="s">
        <v>710</v>
      </c>
      <c r="C1018" s="77"/>
      <c r="D1018" s="210">
        <f t="shared" ref="D1018:E1018" si="286">D1019</f>
        <v>2200</v>
      </c>
      <c r="E1018" s="253">
        <f t="shared" si="286"/>
        <v>2200</v>
      </c>
      <c r="F1018" s="146"/>
      <c r="G1018" s="198"/>
      <c r="H1018" s="315"/>
      <c r="I1018" s="315"/>
      <c r="J1018" s="200"/>
      <c r="K1018" s="282"/>
      <c r="L1018" s="284"/>
      <c r="M1018" s="284"/>
      <c r="N1018" s="316"/>
      <c r="O1018" s="317"/>
      <c r="P1018" s="316"/>
      <c r="Q1018" s="316"/>
      <c r="R1018" s="316"/>
      <c r="S1018" s="316"/>
      <c r="T1018" s="316"/>
      <c r="U1018" s="316"/>
      <c r="V1018" s="316"/>
      <c r="W1018" s="316"/>
      <c r="X1018" s="316"/>
    </row>
    <row r="1019" spans="1:24" s="52" customFormat="1" ht="17.25" customHeight="1">
      <c r="A1019" s="177" t="s">
        <v>519</v>
      </c>
      <c r="B1019" s="89" t="s">
        <v>710</v>
      </c>
      <c r="C1019" s="88" t="s">
        <v>15</v>
      </c>
      <c r="D1019" s="212">
        <f t="shared" ref="D1019:E1020" si="287">D1020</f>
        <v>2200</v>
      </c>
      <c r="E1019" s="227">
        <f t="shared" si="287"/>
        <v>2200</v>
      </c>
      <c r="F1019" s="173"/>
      <c r="G1019" s="198"/>
      <c r="H1019" s="332"/>
      <c r="I1019" s="332"/>
      <c r="J1019" s="200"/>
      <c r="K1019" s="319"/>
      <c r="L1019" s="320"/>
      <c r="M1019" s="320"/>
      <c r="N1019" s="320"/>
      <c r="O1019" s="286"/>
      <c r="P1019" s="320"/>
      <c r="Q1019" s="320"/>
      <c r="R1019" s="320"/>
      <c r="S1019" s="320"/>
      <c r="T1019" s="320"/>
      <c r="U1019" s="320"/>
      <c r="V1019" s="320"/>
      <c r="W1019" s="320"/>
      <c r="X1019" s="320"/>
    </row>
    <row r="1020" spans="1:24" s="52" customFormat="1" ht="31.2">
      <c r="A1020" s="31" t="s">
        <v>17</v>
      </c>
      <c r="B1020" s="89" t="s">
        <v>710</v>
      </c>
      <c r="C1020" s="88" t="s">
        <v>16</v>
      </c>
      <c r="D1020" s="212">
        <f t="shared" si="287"/>
        <v>2200</v>
      </c>
      <c r="E1020" s="227">
        <f t="shared" si="287"/>
        <v>2200</v>
      </c>
      <c r="F1020" s="173"/>
      <c r="G1020" s="198"/>
      <c r="H1020" s="332"/>
      <c r="I1020" s="332"/>
      <c r="J1020" s="200"/>
      <c r="K1020" s="319"/>
      <c r="L1020" s="320"/>
      <c r="M1020" s="320"/>
      <c r="N1020" s="320"/>
      <c r="O1020" s="286"/>
      <c r="P1020" s="320"/>
      <c r="Q1020" s="320"/>
      <c r="R1020" s="320"/>
      <c r="S1020" s="320"/>
      <c r="T1020" s="320"/>
      <c r="U1020" s="320"/>
      <c r="V1020" s="320"/>
      <c r="W1020" s="320"/>
      <c r="X1020" s="320"/>
    </row>
    <row r="1021" spans="1:24" s="52" customFormat="1" ht="15.6">
      <c r="A1021" s="31" t="s">
        <v>740</v>
      </c>
      <c r="B1021" s="89" t="s">
        <v>710</v>
      </c>
      <c r="C1021" s="88" t="s">
        <v>77</v>
      </c>
      <c r="D1021" s="222">
        <v>2200</v>
      </c>
      <c r="E1021" s="259">
        <v>2200</v>
      </c>
      <c r="F1021" s="175"/>
      <c r="G1021" s="198"/>
      <c r="H1021" s="332"/>
      <c r="I1021" s="332"/>
      <c r="J1021" s="200"/>
      <c r="K1021" s="319"/>
      <c r="L1021" s="320"/>
      <c r="M1021" s="320"/>
      <c r="N1021" s="320"/>
      <c r="O1021" s="286"/>
      <c r="P1021" s="320"/>
      <c r="Q1021" s="320"/>
      <c r="R1021" s="320"/>
      <c r="S1021" s="320"/>
      <c r="T1021" s="320"/>
      <c r="U1021" s="320"/>
      <c r="V1021" s="320"/>
      <c r="W1021" s="320"/>
      <c r="X1021" s="320"/>
    </row>
    <row r="1022" spans="1:24" s="53" customFormat="1" ht="32.4">
      <c r="A1022" s="7" t="s">
        <v>711</v>
      </c>
      <c r="B1022" s="76" t="s">
        <v>712</v>
      </c>
      <c r="C1022" s="77"/>
      <c r="D1022" s="210">
        <f t="shared" ref="D1022:E1022" si="288">D1023</f>
        <v>3000</v>
      </c>
      <c r="E1022" s="253">
        <f t="shared" si="288"/>
        <v>3000</v>
      </c>
      <c r="F1022" s="146"/>
      <c r="G1022" s="198"/>
      <c r="H1022" s="315"/>
      <c r="I1022" s="315"/>
      <c r="J1022" s="200"/>
      <c r="K1022" s="282"/>
      <c r="L1022" s="284"/>
      <c r="M1022" s="284"/>
      <c r="N1022" s="316"/>
      <c r="O1022" s="317"/>
      <c r="P1022" s="316"/>
      <c r="Q1022" s="316"/>
      <c r="R1022" s="316"/>
      <c r="S1022" s="316"/>
      <c r="T1022" s="316"/>
      <c r="U1022" s="316"/>
      <c r="V1022" s="316"/>
      <c r="W1022" s="316"/>
      <c r="X1022" s="316"/>
    </row>
    <row r="1023" spans="1:24" s="52" customFormat="1" ht="31.2">
      <c r="A1023" s="177" t="s">
        <v>519</v>
      </c>
      <c r="B1023" s="89" t="s">
        <v>712</v>
      </c>
      <c r="C1023" s="88" t="s">
        <v>15</v>
      </c>
      <c r="D1023" s="212">
        <f t="shared" ref="D1023:E1024" si="289">D1024</f>
        <v>3000</v>
      </c>
      <c r="E1023" s="227">
        <f t="shared" si="289"/>
        <v>3000</v>
      </c>
      <c r="F1023" s="173"/>
      <c r="G1023" s="198"/>
      <c r="H1023" s="332"/>
      <c r="I1023" s="332"/>
      <c r="J1023" s="200"/>
      <c r="K1023" s="319"/>
      <c r="L1023" s="320"/>
      <c r="M1023" s="320"/>
      <c r="N1023" s="320"/>
      <c r="O1023" s="286"/>
      <c r="P1023" s="320"/>
      <c r="Q1023" s="320"/>
      <c r="R1023" s="320"/>
      <c r="S1023" s="320"/>
      <c r="T1023" s="320"/>
      <c r="U1023" s="320"/>
      <c r="V1023" s="320"/>
      <c r="W1023" s="320"/>
      <c r="X1023" s="320"/>
    </row>
    <row r="1024" spans="1:24" s="52" customFormat="1" ht="31.2">
      <c r="A1024" s="31" t="s">
        <v>17</v>
      </c>
      <c r="B1024" s="89" t="s">
        <v>712</v>
      </c>
      <c r="C1024" s="88" t="s">
        <v>16</v>
      </c>
      <c r="D1024" s="212">
        <f t="shared" si="289"/>
        <v>3000</v>
      </c>
      <c r="E1024" s="227">
        <f t="shared" si="289"/>
        <v>3000</v>
      </c>
      <c r="F1024" s="173"/>
      <c r="G1024" s="198"/>
      <c r="H1024" s="332"/>
      <c r="I1024" s="332"/>
      <c r="J1024" s="200"/>
      <c r="K1024" s="319"/>
      <c r="L1024" s="320"/>
      <c r="M1024" s="320"/>
      <c r="N1024" s="320"/>
      <c r="O1024" s="286"/>
      <c r="P1024" s="320"/>
      <c r="Q1024" s="320"/>
      <c r="R1024" s="320"/>
      <c r="S1024" s="320"/>
      <c r="T1024" s="320"/>
      <c r="U1024" s="320"/>
      <c r="V1024" s="320"/>
      <c r="W1024" s="320"/>
      <c r="X1024" s="320"/>
    </row>
    <row r="1025" spans="1:24" s="52" customFormat="1" ht="15.6">
      <c r="A1025" s="31" t="s">
        <v>740</v>
      </c>
      <c r="B1025" s="89" t="s">
        <v>712</v>
      </c>
      <c r="C1025" s="88" t="s">
        <v>77</v>
      </c>
      <c r="D1025" s="222">
        <v>3000</v>
      </c>
      <c r="E1025" s="259">
        <v>3000</v>
      </c>
      <c r="F1025" s="175"/>
      <c r="G1025" s="198"/>
      <c r="H1025" s="332"/>
      <c r="I1025" s="332"/>
      <c r="J1025" s="200"/>
      <c r="K1025" s="319"/>
      <c r="L1025" s="320"/>
      <c r="M1025" s="320"/>
      <c r="N1025" s="320"/>
      <c r="O1025" s="286"/>
      <c r="P1025" s="320"/>
      <c r="Q1025" s="320"/>
      <c r="R1025" s="320"/>
      <c r="S1025" s="320"/>
      <c r="T1025" s="320"/>
      <c r="U1025" s="320"/>
      <c r="V1025" s="320"/>
      <c r="W1025" s="320"/>
      <c r="X1025" s="320"/>
    </row>
    <row r="1026" spans="1:24" s="53" customFormat="1" ht="32.4">
      <c r="A1026" s="7" t="s">
        <v>145</v>
      </c>
      <c r="B1026" s="76" t="s">
        <v>419</v>
      </c>
      <c r="C1026" s="77"/>
      <c r="D1026" s="210">
        <f t="shared" ref="D1026:E1027" si="290">D1027</f>
        <v>5243</v>
      </c>
      <c r="E1026" s="253">
        <f t="shared" si="290"/>
        <v>5243</v>
      </c>
      <c r="F1026" s="146"/>
      <c r="G1026" s="198"/>
      <c r="H1026" s="315"/>
      <c r="I1026" s="315"/>
      <c r="J1026" s="200"/>
      <c r="K1026" s="282"/>
      <c r="L1026" s="284"/>
      <c r="M1026" s="284"/>
      <c r="N1026" s="316"/>
      <c r="O1026" s="317"/>
      <c r="P1026" s="316"/>
      <c r="Q1026" s="316"/>
      <c r="R1026" s="316"/>
      <c r="S1026" s="316"/>
      <c r="T1026" s="316"/>
      <c r="U1026" s="316"/>
      <c r="V1026" s="316"/>
      <c r="W1026" s="316"/>
      <c r="X1026" s="316"/>
    </row>
    <row r="1027" spans="1:24" s="34" customFormat="1" ht="46.8">
      <c r="A1027" s="38" t="s">
        <v>38</v>
      </c>
      <c r="B1027" s="97" t="s">
        <v>419</v>
      </c>
      <c r="C1027" s="97">
        <v>100</v>
      </c>
      <c r="D1027" s="212">
        <f t="shared" si="290"/>
        <v>5243</v>
      </c>
      <c r="E1027" s="227">
        <f t="shared" si="290"/>
        <v>5243</v>
      </c>
      <c r="F1027" s="148"/>
      <c r="G1027" s="198"/>
      <c r="H1027" s="199"/>
      <c r="I1027" s="199"/>
      <c r="J1027" s="200"/>
      <c r="K1027" s="275"/>
      <c r="L1027" s="274"/>
      <c r="M1027" s="274"/>
      <c r="N1027" s="297"/>
      <c r="O1027" s="298"/>
      <c r="P1027" s="297"/>
      <c r="Q1027" s="297"/>
      <c r="R1027" s="297"/>
      <c r="S1027" s="297"/>
      <c r="T1027" s="297"/>
      <c r="U1027" s="297"/>
      <c r="V1027" s="297"/>
      <c r="W1027" s="297"/>
      <c r="X1027" s="297"/>
    </row>
    <row r="1028" spans="1:24" s="34" customFormat="1" ht="15.6">
      <c r="A1028" s="38" t="s">
        <v>8</v>
      </c>
      <c r="B1028" s="97" t="s">
        <v>419</v>
      </c>
      <c r="C1028" s="97">
        <v>120</v>
      </c>
      <c r="D1028" s="212">
        <f t="shared" ref="D1028:E1028" si="291">D1029+D1030+D1031</f>
        <v>5243</v>
      </c>
      <c r="E1028" s="227">
        <f t="shared" si="291"/>
        <v>5243</v>
      </c>
      <c r="F1028" s="148"/>
      <c r="G1028" s="198"/>
      <c r="H1028" s="199"/>
      <c r="I1028" s="199"/>
      <c r="J1028" s="200"/>
      <c r="K1028" s="275"/>
      <c r="L1028" s="274"/>
      <c r="M1028" s="274"/>
      <c r="N1028" s="297"/>
      <c r="O1028" s="298"/>
      <c r="P1028" s="297"/>
      <c r="Q1028" s="297"/>
      <c r="R1028" s="297"/>
      <c r="S1028" s="297"/>
      <c r="T1028" s="297"/>
      <c r="U1028" s="297"/>
      <c r="V1028" s="297"/>
      <c r="W1028" s="297"/>
      <c r="X1028" s="297"/>
    </row>
    <row r="1029" spans="1:24" s="34" customFormat="1" ht="15.6">
      <c r="A1029" s="195" t="s">
        <v>257</v>
      </c>
      <c r="B1029" s="97" t="s">
        <v>419</v>
      </c>
      <c r="C1029" s="97" t="s">
        <v>74</v>
      </c>
      <c r="D1029" s="212">
        <f t="shared" ref="D1029:E1029" si="292">2050+1329</f>
        <v>3379</v>
      </c>
      <c r="E1029" s="227">
        <f t="shared" si="292"/>
        <v>3379</v>
      </c>
      <c r="F1029" s="148"/>
      <c r="G1029" s="198"/>
      <c r="H1029" s="199"/>
      <c r="I1029" s="199"/>
      <c r="J1029" s="200"/>
      <c r="K1029" s="275"/>
      <c r="L1029" s="275"/>
      <c r="M1029" s="275"/>
      <c r="N1029" s="297"/>
      <c r="O1029" s="298"/>
      <c r="P1029" s="297"/>
      <c r="Q1029" s="297"/>
      <c r="R1029" s="297"/>
      <c r="S1029" s="297"/>
      <c r="T1029" s="297"/>
      <c r="U1029" s="297"/>
      <c r="V1029" s="297"/>
      <c r="W1029" s="297"/>
      <c r="X1029" s="297"/>
    </row>
    <row r="1030" spans="1:24" s="34" customFormat="1" ht="31.2">
      <c r="A1030" s="31" t="s">
        <v>75</v>
      </c>
      <c r="B1030" s="97" t="s">
        <v>419</v>
      </c>
      <c r="C1030" s="97" t="s">
        <v>76</v>
      </c>
      <c r="D1030" s="212">
        <v>661</v>
      </c>
      <c r="E1030" s="227">
        <v>661</v>
      </c>
      <c r="F1030" s="148"/>
      <c r="G1030" s="198"/>
      <c r="H1030" s="199"/>
      <c r="I1030" s="199"/>
      <c r="J1030" s="200"/>
      <c r="K1030" s="275"/>
      <c r="L1030" s="275"/>
      <c r="M1030" s="275"/>
      <c r="N1030" s="297"/>
      <c r="O1030" s="298"/>
      <c r="P1030" s="297"/>
      <c r="Q1030" s="297"/>
      <c r="R1030" s="297"/>
      <c r="S1030" s="297"/>
      <c r="T1030" s="297"/>
      <c r="U1030" s="297"/>
      <c r="V1030" s="297"/>
      <c r="W1030" s="297"/>
      <c r="X1030" s="297"/>
    </row>
    <row r="1031" spans="1:24" s="34" customFormat="1" ht="46.8">
      <c r="A1031" s="195" t="s">
        <v>157</v>
      </c>
      <c r="B1031" s="97" t="s">
        <v>419</v>
      </c>
      <c r="C1031" s="97" t="s">
        <v>156</v>
      </c>
      <c r="D1031" s="212">
        <f t="shared" ref="D1031:E1031" si="293">802+401</f>
        <v>1203</v>
      </c>
      <c r="E1031" s="227">
        <f t="shared" si="293"/>
        <v>1203</v>
      </c>
      <c r="F1031" s="148"/>
      <c r="G1031" s="198"/>
      <c r="H1031" s="199"/>
      <c r="I1031" s="199"/>
      <c r="J1031" s="200"/>
      <c r="K1031" s="275"/>
      <c r="L1031" s="275"/>
      <c r="M1031" s="275"/>
      <c r="N1031" s="297"/>
      <c r="O1031" s="298"/>
      <c r="P1031" s="297"/>
      <c r="Q1031" s="297"/>
      <c r="R1031" s="297"/>
      <c r="S1031" s="297"/>
      <c r="T1031" s="297"/>
      <c r="U1031" s="297"/>
      <c r="V1031" s="297"/>
      <c r="W1031" s="297"/>
      <c r="X1031" s="297"/>
    </row>
    <row r="1032" spans="1:24" s="53" customFormat="1" ht="16.2">
      <c r="A1032" s="7" t="s">
        <v>421</v>
      </c>
      <c r="B1032" s="76" t="s">
        <v>420</v>
      </c>
      <c r="C1032" s="84"/>
      <c r="D1032" s="210">
        <f>D1033+D1036</f>
        <v>4608.3</v>
      </c>
      <c r="E1032" s="253">
        <f>E1033+E1036</f>
        <v>4608.3</v>
      </c>
      <c r="F1032" s="146"/>
      <c r="G1032" s="198"/>
      <c r="H1032" s="315"/>
      <c r="I1032" s="315"/>
      <c r="J1032" s="200"/>
      <c r="K1032" s="282"/>
      <c r="L1032" s="284"/>
      <c r="M1032" s="284"/>
      <c r="N1032" s="316"/>
      <c r="O1032" s="317"/>
      <c r="P1032" s="316"/>
      <c r="Q1032" s="316"/>
      <c r="R1032" s="316"/>
      <c r="S1032" s="316"/>
      <c r="T1032" s="316"/>
      <c r="U1032" s="316"/>
      <c r="V1032" s="316"/>
      <c r="W1032" s="316"/>
      <c r="X1032" s="316"/>
    </row>
    <row r="1033" spans="1:24" ht="31.2">
      <c r="A1033" s="177" t="s">
        <v>519</v>
      </c>
      <c r="B1033" s="97" t="s">
        <v>420</v>
      </c>
      <c r="C1033" s="88">
        <v>200</v>
      </c>
      <c r="D1033" s="212">
        <f t="shared" ref="D1033:E1034" si="294">D1034</f>
        <v>4154.3</v>
      </c>
      <c r="E1033" s="227">
        <f t="shared" si="294"/>
        <v>4154.3</v>
      </c>
      <c r="F1033" s="148"/>
      <c r="G1033" s="198"/>
      <c r="H1033" s="299"/>
      <c r="I1033" s="299"/>
      <c r="J1033" s="200"/>
    </row>
    <row r="1034" spans="1:24" ht="31.2">
      <c r="A1034" s="31" t="s">
        <v>17</v>
      </c>
      <c r="B1034" s="97" t="s">
        <v>420</v>
      </c>
      <c r="C1034" s="88">
        <v>240</v>
      </c>
      <c r="D1034" s="212">
        <f t="shared" si="294"/>
        <v>4154.3</v>
      </c>
      <c r="E1034" s="227">
        <f t="shared" si="294"/>
        <v>4154.3</v>
      </c>
      <c r="F1034" s="148"/>
      <c r="G1034" s="198"/>
      <c r="H1034" s="299"/>
      <c r="I1034" s="299"/>
      <c r="J1034" s="200"/>
    </row>
    <row r="1035" spans="1:24" ht="15.6">
      <c r="A1035" s="31" t="s">
        <v>740</v>
      </c>
      <c r="B1035" s="97" t="s">
        <v>420</v>
      </c>
      <c r="C1035" s="88" t="s">
        <v>77</v>
      </c>
      <c r="D1035" s="222">
        <f>4575-420.7</f>
        <v>4154.3</v>
      </c>
      <c r="E1035" s="259">
        <f>4575-420.7</f>
        <v>4154.3</v>
      </c>
      <c r="F1035" s="159"/>
      <c r="G1035" s="198"/>
      <c r="H1035" s="299"/>
      <c r="I1035" s="299"/>
      <c r="J1035" s="200"/>
    </row>
    <row r="1036" spans="1:24" ht="15.6">
      <c r="A1036" s="195" t="s">
        <v>13</v>
      </c>
      <c r="B1036" s="97" t="s">
        <v>420</v>
      </c>
      <c r="C1036" s="88">
        <v>800</v>
      </c>
      <c r="D1036" s="222">
        <f t="shared" ref="D1036:E1037" si="295">D1037</f>
        <v>454</v>
      </c>
      <c r="E1036" s="259">
        <f t="shared" si="295"/>
        <v>454</v>
      </c>
      <c r="F1036" s="159"/>
      <c r="G1036" s="198"/>
      <c r="H1036" s="299"/>
      <c r="I1036" s="299"/>
      <c r="J1036" s="200"/>
    </row>
    <row r="1037" spans="1:24" ht="15.6">
      <c r="A1037" s="195" t="s">
        <v>34</v>
      </c>
      <c r="B1037" s="97" t="s">
        <v>420</v>
      </c>
      <c r="C1037" s="88">
        <v>850</v>
      </c>
      <c r="D1037" s="212">
        <f t="shared" si="295"/>
        <v>454</v>
      </c>
      <c r="E1037" s="227">
        <f t="shared" si="295"/>
        <v>454</v>
      </c>
      <c r="F1037" s="148"/>
      <c r="G1037" s="198"/>
      <c r="H1037" s="299"/>
      <c r="I1037" s="299"/>
      <c r="J1037" s="200"/>
    </row>
    <row r="1038" spans="1:24" ht="15.6">
      <c r="A1038" s="195" t="s">
        <v>362</v>
      </c>
      <c r="B1038" s="97" t="s">
        <v>420</v>
      </c>
      <c r="C1038" s="88" t="s">
        <v>361</v>
      </c>
      <c r="D1038" s="212">
        <v>454</v>
      </c>
      <c r="E1038" s="227">
        <v>454</v>
      </c>
      <c r="F1038" s="148"/>
      <c r="G1038" s="198"/>
      <c r="H1038" s="299"/>
      <c r="I1038" s="299"/>
      <c r="J1038" s="200"/>
    </row>
    <row r="1039" spans="1:24" s="34" customFormat="1" ht="15.6">
      <c r="A1039" s="6" t="s">
        <v>707</v>
      </c>
      <c r="B1039" s="83" t="s">
        <v>706</v>
      </c>
      <c r="C1039" s="94"/>
      <c r="D1039" s="204">
        <f>D1040</f>
        <v>58477.47</v>
      </c>
      <c r="E1039" s="268">
        <f>E1040</f>
        <v>0</v>
      </c>
      <c r="F1039" s="145"/>
      <c r="G1039" s="198"/>
      <c r="H1039" s="199"/>
      <c r="I1039" s="199"/>
      <c r="J1039" s="200"/>
      <c r="K1039" s="275"/>
      <c r="L1039" s="274"/>
      <c r="M1039" s="274"/>
      <c r="N1039" s="297"/>
      <c r="O1039" s="298"/>
      <c r="P1039" s="297"/>
      <c r="Q1039" s="297"/>
      <c r="R1039" s="297"/>
      <c r="S1039" s="297"/>
      <c r="T1039" s="297"/>
      <c r="U1039" s="297"/>
      <c r="V1039" s="297"/>
      <c r="W1039" s="297"/>
      <c r="X1039" s="297"/>
    </row>
    <row r="1040" spans="1:24" s="34" customFormat="1" ht="31.2">
      <c r="A1040" s="6" t="s">
        <v>847</v>
      </c>
      <c r="B1040" s="83" t="s">
        <v>846</v>
      </c>
      <c r="C1040" s="94"/>
      <c r="D1040" s="209">
        <f t="shared" ref="D1040:E1042" si="296">D1041</f>
        <v>58477.47</v>
      </c>
      <c r="E1040" s="252">
        <f t="shared" si="296"/>
        <v>0</v>
      </c>
      <c r="F1040" s="145"/>
      <c r="G1040" s="198"/>
      <c r="H1040" s="199"/>
      <c r="I1040" s="199"/>
      <c r="J1040" s="200"/>
      <c r="K1040" s="275"/>
      <c r="L1040" s="274"/>
      <c r="M1040" s="274"/>
      <c r="N1040" s="297"/>
      <c r="O1040" s="298"/>
      <c r="P1040" s="297"/>
      <c r="Q1040" s="297"/>
      <c r="R1040" s="297"/>
      <c r="S1040" s="297"/>
      <c r="T1040" s="297"/>
      <c r="U1040" s="297"/>
      <c r="V1040" s="297"/>
      <c r="W1040" s="297"/>
      <c r="X1040" s="297"/>
    </row>
    <row r="1041" spans="1:16381" s="34" customFormat="1" ht="31.2">
      <c r="A1041" s="177" t="s">
        <v>519</v>
      </c>
      <c r="B1041" s="89" t="s">
        <v>846</v>
      </c>
      <c r="C1041" s="94" t="s">
        <v>15</v>
      </c>
      <c r="D1041" s="209">
        <f t="shared" si="296"/>
        <v>58477.47</v>
      </c>
      <c r="E1041" s="252">
        <f t="shared" si="296"/>
        <v>0</v>
      </c>
      <c r="F1041" s="148"/>
      <c r="G1041" s="198"/>
      <c r="H1041" s="199"/>
      <c r="I1041" s="199"/>
      <c r="J1041" s="200"/>
      <c r="K1041" s="275"/>
      <c r="L1041" s="274"/>
      <c r="M1041" s="274"/>
      <c r="N1041" s="297"/>
      <c r="O1041" s="298"/>
      <c r="P1041" s="297"/>
      <c r="Q1041" s="297"/>
      <c r="R1041" s="297"/>
      <c r="S1041" s="297"/>
      <c r="T1041" s="297"/>
      <c r="U1041" s="297"/>
      <c r="V1041" s="297"/>
      <c r="W1041" s="297"/>
      <c r="X1041" s="297"/>
    </row>
    <row r="1042" spans="1:16381" s="34" customFormat="1" ht="31.2">
      <c r="A1042" s="9" t="s">
        <v>17</v>
      </c>
      <c r="B1042" s="89" t="s">
        <v>846</v>
      </c>
      <c r="C1042" s="94" t="s">
        <v>16</v>
      </c>
      <c r="D1042" s="212">
        <f t="shared" si="296"/>
        <v>58477.47</v>
      </c>
      <c r="E1042" s="227">
        <f t="shared" si="296"/>
        <v>0</v>
      </c>
      <c r="F1042" s="148"/>
      <c r="G1042" s="198"/>
      <c r="H1042" s="199"/>
      <c r="I1042" s="199"/>
      <c r="J1042" s="200"/>
      <c r="K1042" s="275"/>
      <c r="L1042" s="274"/>
      <c r="M1042" s="274"/>
      <c r="N1042" s="297"/>
      <c r="O1042" s="298"/>
      <c r="P1042" s="297"/>
      <c r="Q1042" s="297"/>
      <c r="R1042" s="297"/>
      <c r="S1042" s="297"/>
      <c r="T1042" s="297"/>
      <c r="U1042" s="297"/>
      <c r="V1042" s="297"/>
      <c r="W1042" s="297"/>
      <c r="X1042" s="297"/>
    </row>
    <row r="1043" spans="1:16381" s="34" customFormat="1" ht="15.6">
      <c r="A1043" s="195" t="s">
        <v>740</v>
      </c>
      <c r="B1043" s="89" t="s">
        <v>846</v>
      </c>
      <c r="C1043" s="94" t="s">
        <v>77</v>
      </c>
      <c r="D1043" s="212">
        <v>58477.47</v>
      </c>
      <c r="E1043" s="227">
        <v>0</v>
      </c>
      <c r="F1043" s="148"/>
      <c r="G1043" s="198"/>
      <c r="H1043" s="199"/>
      <c r="I1043" s="199"/>
      <c r="J1043" s="200"/>
      <c r="K1043" s="275"/>
      <c r="L1043" s="274"/>
      <c r="M1043" s="274"/>
      <c r="N1043" s="297"/>
      <c r="O1043" s="298"/>
      <c r="P1043" s="297"/>
      <c r="Q1043" s="297"/>
      <c r="R1043" s="297"/>
      <c r="S1043" s="297"/>
      <c r="T1043" s="297"/>
      <c r="U1043" s="297"/>
      <c r="V1043" s="297"/>
      <c r="W1043" s="297"/>
      <c r="X1043" s="297"/>
    </row>
    <row r="1044" spans="1:16381" ht="38.25" customHeight="1">
      <c r="A1044" s="4" t="s">
        <v>669</v>
      </c>
      <c r="B1044" s="81" t="s">
        <v>158</v>
      </c>
      <c r="C1044" s="82"/>
      <c r="D1044" s="208">
        <f>D1045+D1054+D1087</f>
        <v>585261</v>
      </c>
      <c r="E1044" s="251">
        <f>E1045+E1054+E1087</f>
        <v>585294</v>
      </c>
      <c r="F1044" s="284"/>
      <c r="G1044" s="284"/>
      <c r="H1044" s="284"/>
      <c r="I1044" s="284"/>
      <c r="J1044" s="310"/>
      <c r="K1044" s="282"/>
      <c r="L1044" s="284"/>
      <c r="M1044" s="284"/>
      <c r="N1044" s="284"/>
      <c r="O1044" s="285"/>
      <c r="P1044" s="284"/>
      <c r="Q1044" s="284"/>
      <c r="R1044" s="284"/>
      <c r="S1044" s="284"/>
      <c r="T1044" s="284"/>
      <c r="U1044" s="284"/>
      <c r="V1044" s="284"/>
      <c r="W1044" s="284"/>
      <c r="X1044" s="284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  <c r="BN1044" s="5"/>
      <c r="BO1044" s="5"/>
      <c r="BP1044" s="5"/>
      <c r="BQ1044" s="5"/>
      <c r="BR1044" s="5"/>
      <c r="BS1044" s="5"/>
      <c r="BT1044" s="5"/>
      <c r="BU1044" s="5"/>
      <c r="BV1044" s="5"/>
      <c r="BW1044" s="5"/>
      <c r="BX1044" s="5"/>
      <c r="BY1044" s="5"/>
      <c r="BZ1044" s="5"/>
      <c r="CA1044" s="5"/>
      <c r="CB1044" s="5"/>
      <c r="CC1044" s="5"/>
      <c r="CD1044" s="5"/>
      <c r="CE1044" s="5"/>
      <c r="CF1044" s="5"/>
      <c r="CG1044" s="5"/>
      <c r="CH1044" s="5"/>
      <c r="CI1044" s="5"/>
      <c r="CJ1044" s="5"/>
      <c r="CK1044" s="5"/>
      <c r="CL1044" s="5"/>
      <c r="CM1044" s="5"/>
      <c r="CN1044" s="5"/>
      <c r="CO1044" s="5"/>
      <c r="CP1044" s="5"/>
      <c r="CQ1044" s="5"/>
      <c r="CR1044" s="5"/>
      <c r="CS1044" s="5"/>
      <c r="CT1044" s="5"/>
      <c r="CU1044" s="5"/>
      <c r="CV1044" s="5"/>
      <c r="CW1044" s="5"/>
      <c r="CX1044" s="5"/>
      <c r="CY1044" s="5"/>
      <c r="CZ1044" s="5"/>
      <c r="DA1044" s="5"/>
      <c r="DB1044" s="5"/>
      <c r="DC1044" s="5"/>
      <c r="DD1044" s="5"/>
      <c r="DE1044" s="5"/>
      <c r="DF1044" s="5"/>
      <c r="DG1044" s="5"/>
      <c r="DH1044" s="5"/>
      <c r="DI1044" s="5"/>
      <c r="DJ1044" s="5"/>
      <c r="DK1044" s="5"/>
      <c r="DL1044" s="5"/>
      <c r="DM1044" s="5"/>
      <c r="DN1044" s="5"/>
      <c r="DO1044" s="5"/>
      <c r="DP1044" s="5"/>
      <c r="DQ1044" s="5"/>
      <c r="DR1044" s="5"/>
      <c r="DS1044" s="5"/>
      <c r="DT1044" s="5"/>
      <c r="DU1044" s="5"/>
      <c r="DV1044" s="5"/>
      <c r="DW1044" s="5"/>
      <c r="DX1044" s="5"/>
      <c r="DY1044" s="5"/>
      <c r="DZ1044" s="5"/>
      <c r="EA1044" s="5"/>
      <c r="EB1044" s="5"/>
      <c r="EC1044" s="5"/>
      <c r="ED1044" s="5"/>
      <c r="EE1044" s="5"/>
      <c r="EF1044" s="5"/>
      <c r="EG1044" s="5"/>
      <c r="EH1044" s="5"/>
      <c r="EI1044" s="5"/>
      <c r="EJ1044" s="5"/>
      <c r="EK1044" s="5"/>
      <c r="EL1044" s="5"/>
      <c r="EM1044" s="5"/>
      <c r="EN1044" s="5"/>
      <c r="EO1044" s="5"/>
      <c r="EP1044" s="5"/>
      <c r="EQ1044" s="5"/>
      <c r="ER1044" s="5"/>
      <c r="ES1044" s="5"/>
      <c r="ET1044" s="5"/>
      <c r="EU1044" s="5"/>
      <c r="EV1044" s="5"/>
      <c r="EW1044" s="5"/>
      <c r="EX1044" s="5"/>
      <c r="EY1044" s="5"/>
      <c r="EZ1044" s="5"/>
      <c r="FA1044" s="5"/>
      <c r="FB1044" s="5"/>
      <c r="FC1044" s="5"/>
      <c r="FD1044" s="5"/>
      <c r="FE1044" s="5"/>
      <c r="FF1044" s="5"/>
      <c r="FG1044" s="5"/>
      <c r="FH1044" s="5"/>
      <c r="FI1044" s="5"/>
      <c r="FJ1044" s="5"/>
      <c r="FK1044" s="5"/>
      <c r="FL1044" s="5"/>
      <c r="FM1044" s="5"/>
      <c r="FN1044" s="5"/>
      <c r="FO1044" s="5"/>
      <c r="FP1044" s="5"/>
      <c r="FQ1044" s="5"/>
      <c r="FR1044" s="5"/>
      <c r="FS1044" s="5"/>
      <c r="FT1044" s="5"/>
      <c r="FU1044" s="5"/>
      <c r="FV1044" s="5"/>
      <c r="FW1044" s="5"/>
      <c r="FX1044" s="5"/>
      <c r="FY1044" s="5"/>
      <c r="FZ1044" s="5"/>
      <c r="GA1044" s="5"/>
      <c r="GB1044" s="5"/>
      <c r="GC1044" s="5"/>
      <c r="GD1044" s="5"/>
      <c r="GE1044" s="5"/>
      <c r="GF1044" s="5"/>
      <c r="GG1044" s="5"/>
      <c r="GH1044" s="5"/>
      <c r="GI1044" s="5"/>
      <c r="GJ1044" s="5"/>
      <c r="GK1044" s="5"/>
      <c r="GL1044" s="5"/>
      <c r="GM1044" s="5"/>
      <c r="GN1044" s="5"/>
      <c r="GO1044" s="5"/>
      <c r="GP1044" s="5"/>
      <c r="GQ1044" s="5"/>
      <c r="GR1044" s="5"/>
      <c r="GS1044" s="5"/>
      <c r="GT1044" s="5"/>
      <c r="GU1044" s="5"/>
      <c r="GV1044" s="5"/>
      <c r="GW1044" s="5"/>
      <c r="GX1044" s="5"/>
      <c r="GY1044" s="5"/>
      <c r="GZ1044" s="5"/>
      <c r="HA1044" s="5"/>
      <c r="HB1044" s="5"/>
      <c r="HC1044" s="5"/>
      <c r="HD1044" s="5"/>
      <c r="HE1044" s="5"/>
      <c r="HF1044" s="5"/>
      <c r="HG1044" s="5"/>
      <c r="HH1044" s="5"/>
      <c r="HI1044" s="5"/>
      <c r="HJ1044" s="5"/>
      <c r="HK1044" s="5"/>
      <c r="HL1044" s="5"/>
      <c r="HM1044" s="5"/>
      <c r="HN1044" s="5"/>
      <c r="HO1044" s="5"/>
      <c r="HP1044" s="5"/>
      <c r="HQ1044" s="5"/>
      <c r="HR1044" s="5"/>
      <c r="HS1044" s="5"/>
      <c r="HT1044" s="5"/>
      <c r="HU1044" s="5"/>
      <c r="HV1044" s="5"/>
      <c r="HW1044" s="5"/>
      <c r="HX1044" s="5"/>
      <c r="HY1044" s="5"/>
      <c r="HZ1044" s="5"/>
      <c r="IA1044" s="5"/>
      <c r="IB1044" s="5"/>
      <c r="IC1044" s="5"/>
      <c r="ID1044" s="5"/>
      <c r="IE1044" s="5"/>
      <c r="IF1044" s="5"/>
      <c r="IG1044" s="5"/>
      <c r="IH1044" s="5"/>
      <c r="II1044" s="5"/>
      <c r="IJ1044" s="5"/>
      <c r="IK1044" s="5"/>
      <c r="IL1044" s="5"/>
      <c r="IM1044" s="5"/>
      <c r="IN1044" s="5"/>
      <c r="IO1044" s="5"/>
      <c r="IP1044" s="5"/>
      <c r="IQ1044" s="5"/>
      <c r="IR1044" s="5"/>
      <c r="IS1044" s="5"/>
      <c r="IT1044" s="5"/>
      <c r="IU1044" s="5"/>
      <c r="IV1044" s="5"/>
      <c r="IW1044" s="5"/>
      <c r="IX1044" s="5"/>
      <c r="IY1044" s="5"/>
      <c r="IZ1044" s="5"/>
      <c r="JA1044" s="5"/>
      <c r="JB1044" s="5"/>
      <c r="JC1044" s="5"/>
      <c r="JD1044" s="5"/>
      <c r="JE1044" s="5"/>
      <c r="JF1044" s="5"/>
      <c r="JG1044" s="5"/>
      <c r="JH1044" s="5"/>
      <c r="JI1044" s="5"/>
      <c r="JJ1044" s="5"/>
      <c r="JK1044" s="5"/>
      <c r="JL1044" s="5"/>
      <c r="JM1044" s="5"/>
      <c r="JN1044" s="5"/>
      <c r="JO1044" s="5"/>
      <c r="JP1044" s="5"/>
      <c r="JQ1044" s="5"/>
      <c r="JR1044" s="5"/>
      <c r="JS1044" s="5"/>
      <c r="JT1044" s="5"/>
      <c r="JU1044" s="5"/>
      <c r="JV1044" s="5"/>
      <c r="JW1044" s="5"/>
      <c r="JX1044" s="5"/>
      <c r="JY1044" s="5"/>
      <c r="JZ1044" s="5"/>
      <c r="KA1044" s="5"/>
      <c r="KB1044" s="5"/>
      <c r="KC1044" s="5"/>
      <c r="KD1044" s="5"/>
      <c r="KE1044" s="5"/>
      <c r="KF1044" s="5"/>
      <c r="KG1044" s="5"/>
      <c r="KH1044" s="5"/>
      <c r="KI1044" s="5"/>
      <c r="KJ1044" s="5"/>
      <c r="KK1044" s="5"/>
      <c r="KL1044" s="5"/>
      <c r="KM1044" s="5"/>
      <c r="KN1044" s="5"/>
      <c r="KO1044" s="5"/>
      <c r="KP1044" s="5"/>
      <c r="KQ1044" s="5"/>
      <c r="KR1044" s="5"/>
      <c r="KS1044" s="5"/>
      <c r="KT1044" s="5"/>
      <c r="KU1044" s="5"/>
      <c r="KV1044" s="5"/>
      <c r="KW1044" s="5"/>
      <c r="KX1044" s="5"/>
      <c r="KY1044" s="5"/>
      <c r="KZ1044" s="5"/>
      <c r="LA1044" s="5"/>
      <c r="LB1044" s="5"/>
      <c r="LC1044" s="5"/>
      <c r="LD1044" s="5"/>
      <c r="LE1044" s="5"/>
      <c r="LF1044" s="5"/>
      <c r="LG1044" s="5"/>
      <c r="LH1044" s="5"/>
      <c r="LI1044" s="5"/>
      <c r="LJ1044" s="5"/>
      <c r="LK1044" s="5"/>
      <c r="LL1044" s="5"/>
      <c r="LM1044" s="5"/>
      <c r="LN1044" s="5"/>
      <c r="LO1044" s="5"/>
      <c r="LP1044" s="5"/>
      <c r="LQ1044" s="5"/>
      <c r="LR1044" s="5"/>
      <c r="LS1044" s="5"/>
      <c r="LT1044" s="5"/>
      <c r="LU1044" s="5"/>
      <c r="LV1044" s="5"/>
      <c r="LW1044" s="5"/>
      <c r="LX1044" s="5"/>
      <c r="LY1044" s="5"/>
      <c r="LZ1044" s="5"/>
      <c r="MA1044" s="5"/>
      <c r="MB1044" s="5"/>
      <c r="MC1044" s="5"/>
      <c r="MD1044" s="5"/>
      <c r="ME1044" s="5"/>
      <c r="MF1044" s="5"/>
      <c r="MG1044" s="5"/>
      <c r="MH1044" s="5"/>
      <c r="MI1044" s="5"/>
      <c r="MJ1044" s="5"/>
      <c r="MK1044" s="5"/>
      <c r="ML1044" s="5"/>
      <c r="MM1044" s="5"/>
      <c r="MN1044" s="5"/>
      <c r="MO1044" s="5"/>
      <c r="MP1044" s="5"/>
      <c r="MQ1044" s="5"/>
      <c r="MR1044" s="5"/>
      <c r="MS1044" s="5"/>
      <c r="MT1044" s="5"/>
      <c r="MU1044" s="5"/>
      <c r="MV1044" s="5"/>
      <c r="MW1044" s="5"/>
      <c r="MX1044" s="5"/>
      <c r="MY1044" s="5"/>
      <c r="MZ1044" s="5"/>
      <c r="NA1044" s="5"/>
      <c r="NB1044" s="5"/>
      <c r="NC1044" s="5"/>
      <c r="ND1044" s="5"/>
      <c r="NE1044" s="5"/>
      <c r="NF1044" s="5"/>
      <c r="NG1044" s="5"/>
      <c r="NH1044" s="5"/>
      <c r="NI1044" s="5"/>
      <c r="NJ1044" s="5"/>
      <c r="NK1044" s="5"/>
      <c r="NL1044" s="5"/>
      <c r="NM1044" s="5"/>
      <c r="NN1044" s="5"/>
      <c r="NO1044" s="5"/>
      <c r="NP1044" s="5"/>
      <c r="NQ1044" s="5"/>
      <c r="NR1044" s="5"/>
      <c r="NS1044" s="5"/>
      <c r="NT1044" s="5"/>
      <c r="NU1044" s="5"/>
      <c r="NV1044" s="5"/>
      <c r="NW1044" s="5"/>
      <c r="NX1044" s="5"/>
      <c r="NY1044" s="5"/>
      <c r="NZ1044" s="5"/>
      <c r="OA1044" s="5"/>
      <c r="OB1044" s="5"/>
      <c r="OC1044" s="5"/>
      <c r="OD1044" s="5"/>
      <c r="OE1044" s="5"/>
      <c r="OF1044" s="5"/>
      <c r="OG1044" s="5"/>
      <c r="OH1044" s="5"/>
      <c r="OI1044" s="5"/>
      <c r="OJ1044" s="5"/>
      <c r="OK1044" s="5"/>
      <c r="OL1044" s="5"/>
      <c r="OM1044" s="5"/>
      <c r="ON1044" s="5"/>
      <c r="OO1044" s="5"/>
      <c r="OP1044" s="5"/>
      <c r="OQ1044" s="5"/>
      <c r="OR1044" s="5"/>
      <c r="OS1044" s="5"/>
      <c r="OT1044" s="5"/>
      <c r="OU1044" s="5"/>
      <c r="OV1044" s="5"/>
      <c r="OW1044" s="5"/>
      <c r="OX1044" s="5"/>
      <c r="OY1044" s="5"/>
      <c r="OZ1044" s="5"/>
      <c r="PA1044" s="5"/>
      <c r="PB1044" s="5"/>
      <c r="PC1044" s="5"/>
      <c r="PD1044" s="5"/>
      <c r="PE1044" s="5"/>
      <c r="PF1044" s="5"/>
      <c r="PG1044" s="5"/>
      <c r="PH1044" s="5"/>
      <c r="PI1044" s="5"/>
      <c r="PJ1044" s="5"/>
      <c r="PK1044" s="5"/>
      <c r="PL1044" s="5"/>
      <c r="PM1044" s="5"/>
      <c r="PN1044" s="5"/>
      <c r="PO1044" s="5"/>
      <c r="PP1044" s="5"/>
      <c r="PQ1044" s="5"/>
      <c r="PR1044" s="5"/>
      <c r="PS1044" s="5"/>
      <c r="PT1044" s="5"/>
      <c r="PU1044" s="5"/>
      <c r="PV1044" s="5"/>
      <c r="PW1044" s="5"/>
      <c r="PX1044" s="5"/>
      <c r="PY1044" s="5"/>
      <c r="PZ1044" s="5"/>
      <c r="QA1044" s="5"/>
      <c r="QB1044" s="5"/>
      <c r="QC1044" s="5"/>
      <c r="QD1044" s="5"/>
      <c r="QE1044" s="5"/>
      <c r="QF1044" s="5"/>
      <c r="QG1044" s="5"/>
      <c r="QH1044" s="5"/>
      <c r="QI1044" s="5"/>
      <c r="QJ1044" s="5"/>
      <c r="QK1044" s="5"/>
      <c r="QL1044" s="5"/>
      <c r="QM1044" s="5"/>
      <c r="QN1044" s="5"/>
      <c r="QO1044" s="5"/>
      <c r="QP1044" s="5"/>
      <c r="QQ1044" s="5"/>
      <c r="QR1044" s="5"/>
      <c r="QS1044" s="5"/>
      <c r="QT1044" s="5"/>
      <c r="QU1044" s="5"/>
      <c r="QV1044" s="5"/>
      <c r="QW1044" s="5"/>
      <c r="QX1044" s="5"/>
      <c r="QY1044" s="5"/>
      <c r="QZ1044" s="5"/>
      <c r="RA1044" s="5"/>
      <c r="RB1044" s="5"/>
      <c r="RC1044" s="5"/>
      <c r="RD1044" s="5"/>
      <c r="RE1044" s="5"/>
      <c r="RF1044" s="5"/>
      <c r="RG1044" s="5"/>
      <c r="RH1044" s="5"/>
      <c r="RI1044" s="5"/>
      <c r="RJ1044" s="5"/>
      <c r="RK1044" s="5"/>
      <c r="RL1044" s="5"/>
      <c r="RM1044" s="5"/>
      <c r="RN1044" s="5"/>
      <c r="RO1044" s="5"/>
      <c r="RP1044" s="5"/>
      <c r="RQ1044" s="5"/>
      <c r="RR1044" s="5"/>
      <c r="RS1044" s="5"/>
      <c r="RT1044" s="5"/>
      <c r="RU1044" s="5"/>
      <c r="RV1044" s="5"/>
      <c r="RW1044" s="5"/>
      <c r="RX1044" s="5"/>
      <c r="RY1044" s="5"/>
      <c r="RZ1044" s="5"/>
      <c r="SA1044" s="5"/>
      <c r="SB1044" s="5"/>
      <c r="SC1044" s="5"/>
      <c r="SD1044" s="5"/>
      <c r="SE1044" s="5"/>
      <c r="SF1044" s="5"/>
      <c r="SG1044" s="5"/>
      <c r="SH1044" s="5"/>
      <c r="SI1044" s="5"/>
      <c r="SJ1044" s="5"/>
      <c r="SK1044" s="5"/>
      <c r="SL1044" s="5"/>
      <c r="SM1044" s="5"/>
      <c r="SN1044" s="5"/>
      <c r="SO1044" s="5"/>
      <c r="SP1044" s="5"/>
      <c r="SQ1044" s="5"/>
      <c r="SR1044" s="5"/>
      <c r="SS1044" s="5"/>
      <c r="ST1044" s="5"/>
      <c r="SU1044" s="5"/>
      <c r="SV1044" s="5"/>
      <c r="SW1044" s="5"/>
      <c r="SX1044" s="5"/>
      <c r="SY1044" s="5"/>
      <c r="SZ1044" s="5"/>
      <c r="TA1044" s="5"/>
      <c r="TB1044" s="5"/>
      <c r="TC1044" s="5"/>
      <c r="TD1044" s="5"/>
      <c r="TE1044" s="5"/>
      <c r="TF1044" s="5"/>
      <c r="TG1044" s="5"/>
      <c r="TH1044" s="5"/>
      <c r="TI1044" s="5"/>
      <c r="TJ1044" s="5"/>
      <c r="TK1044" s="5"/>
      <c r="TL1044" s="5"/>
      <c r="TM1044" s="5"/>
      <c r="TN1044" s="5"/>
      <c r="TO1044" s="5"/>
      <c r="TP1044" s="5"/>
      <c r="TQ1044" s="5"/>
      <c r="TR1044" s="5"/>
      <c r="TS1044" s="5"/>
      <c r="TT1044" s="5"/>
      <c r="TU1044" s="5"/>
      <c r="TV1044" s="5"/>
      <c r="TW1044" s="5"/>
      <c r="TX1044" s="5"/>
      <c r="TY1044" s="5"/>
      <c r="TZ1044" s="5"/>
      <c r="UA1044" s="5"/>
      <c r="UB1044" s="5"/>
      <c r="UC1044" s="5"/>
      <c r="UD1044" s="5"/>
      <c r="UE1044" s="5"/>
      <c r="UF1044" s="5"/>
      <c r="UG1044" s="5"/>
      <c r="UH1044" s="5"/>
      <c r="UI1044" s="5"/>
      <c r="UJ1044" s="5"/>
      <c r="UK1044" s="5"/>
      <c r="UL1044" s="5"/>
      <c r="UM1044" s="5"/>
      <c r="UN1044" s="5"/>
      <c r="UO1044" s="5"/>
      <c r="UP1044" s="5"/>
      <c r="UQ1044" s="5"/>
      <c r="UR1044" s="5"/>
      <c r="US1044" s="5"/>
      <c r="UT1044" s="5"/>
      <c r="UU1044" s="5"/>
      <c r="UV1044" s="5"/>
      <c r="UW1044" s="5"/>
      <c r="UX1044" s="5"/>
      <c r="UY1044" s="5"/>
      <c r="UZ1044" s="5"/>
      <c r="VA1044" s="5"/>
      <c r="VB1044" s="5"/>
      <c r="VC1044" s="5"/>
      <c r="VD1044" s="5"/>
      <c r="VE1044" s="5"/>
      <c r="VF1044" s="5"/>
      <c r="VG1044" s="5"/>
      <c r="VH1044" s="5"/>
      <c r="VI1044" s="5"/>
      <c r="VJ1044" s="5"/>
      <c r="VK1044" s="5"/>
      <c r="VL1044" s="5"/>
      <c r="VM1044" s="5"/>
      <c r="VN1044" s="5"/>
      <c r="VO1044" s="5"/>
      <c r="VP1044" s="5"/>
      <c r="VQ1044" s="5"/>
      <c r="VR1044" s="5"/>
      <c r="VS1044" s="5"/>
      <c r="VT1044" s="5"/>
      <c r="VU1044" s="5"/>
      <c r="VV1044" s="5"/>
      <c r="VW1044" s="5"/>
      <c r="VX1044" s="5"/>
      <c r="VY1044" s="5"/>
      <c r="VZ1044" s="5"/>
      <c r="WA1044" s="5"/>
      <c r="WB1044" s="5"/>
      <c r="WC1044" s="5"/>
      <c r="WD1044" s="5"/>
      <c r="WE1044" s="5"/>
      <c r="WF1044" s="5"/>
      <c r="WG1044" s="5"/>
      <c r="WH1044" s="5"/>
      <c r="WI1044" s="5"/>
      <c r="WJ1044" s="5"/>
      <c r="WK1044" s="5"/>
      <c r="WL1044" s="5"/>
      <c r="WM1044" s="5"/>
      <c r="WN1044" s="5"/>
      <c r="WO1044" s="5"/>
      <c r="WP1044" s="5"/>
      <c r="WQ1044" s="5"/>
      <c r="WR1044" s="5"/>
      <c r="WS1044" s="5"/>
      <c r="WT1044" s="5"/>
      <c r="WU1044" s="5"/>
      <c r="WV1044" s="5"/>
      <c r="WW1044" s="5"/>
      <c r="WX1044" s="5"/>
      <c r="WY1044" s="5"/>
      <c r="WZ1044" s="5"/>
      <c r="XA1044" s="5"/>
      <c r="XB1044" s="5"/>
      <c r="XC1044" s="5"/>
      <c r="XD1044" s="5"/>
      <c r="XE1044" s="5"/>
      <c r="XF1044" s="5"/>
      <c r="XG1044" s="5"/>
      <c r="XH1044" s="5"/>
      <c r="XI1044" s="5"/>
      <c r="XJ1044" s="5"/>
      <c r="XK1044" s="5"/>
      <c r="XL1044" s="5"/>
      <c r="XM1044" s="5"/>
      <c r="XN1044" s="5"/>
      <c r="XO1044" s="5"/>
      <c r="XP1044" s="5"/>
      <c r="XQ1044" s="5"/>
      <c r="XR1044" s="5"/>
      <c r="XS1044" s="5"/>
      <c r="XT1044" s="5"/>
      <c r="XU1044" s="5"/>
      <c r="XV1044" s="5"/>
      <c r="XW1044" s="5"/>
      <c r="XX1044" s="5"/>
      <c r="XY1044" s="5"/>
      <c r="XZ1044" s="5"/>
      <c r="YA1044" s="5"/>
      <c r="YB1044" s="5"/>
      <c r="YC1044" s="5"/>
      <c r="YD1044" s="5"/>
      <c r="YE1044" s="5"/>
      <c r="YF1044" s="5"/>
      <c r="YG1044" s="5"/>
      <c r="YH1044" s="5"/>
      <c r="YI1044" s="5"/>
      <c r="YJ1044" s="5"/>
      <c r="YK1044" s="5"/>
      <c r="YL1044" s="5"/>
      <c r="YM1044" s="5"/>
      <c r="YN1044" s="5"/>
      <c r="YO1044" s="5"/>
      <c r="YP1044" s="5"/>
      <c r="YQ1044" s="5"/>
      <c r="YR1044" s="5"/>
      <c r="YS1044" s="5"/>
      <c r="YT1044" s="5"/>
      <c r="YU1044" s="5"/>
      <c r="YV1044" s="5"/>
      <c r="YW1044" s="5"/>
      <c r="YX1044" s="5"/>
      <c r="YY1044" s="5"/>
      <c r="YZ1044" s="5"/>
      <c r="ZA1044" s="5"/>
      <c r="ZB1044" s="5"/>
      <c r="ZC1044" s="5"/>
      <c r="ZD1044" s="5"/>
      <c r="ZE1044" s="5"/>
      <c r="ZF1044" s="5"/>
      <c r="ZG1044" s="5"/>
      <c r="ZH1044" s="5"/>
      <c r="ZI1044" s="5"/>
      <c r="ZJ1044" s="5"/>
      <c r="ZK1044" s="5"/>
      <c r="ZL1044" s="5"/>
      <c r="ZM1044" s="5"/>
      <c r="ZN1044" s="5"/>
      <c r="ZO1044" s="5"/>
      <c r="ZP1044" s="5"/>
      <c r="ZQ1044" s="5"/>
      <c r="ZR1044" s="5"/>
      <c r="ZS1044" s="5"/>
      <c r="ZT1044" s="5"/>
      <c r="ZU1044" s="5"/>
      <c r="ZV1044" s="5"/>
      <c r="ZW1044" s="5"/>
      <c r="ZX1044" s="5"/>
      <c r="ZY1044" s="5"/>
      <c r="ZZ1044" s="5"/>
      <c r="AAA1044" s="5"/>
      <c r="AAB1044" s="5"/>
      <c r="AAC1044" s="5"/>
      <c r="AAD1044" s="5"/>
      <c r="AAE1044" s="5"/>
      <c r="AAF1044" s="5"/>
      <c r="AAG1044" s="5"/>
      <c r="AAH1044" s="5"/>
      <c r="AAI1044" s="5"/>
      <c r="AAJ1044" s="5"/>
      <c r="AAK1044" s="5"/>
      <c r="AAL1044" s="5"/>
      <c r="AAM1044" s="5"/>
      <c r="AAN1044" s="5"/>
      <c r="AAO1044" s="5"/>
      <c r="AAP1044" s="5"/>
      <c r="AAQ1044" s="5"/>
      <c r="AAR1044" s="5"/>
      <c r="AAS1044" s="5"/>
      <c r="AAT1044" s="5"/>
      <c r="AAU1044" s="5"/>
      <c r="AAV1044" s="5"/>
      <c r="AAW1044" s="5"/>
      <c r="AAX1044" s="5"/>
      <c r="AAY1044" s="5"/>
      <c r="AAZ1044" s="5"/>
      <c r="ABA1044" s="5"/>
      <c r="ABB1044" s="5"/>
      <c r="ABC1044" s="5"/>
      <c r="ABD1044" s="5"/>
      <c r="ABE1044" s="5"/>
      <c r="ABF1044" s="5"/>
      <c r="ABG1044" s="5"/>
      <c r="ABH1044" s="5"/>
      <c r="ABI1044" s="5"/>
      <c r="ABJ1044" s="5"/>
      <c r="ABK1044" s="5"/>
      <c r="ABL1044" s="5"/>
      <c r="ABM1044" s="5"/>
      <c r="ABN1044" s="5"/>
      <c r="ABO1044" s="5"/>
      <c r="ABP1044" s="5"/>
      <c r="ABQ1044" s="5"/>
      <c r="ABR1044" s="5"/>
      <c r="ABS1044" s="5"/>
      <c r="ABT1044" s="5"/>
      <c r="ABU1044" s="5"/>
      <c r="ABV1044" s="5"/>
      <c r="ABW1044" s="5"/>
      <c r="ABX1044" s="5"/>
      <c r="ABY1044" s="5"/>
      <c r="ABZ1044" s="5"/>
      <c r="ACA1044" s="5"/>
      <c r="ACB1044" s="5"/>
      <c r="ACC1044" s="5"/>
      <c r="ACD1044" s="5"/>
      <c r="ACE1044" s="5"/>
      <c r="ACF1044" s="5"/>
      <c r="ACG1044" s="5"/>
      <c r="ACH1044" s="5"/>
      <c r="ACI1044" s="5"/>
      <c r="ACJ1044" s="5"/>
      <c r="ACK1044" s="5"/>
      <c r="ACL1044" s="5"/>
      <c r="ACM1044" s="5"/>
      <c r="ACN1044" s="5"/>
      <c r="ACO1044" s="5"/>
      <c r="ACP1044" s="5"/>
      <c r="ACQ1044" s="5"/>
      <c r="ACR1044" s="5"/>
      <c r="ACS1044" s="5"/>
      <c r="ACT1044" s="5"/>
      <c r="ACU1044" s="5"/>
      <c r="ACV1044" s="5"/>
      <c r="ACW1044" s="5"/>
      <c r="ACX1044" s="5"/>
      <c r="ACY1044" s="5"/>
      <c r="ACZ1044" s="5"/>
      <c r="ADA1044" s="5"/>
      <c r="ADB1044" s="5"/>
      <c r="ADC1044" s="5"/>
      <c r="ADD1044" s="5"/>
      <c r="ADE1044" s="5"/>
      <c r="ADF1044" s="5"/>
      <c r="ADG1044" s="5"/>
      <c r="ADH1044" s="5"/>
      <c r="ADI1044" s="5"/>
      <c r="ADJ1044" s="5"/>
      <c r="ADK1044" s="5"/>
      <c r="ADL1044" s="5"/>
      <c r="ADM1044" s="5"/>
      <c r="ADN1044" s="5"/>
      <c r="ADO1044" s="5"/>
      <c r="ADP1044" s="5"/>
      <c r="ADQ1044" s="5"/>
      <c r="ADR1044" s="5"/>
      <c r="ADS1044" s="5"/>
      <c r="ADT1044" s="5"/>
      <c r="ADU1044" s="5"/>
      <c r="ADV1044" s="5"/>
      <c r="ADW1044" s="5"/>
      <c r="ADX1044" s="5"/>
      <c r="ADY1044" s="5"/>
      <c r="ADZ1044" s="5"/>
      <c r="AEA1044" s="5"/>
      <c r="AEB1044" s="5"/>
      <c r="AEC1044" s="5"/>
      <c r="AED1044" s="5"/>
      <c r="AEE1044" s="5"/>
      <c r="AEF1044" s="5"/>
      <c r="AEG1044" s="5"/>
      <c r="AEH1044" s="5"/>
      <c r="AEI1044" s="5"/>
      <c r="AEJ1044" s="5"/>
      <c r="AEK1044" s="5"/>
      <c r="AEL1044" s="5"/>
      <c r="AEM1044" s="5"/>
      <c r="AEN1044" s="5"/>
      <c r="AEO1044" s="5"/>
      <c r="AEP1044" s="5"/>
      <c r="AEQ1044" s="5"/>
      <c r="AER1044" s="5"/>
      <c r="AES1044" s="5"/>
      <c r="AET1044" s="5"/>
      <c r="AEU1044" s="5"/>
      <c r="AEV1044" s="5"/>
      <c r="AEW1044" s="5"/>
      <c r="AEX1044" s="5"/>
      <c r="AEY1044" s="5"/>
      <c r="AEZ1044" s="5"/>
      <c r="AFA1044" s="5"/>
      <c r="AFB1044" s="5"/>
      <c r="AFC1044" s="5"/>
      <c r="AFD1044" s="5"/>
      <c r="AFE1044" s="5"/>
      <c r="AFF1044" s="5"/>
      <c r="AFG1044" s="5"/>
      <c r="AFH1044" s="5"/>
      <c r="AFI1044" s="5"/>
      <c r="AFJ1044" s="5"/>
      <c r="AFK1044" s="5"/>
      <c r="AFL1044" s="5"/>
      <c r="AFM1044" s="5"/>
      <c r="AFN1044" s="5"/>
      <c r="AFO1044" s="5"/>
      <c r="AFP1044" s="5"/>
      <c r="AFQ1044" s="5"/>
      <c r="AFR1044" s="5"/>
      <c r="AFS1044" s="5"/>
      <c r="AFT1044" s="5"/>
      <c r="AFU1044" s="5"/>
      <c r="AFV1044" s="5"/>
      <c r="AFW1044" s="5"/>
      <c r="AFX1044" s="5"/>
      <c r="AFY1044" s="5"/>
      <c r="AFZ1044" s="5"/>
      <c r="AGA1044" s="5"/>
      <c r="AGB1044" s="5"/>
      <c r="AGC1044" s="5"/>
      <c r="AGD1044" s="5"/>
      <c r="AGE1044" s="5"/>
      <c r="AGF1044" s="5"/>
      <c r="AGG1044" s="5"/>
      <c r="AGH1044" s="5"/>
      <c r="AGI1044" s="5"/>
      <c r="AGJ1044" s="5"/>
      <c r="AGK1044" s="5"/>
      <c r="AGL1044" s="5"/>
      <c r="AGM1044" s="5"/>
      <c r="AGN1044" s="5"/>
      <c r="AGO1044" s="5"/>
      <c r="AGP1044" s="5"/>
      <c r="AGQ1044" s="5"/>
      <c r="AGR1044" s="5"/>
      <c r="AGS1044" s="5"/>
      <c r="AGT1044" s="5"/>
      <c r="AGU1044" s="5"/>
      <c r="AGV1044" s="5"/>
      <c r="AGW1044" s="5"/>
      <c r="AGX1044" s="5"/>
      <c r="AGY1044" s="5"/>
      <c r="AGZ1044" s="5"/>
      <c r="AHA1044" s="5"/>
      <c r="AHB1044" s="5"/>
      <c r="AHC1044" s="5"/>
      <c r="AHD1044" s="5"/>
      <c r="AHE1044" s="5"/>
      <c r="AHF1044" s="5"/>
      <c r="AHG1044" s="5"/>
      <c r="AHH1044" s="5"/>
      <c r="AHI1044" s="5"/>
      <c r="AHJ1044" s="5"/>
      <c r="AHK1044" s="5"/>
      <c r="AHL1044" s="5"/>
      <c r="AHM1044" s="5"/>
      <c r="AHN1044" s="5"/>
      <c r="AHO1044" s="5"/>
      <c r="AHP1044" s="5"/>
      <c r="AHQ1044" s="5"/>
      <c r="AHR1044" s="5"/>
      <c r="AHS1044" s="5"/>
      <c r="AHT1044" s="5"/>
      <c r="AHU1044" s="5"/>
      <c r="AHV1044" s="5"/>
      <c r="AHW1044" s="5"/>
      <c r="AHX1044" s="5"/>
      <c r="AHY1044" s="5"/>
      <c r="AHZ1044" s="5"/>
      <c r="AIA1044" s="5"/>
      <c r="AIB1044" s="5"/>
      <c r="AIC1044" s="5"/>
      <c r="AID1044" s="5"/>
      <c r="AIE1044" s="5"/>
      <c r="AIF1044" s="5"/>
      <c r="AIG1044" s="5"/>
      <c r="AIH1044" s="5"/>
      <c r="AII1044" s="5"/>
      <c r="AIJ1044" s="5"/>
      <c r="AIK1044" s="5"/>
      <c r="AIL1044" s="5"/>
      <c r="AIM1044" s="5"/>
      <c r="AIN1044" s="5"/>
      <c r="AIO1044" s="5"/>
      <c r="AIP1044" s="5"/>
      <c r="AIQ1044" s="5"/>
      <c r="AIR1044" s="5"/>
      <c r="AIS1044" s="5"/>
      <c r="AIT1044" s="5"/>
      <c r="AIU1044" s="5"/>
      <c r="AIV1044" s="5"/>
      <c r="AIW1044" s="5"/>
      <c r="AIX1044" s="5"/>
      <c r="AIY1044" s="5"/>
      <c r="AIZ1044" s="5"/>
      <c r="AJA1044" s="5"/>
      <c r="AJB1044" s="5"/>
      <c r="AJC1044" s="5"/>
      <c r="AJD1044" s="5"/>
      <c r="AJE1044" s="5"/>
      <c r="AJF1044" s="5"/>
      <c r="AJG1044" s="5"/>
      <c r="AJH1044" s="5"/>
      <c r="AJI1044" s="5"/>
      <c r="AJJ1044" s="5"/>
      <c r="AJK1044" s="5"/>
      <c r="AJL1044" s="5"/>
      <c r="AJM1044" s="5"/>
      <c r="AJN1044" s="5"/>
      <c r="AJO1044" s="5"/>
      <c r="AJP1044" s="5"/>
      <c r="AJQ1044" s="5"/>
      <c r="AJR1044" s="5"/>
      <c r="AJS1044" s="5"/>
      <c r="AJT1044" s="5"/>
      <c r="AJU1044" s="5"/>
      <c r="AJV1044" s="5"/>
      <c r="AJW1044" s="5"/>
      <c r="AJX1044" s="5"/>
      <c r="AJY1044" s="5"/>
      <c r="AJZ1044" s="5"/>
      <c r="AKA1044" s="5"/>
      <c r="AKB1044" s="5"/>
      <c r="AKC1044" s="5"/>
      <c r="AKD1044" s="5"/>
      <c r="AKE1044" s="5"/>
      <c r="AKF1044" s="5"/>
      <c r="AKG1044" s="5"/>
      <c r="AKH1044" s="5"/>
      <c r="AKI1044" s="5"/>
      <c r="AKJ1044" s="5"/>
      <c r="AKK1044" s="5"/>
      <c r="AKL1044" s="5"/>
      <c r="AKM1044" s="5"/>
      <c r="AKN1044" s="5"/>
      <c r="AKO1044" s="5"/>
      <c r="AKP1044" s="5"/>
      <c r="AKQ1044" s="5"/>
      <c r="AKR1044" s="5"/>
      <c r="AKS1044" s="5"/>
      <c r="AKT1044" s="5"/>
      <c r="AKU1044" s="5"/>
      <c r="AKV1044" s="5"/>
      <c r="AKW1044" s="5"/>
      <c r="AKX1044" s="5"/>
      <c r="AKY1044" s="5"/>
      <c r="AKZ1044" s="5"/>
      <c r="ALA1044" s="5"/>
      <c r="ALB1044" s="5"/>
      <c r="ALC1044" s="5"/>
      <c r="ALD1044" s="5"/>
      <c r="ALE1044" s="5"/>
      <c r="ALF1044" s="5"/>
      <c r="ALG1044" s="5"/>
      <c r="ALH1044" s="5"/>
      <c r="ALI1044" s="5"/>
      <c r="ALJ1044" s="5"/>
      <c r="ALK1044" s="5"/>
      <c r="ALL1044" s="5"/>
      <c r="ALM1044" s="5"/>
      <c r="ALN1044" s="5"/>
      <c r="ALO1044" s="5"/>
      <c r="ALP1044" s="5"/>
      <c r="ALQ1044" s="5"/>
      <c r="ALR1044" s="5"/>
      <c r="ALS1044" s="5"/>
      <c r="ALT1044" s="5"/>
      <c r="ALU1044" s="5"/>
      <c r="ALV1044" s="5"/>
      <c r="ALW1044" s="5"/>
      <c r="ALX1044" s="5"/>
      <c r="ALY1044" s="5"/>
      <c r="ALZ1044" s="5"/>
      <c r="AMA1044" s="5"/>
      <c r="AMB1044" s="5"/>
      <c r="AMC1044" s="5"/>
      <c r="AMD1044" s="5"/>
      <c r="AME1044" s="5"/>
      <c r="AMF1044" s="5"/>
      <c r="AMG1044" s="5"/>
      <c r="AMH1044" s="5"/>
      <c r="AMI1044" s="5"/>
      <c r="AMJ1044" s="5"/>
      <c r="AMK1044" s="5"/>
      <c r="AML1044" s="5"/>
      <c r="AMM1044" s="5"/>
      <c r="AMN1044" s="5"/>
      <c r="AMO1044" s="5"/>
      <c r="AMP1044" s="5"/>
      <c r="AMQ1044" s="5"/>
      <c r="AMR1044" s="5"/>
      <c r="AMS1044" s="5"/>
      <c r="AMT1044" s="5"/>
      <c r="AMU1044" s="5"/>
      <c r="AMV1044" s="5"/>
      <c r="AMW1044" s="5"/>
      <c r="AMX1044" s="5"/>
      <c r="AMY1044" s="5"/>
      <c r="AMZ1044" s="5"/>
      <c r="ANA1044" s="5"/>
      <c r="ANB1044" s="5"/>
      <c r="ANC1044" s="5"/>
      <c r="AND1044" s="5"/>
      <c r="ANE1044" s="5"/>
      <c r="ANF1044" s="5"/>
      <c r="ANG1044" s="5"/>
      <c r="ANH1044" s="5"/>
      <c r="ANI1044" s="5"/>
      <c r="ANJ1044" s="5"/>
      <c r="ANK1044" s="5"/>
      <c r="ANL1044" s="5"/>
      <c r="ANM1044" s="5"/>
      <c r="ANN1044" s="5"/>
      <c r="ANO1044" s="5"/>
      <c r="ANP1044" s="5"/>
      <c r="ANQ1044" s="5"/>
      <c r="ANR1044" s="5"/>
      <c r="ANS1044" s="5"/>
      <c r="ANT1044" s="5"/>
      <c r="ANU1044" s="5"/>
      <c r="ANV1044" s="5"/>
      <c r="ANW1044" s="5"/>
      <c r="ANX1044" s="5"/>
      <c r="ANY1044" s="5"/>
      <c r="ANZ1044" s="5"/>
      <c r="AOA1044" s="5"/>
      <c r="AOB1044" s="5"/>
      <c r="AOC1044" s="5"/>
      <c r="AOD1044" s="5"/>
      <c r="AOE1044" s="5"/>
      <c r="AOF1044" s="5"/>
      <c r="AOG1044" s="5"/>
      <c r="AOH1044" s="5"/>
      <c r="AOI1044" s="5"/>
      <c r="AOJ1044" s="5"/>
      <c r="AOK1044" s="5"/>
      <c r="AOL1044" s="5"/>
      <c r="AOM1044" s="5"/>
      <c r="AON1044" s="5"/>
      <c r="AOO1044" s="5"/>
      <c r="AOP1044" s="5"/>
      <c r="AOQ1044" s="5"/>
      <c r="AOR1044" s="5"/>
      <c r="AOS1044" s="5"/>
      <c r="AOT1044" s="5"/>
      <c r="AOU1044" s="5"/>
      <c r="AOV1044" s="5"/>
      <c r="AOW1044" s="5"/>
      <c r="AOX1044" s="5"/>
      <c r="AOY1044" s="5"/>
      <c r="AOZ1044" s="5"/>
      <c r="APA1044" s="5"/>
      <c r="APB1044" s="5"/>
      <c r="APC1044" s="5"/>
      <c r="APD1044" s="5"/>
      <c r="APE1044" s="5"/>
      <c r="APF1044" s="5"/>
      <c r="APG1044" s="5"/>
      <c r="APH1044" s="5"/>
      <c r="API1044" s="5"/>
      <c r="APJ1044" s="5"/>
      <c r="APK1044" s="5"/>
      <c r="APL1044" s="5"/>
      <c r="APM1044" s="5"/>
      <c r="APN1044" s="5"/>
      <c r="APO1044" s="5"/>
      <c r="APP1044" s="5"/>
      <c r="APQ1044" s="5"/>
      <c r="APR1044" s="5"/>
      <c r="APS1044" s="5"/>
      <c r="APT1044" s="5"/>
      <c r="APU1044" s="5"/>
      <c r="APV1044" s="5"/>
      <c r="APW1044" s="5"/>
      <c r="APX1044" s="5"/>
      <c r="APY1044" s="5"/>
      <c r="APZ1044" s="5"/>
      <c r="AQA1044" s="5"/>
      <c r="AQB1044" s="5"/>
      <c r="AQC1044" s="5"/>
      <c r="AQD1044" s="5"/>
      <c r="AQE1044" s="5"/>
      <c r="AQF1044" s="5"/>
      <c r="AQG1044" s="5"/>
      <c r="AQH1044" s="5"/>
      <c r="AQI1044" s="5"/>
      <c r="AQJ1044" s="5"/>
      <c r="AQK1044" s="5"/>
      <c r="AQL1044" s="5"/>
      <c r="AQM1044" s="5"/>
      <c r="AQN1044" s="5"/>
      <c r="AQO1044" s="5"/>
      <c r="AQP1044" s="5"/>
      <c r="AQQ1044" s="5"/>
      <c r="AQR1044" s="5"/>
      <c r="AQS1044" s="5"/>
      <c r="AQT1044" s="5"/>
      <c r="AQU1044" s="5"/>
      <c r="AQV1044" s="5"/>
      <c r="AQW1044" s="5"/>
      <c r="AQX1044" s="5"/>
      <c r="AQY1044" s="5"/>
      <c r="AQZ1044" s="5"/>
      <c r="ARA1044" s="5"/>
      <c r="ARB1044" s="5"/>
      <c r="ARC1044" s="5"/>
      <c r="ARD1044" s="5"/>
      <c r="ARE1044" s="5"/>
      <c r="ARF1044" s="5"/>
      <c r="ARG1044" s="5"/>
      <c r="ARH1044" s="5"/>
      <c r="ARI1044" s="5"/>
      <c r="ARJ1044" s="5"/>
      <c r="ARK1044" s="5"/>
      <c r="ARL1044" s="5"/>
      <c r="ARM1044" s="5"/>
      <c r="ARN1044" s="5"/>
      <c r="ARO1044" s="5"/>
      <c r="ARP1044" s="5"/>
      <c r="ARQ1044" s="5"/>
      <c r="ARR1044" s="5"/>
      <c r="ARS1044" s="5"/>
      <c r="ART1044" s="5"/>
      <c r="ARU1044" s="5"/>
      <c r="ARV1044" s="5"/>
      <c r="ARW1044" s="5"/>
      <c r="ARX1044" s="5"/>
      <c r="ARY1044" s="5"/>
      <c r="ARZ1044" s="5"/>
      <c r="ASA1044" s="5"/>
      <c r="ASB1044" s="5"/>
      <c r="ASC1044" s="5"/>
      <c r="ASD1044" s="5"/>
      <c r="ASE1044" s="5"/>
      <c r="ASF1044" s="5"/>
      <c r="ASG1044" s="5"/>
      <c r="ASH1044" s="5"/>
      <c r="ASI1044" s="5"/>
      <c r="ASJ1044" s="5"/>
      <c r="ASK1044" s="5"/>
      <c r="ASL1044" s="5"/>
      <c r="ASM1044" s="5"/>
      <c r="ASN1044" s="5"/>
      <c r="ASO1044" s="5"/>
      <c r="ASP1044" s="5"/>
      <c r="ASQ1044" s="5"/>
      <c r="ASR1044" s="5"/>
      <c r="ASS1044" s="5"/>
      <c r="AST1044" s="5"/>
      <c r="ASU1044" s="5"/>
      <c r="ASV1044" s="5"/>
      <c r="ASW1044" s="5"/>
      <c r="ASX1044" s="5"/>
      <c r="ASY1044" s="5"/>
      <c r="ASZ1044" s="5"/>
      <c r="ATA1044" s="5"/>
      <c r="ATB1044" s="5"/>
      <c r="ATC1044" s="5"/>
      <c r="ATD1044" s="5"/>
      <c r="ATE1044" s="5"/>
      <c r="ATF1044" s="5"/>
      <c r="ATG1044" s="5"/>
      <c r="ATH1044" s="5"/>
      <c r="ATI1044" s="5"/>
      <c r="ATJ1044" s="5"/>
      <c r="ATK1044" s="5"/>
      <c r="ATL1044" s="5"/>
      <c r="ATM1044" s="5"/>
      <c r="ATN1044" s="5"/>
      <c r="ATO1044" s="5"/>
      <c r="ATP1044" s="5"/>
      <c r="ATQ1044" s="5"/>
      <c r="ATR1044" s="5"/>
      <c r="ATS1044" s="5"/>
      <c r="ATT1044" s="5"/>
      <c r="ATU1044" s="5"/>
      <c r="ATV1044" s="5"/>
      <c r="ATW1044" s="5"/>
      <c r="ATX1044" s="5"/>
      <c r="ATY1044" s="5"/>
      <c r="ATZ1044" s="5"/>
      <c r="AUA1044" s="5"/>
      <c r="AUB1044" s="5"/>
      <c r="AUC1044" s="5"/>
      <c r="AUD1044" s="5"/>
      <c r="AUE1044" s="5"/>
      <c r="AUF1044" s="5"/>
      <c r="AUG1044" s="5"/>
      <c r="AUH1044" s="5"/>
      <c r="AUI1044" s="5"/>
      <c r="AUJ1044" s="5"/>
      <c r="AUK1044" s="5"/>
      <c r="AUL1044" s="5"/>
      <c r="AUM1044" s="5"/>
      <c r="AUN1044" s="5"/>
      <c r="AUO1044" s="5"/>
      <c r="AUP1044" s="5"/>
      <c r="AUQ1044" s="5"/>
      <c r="AUR1044" s="5"/>
      <c r="AUS1044" s="5"/>
      <c r="AUT1044" s="5"/>
      <c r="AUU1044" s="5"/>
      <c r="AUV1044" s="5"/>
      <c r="AUW1044" s="5"/>
      <c r="AUX1044" s="5"/>
      <c r="AUY1044" s="5"/>
      <c r="AUZ1044" s="5"/>
      <c r="AVA1044" s="5"/>
      <c r="AVB1044" s="5"/>
      <c r="AVC1044" s="5"/>
      <c r="AVD1044" s="5"/>
      <c r="AVE1044" s="5"/>
      <c r="AVF1044" s="5"/>
      <c r="AVG1044" s="5"/>
      <c r="AVH1044" s="5"/>
      <c r="AVI1044" s="5"/>
      <c r="AVJ1044" s="5"/>
      <c r="AVK1044" s="5"/>
      <c r="AVL1044" s="5"/>
      <c r="AVM1044" s="5"/>
      <c r="AVN1044" s="5"/>
      <c r="AVO1044" s="5"/>
      <c r="AVP1044" s="5"/>
      <c r="AVQ1044" s="5"/>
      <c r="AVR1044" s="5"/>
      <c r="AVS1044" s="5"/>
      <c r="AVT1044" s="5"/>
      <c r="AVU1044" s="5"/>
      <c r="AVV1044" s="5"/>
      <c r="AVW1044" s="5"/>
      <c r="AVX1044" s="5"/>
      <c r="AVY1044" s="5"/>
      <c r="AVZ1044" s="5"/>
      <c r="AWA1044" s="5"/>
      <c r="AWB1044" s="5"/>
      <c r="AWC1044" s="5"/>
      <c r="AWD1044" s="5"/>
      <c r="AWE1044" s="5"/>
      <c r="AWF1044" s="5"/>
      <c r="AWG1044" s="5"/>
      <c r="AWH1044" s="5"/>
      <c r="AWI1044" s="5"/>
      <c r="AWJ1044" s="5"/>
      <c r="AWK1044" s="5"/>
      <c r="AWL1044" s="5"/>
      <c r="AWM1044" s="5"/>
      <c r="AWN1044" s="5"/>
      <c r="AWO1044" s="5"/>
      <c r="AWP1044" s="5"/>
      <c r="AWQ1044" s="5"/>
      <c r="AWR1044" s="5"/>
      <c r="AWS1044" s="5"/>
      <c r="AWT1044" s="5"/>
      <c r="AWU1044" s="5"/>
      <c r="AWV1044" s="5"/>
      <c r="AWW1044" s="5"/>
      <c r="AWX1044" s="5"/>
      <c r="AWY1044" s="5"/>
      <c r="AWZ1044" s="5"/>
      <c r="AXA1044" s="5"/>
      <c r="AXB1044" s="5"/>
      <c r="AXC1044" s="5"/>
      <c r="AXD1044" s="5"/>
      <c r="AXE1044" s="5"/>
      <c r="AXF1044" s="5"/>
      <c r="AXG1044" s="5"/>
      <c r="AXH1044" s="5"/>
      <c r="AXI1044" s="5"/>
      <c r="AXJ1044" s="5"/>
      <c r="AXK1044" s="5"/>
      <c r="AXL1044" s="5"/>
      <c r="AXM1044" s="5"/>
      <c r="AXN1044" s="5"/>
      <c r="AXO1044" s="5"/>
      <c r="AXP1044" s="5"/>
      <c r="AXQ1044" s="5"/>
      <c r="AXR1044" s="5"/>
      <c r="AXS1044" s="5"/>
      <c r="AXT1044" s="5"/>
      <c r="AXU1044" s="5"/>
      <c r="AXV1044" s="5"/>
      <c r="AXW1044" s="5"/>
      <c r="AXX1044" s="5"/>
      <c r="AXY1044" s="5"/>
      <c r="AXZ1044" s="5"/>
      <c r="AYA1044" s="5"/>
      <c r="AYB1044" s="5"/>
      <c r="AYC1044" s="5"/>
      <c r="AYD1044" s="5"/>
      <c r="AYE1044" s="5"/>
      <c r="AYF1044" s="5"/>
      <c r="AYG1044" s="5"/>
      <c r="AYH1044" s="5"/>
      <c r="AYI1044" s="5"/>
      <c r="AYJ1044" s="5"/>
      <c r="AYK1044" s="5"/>
      <c r="AYL1044" s="5"/>
      <c r="AYM1044" s="5"/>
      <c r="AYN1044" s="5"/>
      <c r="AYO1044" s="5"/>
      <c r="AYP1044" s="5"/>
      <c r="AYQ1044" s="5"/>
      <c r="AYR1044" s="5"/>
      <c r="AYS1044" s="5"/>
      <c r="AYT1044" s="5"/>
      <c r="AYU1044" s="5"/>
      <c r="AYV1044" s="5"/>
      <c r="AYW1044" s="5"/>
      <c r="AYX1044" s="5"/>
      <c r="AYY1044" s="5"/>
      <c r="AYZ1044" s="5"/>
      <c r="AZA1044" s="5"/>
      <c r="AZB1044" s="5"/>
      <c r="AZC1044" s="5"/>
      <c r="AZD1044" s="5"/>
      <c r="AZE1044" s="5"/>
      <c r="AZF1044" s="5"/>
      <c r="AZG1044" s="5"/>
      <c r="AZH1044" s="5"/>
      <c r="AZI1044" s="5"/>
      <c r="AZJ1044" s="5"/>
      <c r="AZK1044" s="5"/>
      <c r="AZL1044" s="5"/>
      <c r="AZM1044" s="5"/>
      <c r="AZN1044" s="5"/>
      <c r="AZO1044" s="5"/>
      <c r="AZP1044" s="5"/>
      <c r="AZQ1044" s="5"/>
      <c r="AZR1044" s="5"/>
      <c r="AZS1044" s="5"/>
      <c r="AZT1044" s="5"/>
      <c r="AZU1044" s="5"/>
      <c r="AZV1044" s="5"/>
      <c r="AZW1044" s="5"/>
      <c r="AZX1044" s="5"/>
      <c r="AZY1044" s="5"/>
      <c r="AZZ1044" s="5"/>
      <c r="BAA1044" s="5"/>
      <c r="BAB1044" s="5"/>
      <c r="BAC1044" s="5"/>
      <c r="BAD1044" s="5"/>
      <c r="BAE1044" s="5"/>
      <c r="BAF1044" s="5"/>
      <c r="BAG1044" s="5"/>
      <c r="BAH1044" s="5"/>
      <c r="BAI1044" s="5"/>
      <c r="BAJ1044" s="5"/>
      <c r="BAK1044" s="5"/>
      <c r="BAL1044" s="5"/>
      <c r="BAM1044" s="5"/>
      <c r="BAN1044" s="5"/>
      <c r="BAO1044" s="5"/>
      <c r="BAP1044" s="5"/>
      <c r="BAQ1044" s="5"/>
      <c r="BAR1044" s="5"/>
      <c r="BAS1044" s="5"/>
      <c r="BAT1044" s="5"/>
      <c r="BAU1044" s="5"/>
      <c r="BAV1044" s="5"/>
      <c r="BAW1044" s="5"/>
      <c r="BAX1044" s="5"/>
      <c r="BAY1044" s="5"/>
      <c r="BAZ1044" s="5"/>
      <c r="BBA1044" s="5"/>
      <c r="BBB1044" s="5"/>
      <c r="BBC1044" s="5"/>
      <c r="BBD1044" s="5"/>
      <c r="BBE1044" s="5"/>
      <c r="BBF1044" s="5"/>
      <c r="BBG1044" s="5"/>
      <c r="BBH1044" s="5"/>
      <c r="BBI1044" s="5"/>
      <c r="BBJ1044" s="5"/>
      <c r="BBK1044" s="5"/>
      <c r="BBL1044" s="5"/>
      <c r="BBM1044" s="5"/>
      <c r="BBN1044" s="5"/>
      <c r="BBO1044" s="5"/>
      <c r="BBP1044" s="5"/>
      <c r="BBQ1044" s="5"/>
      <c r="BBR1044" s="5"/>
      <c r="BBS1044" s="5"/>
      <c r="BBT1044" s="5"/>
      <c r="BBU1044" s="5"/>
      <c r="BBV1044" s="5"/>
      <c r="BBW1044" s="5"/>
      <c r="BBX1044" s="5"/>
      <c r="BBY1044" s="5"/>
      <c r="BBZ1044" s="5"/>
      <c r="BCA1044" s="5"/>
      <c r="BCB1044" s="5"/>
      <c r="BCC1044" s="5"/>
      <c r="BCD1044" s="5"/>
      <c r="BCE1044" s="5"/>
      <c r="BCF1044" s="5"/>
      <c r="BCG1044" s="5"/>
      <c r="BCH1044" s="5"/>
      <c r="BCI1044" s="5"/>
      <c r="BCJ1044" s="5"/>
      <c r="BCK1044" s="5"/>
      <c r="BCL1044" s="5"/>
      <c r="BCM1044" s="5"/>
      <c r="BCN1044" s="5"/>
      <c r="BCO1044" s="5"/>
      <c r="BCP1044" s="5"/>
      <c r="BCQ1044" s="5"/>
      <c r="BCR1044" s="5"/>
      <c r="BCS1044" s="5"/>
      <c r="BCT1044" s="5"/>
      <c r="BCU1044" s="5"/>
      <c r="BCV1044" s="5"/>
      <c r="BCW1044" s="5"/>
      <c r="BCX1044" s="5"/>
      <c r="BCY1044" s="5"/>
      <c r="BCZ1044" s="5"/>
      <c r="BDA1044" s="5"/>
      <c r="BDB1044" s="5"/>
      <c r="BDC1044" s="5"/>
      <c r="BDD1044" s="5"/>
      <c r="BDE1044" s="5"/>
      <c r="BDF1044" s="5"/>
      <c r="BDG1044" s="5"/>
      <c r="BDH1044" s="5"/>
      <c r="BDI1044" s="5"/>
      <c r="BDJ1044" s="5"/>
      <c r="BDK1044" s="5"/>
      <c r="BDL1044" s="5"/>
      <c r="BDM1044" s="5"/>
      <c r="BDN1044" s="5"/>
      <c r="BDO1044" s="5"/>
      <c r="BDP1044" s="5"/>
      <c r="BDQ1044" s="5"/>
      <c r="BDR1044" s="5"/>
      <c r="BDS1044" s="5"/>
      <c r="BDT1044" s="5"/>
      <c r="BDU1044" s="5"/>
      <c r="BDV1044" s="5"/>
      <c r="BDW1044" s="5"/>
      <c r="BDX1044" s="5"/>
      <c r="BDY1044" s="5"/>
      <c r="BDZ1044" s="5"/>
      <c r="BEA1044" s="5"/>
      <c r="BEB1044" s="5"/>
      <c r="BEC1044" s="5"/>
      <c r="BED1044" s="5"/>
      <c r="BEE1044" s="5"/>
      <c r="BEF1044" s="5"/>
      <c r="BEG1044" s="5"/>
      <c r="BEH1044" s="5"/>
      <c r="BEI1044" s="5"/>
      <c r="BEJ1044" s="5"/>
      <c r="BEK1044" s="5"/>
      <c r="BEL1044" s="5"/>
      <c r="BEM1044" s="5"/>
      <c r="BEN1044" s="5"/>
      <c r="BEO1044" s="5"/>
      <c r="BEP1044" s="5"/>
      <c r="BEQ1044" s="5"/>
      <c r="BER1044" s="5"/>
      <c r="BES1044" s="5"/>
      <c r="BET1044" s="5"/>
      <c r="BEU1044" s="5"/>
      <c r="BEV1044" s="5"/>
      <c r="BEW1044" s="5"/>
      <c r="BEX1044" s="5"/>
      <c r="BEY1044" s="5"/>
      <c r="BEZ1044" s="5"/>
      <c r="BFA1044" s="5"/>
      <c r="BFB1044" s="5"/>
      <c r="BFC1044" s="5"/>
      <c r="BFD1044" s="5"/>
      <c r="BFE1044" s="5"/>
      <c r="BFF1044" s="5"/>
      <c r="BFG1044" s="5"/>
      <c r="BFH1044" s="5"/>
      <c r="BFI1044" s="5"/>
      <c r="BFJ1044" s="5"/>
      <c r="BFK1044" s="5"/>
      <c r="BFL1044" s="5"/>
      <c r="BFM1044" s="5"/>
      <c r="BFN1044" s="5"/>
      <c r="BFO1044" s="5"/>
      <c r="BFP1044" s="5"/>
      <c r="BFQ1044" s="5"/>
      <c r="BFR1044" s="5"/>
      <c r="BFS1044" s="5"/>
      <c r="BFT1044" s="5"/>
      <c r="BFU1044" s="5"/>
      <c r="BFV1044" s="5"/>
      <c r="BFW1044" s="5"/>
      <c r="BFX1044" s="5"/>
      <c r="BFY1044" s="5"/>
      <c r="BFZ1044" s="5"/>
      <c r="BGA1044" s="5"/>
      <c r="BGB1044" s="5"/>
      <c r="BGC1044" s="5"/>
      <c r="BGD1044" s="5"/>
      <c r="BGE1044" s="5"/>
      <c r="BGF1044" s="5"/>
      <c r="BGG1044" s="5"/>
      <c r="BGH1044" s="5"/>
      <c r="BGI1044" s="5"/>
      <c r="BGJ1044" s="5"/>
      <c r="BGK1044" s="5"/>
      <c r="BGL1044" s="5"/>
      <c r="BGM1044" s="5"/>
      <c r="BGN1044" s="5"/>
      <c r="BGO1044" s="5"/>
      <c r="BGP1044" s="5"/>
      <c r="BGQ1044" s="5"/>
      <c r="BGR1044" s="5"/>
      <c r="BGS1044" s="5"/>
      <c r="BGT1044" s="5"/>
      <c r="BGU1044" s="5"/>
      <c r="BGV1044" s="5"/>
      <c r="BGW1044" s="5"/>
      <c r="BGX1044" s="5"/>
      <c r="BGY1044" s="5"/>
      <c r="BGZ1044" s="5"/>
      <c r="BHA1044" s="5"/>
      <c r="BHB1044" s="5"/>
      <c r="BHC1044" s="5"/>
      <c r="BHD1044" s="5"/>
      <c r="BHE1044" s="5"/>
      <c r="BHF1044" s="5"/>
      <c r="BHG1044" s="5"/>
      <c r="BHH1044" s="5"/>
      <c r="BHI1044" s="5"/>
      <c r="BHJ1044" s="5"/>
      <c r="BHK1044" s="5"/>
      <c r="BHL1044" s="5"/>
      <c r="BHM1044" s="5"/>
      <c r="BHN1044" s="5"/>
      <c r="BHO1044" s="5"/>
      <c r="BHP1044" s="5"/>
      <c r="BHQ1044" s="5"/>
      <c r="BHR1044" s="5"/>
      <c r="BHS1044" s="5"/>
      <c r="BHT1044" s="5"/>
      <c r="BHU1044" s="5"/>
      <c r="BHV1044" s="5"/>
      <c r="BHW1044" s="5"/>
      <c r="BHX1044" s="5"/>
      <c r="BHY1044" s="5"/>
      <c r="BHZ1044" s="5"/>
      <c r="BIA1044" s="5"/>
      <c r="BIB1044" s="5"/>
      <c r="BIC1044" s="5"/>
      <c r="BID1044" s="5"/>
      <c r="BIE1044" s="5"/>
      <c r="BIF1044" s="5"/>
      <c r="BIG1044" s="5"/>
      <c r="BIH1044" s="5"/>
      <c r="BII1044" s="5"/>
      <c r="BIJ1044" s="5"/>
      <c r="BIK1044" s="5"/>
      <c r="BIL1044" s="5"/>
      <c r="BIM1044" s="5"/>
      <c r="BIN1044" s="5"/>
      <c r="BIO1044" s="5"/>
      <c r="BIP1044" s="5"/>
      <c r="BIQ1044" s="5"/>
      <c r="BIR1044" s="5"/>
      <c r="BIS1044" s="5"/>
      <c r="BIT1044" s="5"/>
      <c r="BIU1044" s="5"/>
      <c r="BIV1044" s="5"/>
      <c r="BIW1044" s="5"/>
      <c r="BIX1044" s="5"/>
      <c r="BIY1044" s="5"/>
      <c r="BIZ1044" s="5"/>
      <c r="BJA1044" s="5"/>
      <c r="BJB1044" s="5"/>
      <c r="BJC1044" s="5"/>
      <c r="BJD1044" s="5"/>
      <c r="BJE1044" s="5"/>
      <c r="BJF1044" s="5"/>
      <c r="BJG1044" s="5"/>
      <c r="BJH1044" s="5"/>
      <c r="BJI1044" s="5"/>
      <c r="BJJ1044" s="5"/>
      <c r="BJK1044" s="5"/>
      <c r="BJL1044" s="5"/>
      <c r="BJM1044" s="5"/>
      <c r="BJN1044" s="5"/>
      <c r="BJO1044" s="5"/>
      <c r="BJP1044" s="5"/>
      <c r="BJQ1044" s="5"/>
      <c r="BJR1044" s="5"/>
      <c r="BJS1044" s="5"/>
      <c r="BJT1044" s="5"/>
      <c r="BJU1044" s="5"/>
      <c r="BJV1044" s="5"/>
      <c r="BJW1044" s="5"/>
      <c r="BJX1044" s="5"/>
      <c r="BJY1044" s="5"/>
      <c r="BJZ1044" s="5"/>
      <c r="BKA1044" s="5"/>
      <c r="BKB1044" s="5"/>
      <c r="BKC1044" s="5"/>
      <c r="BKD1044" s="5"/>
      <c r="BKE1044" s="5"/>
      <c r="BKF1044" s="5"/>
      <c r="BKG1044" s="5"/>
      <c r="BKH1044" s="5"/>
      <c r="BKI1044" s="5"/>
      <c r="BKJ1044" s="5"/>
      <c r="BKK1044" s="5"/>
      <c r="BKL1044" s="5"/>
      <c r="BKM1044" s="5"/>
      <c r="BKN1044" s="5"/>
      <c r="BKO1044" s="5"/>
      <c r="BKP1044" s="5"/>
      <c r="BKQ1044" s="5"/>
      <c r="BKR1044" s="5"/>
      <c r="BKS1044" s="5"/>
      <c r="BKT1044" s="5"/>
      <c r="BKU1044" s="5"/>
      <c r="BKV1044" s="5"/>
      <c r="BKW1044" s="5"/>
      <c r="BKX1044" s="5"/>
      <c r="BKY1044" s="5"/>
      <c r="BKZ1044" s="5"/>
      <c r="BLA1044" s="5"/>
      <c r="BLB1044" s="5"/>
      <c r="BLC1044" s="5"/>
      <c r="BLD1044" s="5"/>
      <c r="BLE1044" s="5"/>
      <c r="BLF1044" s="5"/>
      <c r="BLG1044" s="5"/>
      <c r="BLH1044" s="5"/>
      <c r="BLI1044" s="5"/>
      <c r="BLJ1044" s="5"/>
      <c r="BLK1044" s="5"/>
      <c r="BLL1044" s="5"/>
      <c r="BLM1044" s="5"/>
      <c r="BLN1044" s="5"/>
      <c r="BLO1044" s="5"/>
      <c r="BLP1044" s="5"/>
      <c r="BLQ1044" s="5"/>
      <c r="BLR1044" s="5"/>
      <c r="BLS1044" s="5"/>
      <c r="BLT1044" s="5"/>
      <c r="BLU1044" s="5"/>
      <c r="BLV1044" s="5"/>
      <c r="BLW1044" s="5"/>
      <c r="BLX1044" s="5"/>
      <c r="BLY1044" s="5"/>
      <c r="BLZ1044" s="5"/>
      <c r="BMA1044" s="5"/>
      <c r="BMB1044" s="5"/>
      <c r="BMC1044" s="5"/>
      <c r="BMD1044" s="5"/>
      <c r="BME1044" s="5"/>
      <c r="BMF1044" s="5"/>
      <c r="BMG1044" s="5"/>
      <c r="BMH1044" s="5"/>
      <c r="BMI1044" s="5"/>
      <c r="BMJ1044" s="5"/>
      <c r="BMK1044" s="5"/>
      <c r="BML1044" s="5"/>
      <c r="BMM1044" s="5"/>
      <c r="BMN1044" s="5"/>
      <c r="BMO1044" s="5"/>
      <c r="BMP1044" s="5"/>
      <c r="BMQ1044" s="5"/>
      <c r="BMR1044" s="5"/>
      <c r="BMS1044" s="5"/>
      <c r="BMT1044" s="5"/>
      <c r="BMU1044" s="5"/>
      <c r="BMV1044" s="5"/>
      <c r="BMW1044" s="5"/>
      <c r="BMX1044" s="5"/>
      <c r="BMY1044" s="5"/>
      <c r="BMZ1044" s="5"/>
      <c r="BNA1044" s="5"/>
      <c r="BNB1044" s="5"/>
      <c r="BNC1044" s="5"/>
      <c r="BND1044" s="5"/>
      <c r="BNE1044" s="5"/>
      <c r="BNF1044" s="5"/>
      <c r="BNG1044" s="5"/>
      <c r="BNH1044" s="5"/>
      <c r="BNI1044" s="5"/>
      <c r="BNJ1044" s="5"/>
      <c r="BNK1044" s="5"/>
      <c r="BNL1044" s="5"/>
      <c r="BNM1044" s="5"/>
      <c r="BNN1044" s="5"/>
      <c r="BNO1044" s="5"/>
      <c r="BNP1044" s="5"/>
      <c r="BNQ1044" s="5"/>
      <c r="BNR1044" s="5"/>
      <c r="BNS1044" s="5"/>
      <c r="BNT1044" s="5"/>
      <c r="BNU1044" s="5"/>
      <c r="BNV1044" s="5"/>
      <c r="BNW1044" s="5"/>
      <c r="BNX1044" s="5"/>
      <c r="BNY1044" s="5"/>
      <c r="BNZ1044" s="5"/>
      <c r="BOA1044" s="5"/>
      <c r="BOB1044" s="5"/>
      <c r="BOC1044" s="5"/>
      <c r="BOD1044" s="5"/>
      <c r="BOE1044" s="5"/>
      <c r="BOF1044" s="5"/>
      <c r="BOG1044" s="5"/>
      <c r="BOH1044" s="5"/>
      <c r="BOI1044" s="5"/>
      <c r="BOJ1044" s="5"/>
      <c r="BOK1044" s="5"/>
      <c r="BOL1044" s="5"/>
      <c r="BOM1044" s="5"/>
      <c r="BON1044" s="5"/>
      <c r="BOO1044" s="5"/>
      <c r="BOP1044" s="5"/>
      <c r="BOQ1044" s="5"/>
      <c r="BOR1044" s="5"/>
      <c r="BOS1044" s="5"/>
      <c r="BOT1044" s="5"/>
      <c r="BOU1044" s="5"/>
      <c r="BOV1044" s="5"/>
      <c r="BOW1044" s="5"/>
      <c r="BOX1044" s="5"/>
      <c r="BOY1044" s="5"/>
      <c r="BOZ1044" s="5"/>
      <c r="BPA1044" s="5"/>
      <c r="BPB1044" s="5"/>
      <c r="BPC1044" s="5"/>
      <c r="BPD1044" s="5"/>
      <c r="BPE1044" s="5"/>
      <c r="BPF1044" s="5"/>
      <c r="BPG1044" s="5"/>
      <c r="BPH1044" s="5"/>
      <c r="BPI1044" s="5"/>
      <c r="BPJ1044" s="5"/>
      <c r="BPK1044" s="5"/>
      <c r="BPL1044" s="5"/>
      <c r="BPM1044" s="5"/>
      <c r="BPN1044" s="5"/>
      <c r="BPO1044" s="5"/>
      <c r="BPP1044" s="5"/>
      <c r="BPQ1044" s="5"/>
      <c r="BPR1044" s="5"/>
      <c r="BPS1044" s="5"/>
      <c r="BPT1044" s="5"/>
      <c r="BPU1044" s="5"/>
      <c r="BPV1044" s="5"/>
      <c r="BPW1044" s="5"/>
      <c r="BPX1044" s="5"/>
      <c r="BPY1044" s="5"/>
      <c r="BPZ1044" s="5"/>
      <c r="BQA1044" s="5"/>
      <c r="BQB1044" s="5"/>
      <c r="BQC1044" s="5"/>
      <c r="BQD1044" s="5"/>
      <c r="BQE1044" s="5"/>
      <c r="BQF1044" s="5"/>
      <c r="BQG1044" s="5"/>
      <c r="BQH1044" s="5"/>
      <c r="BQI1044" s="5"/>
      <c r="BQJ1044" s="5"/>
      <c r="BQK1044" s="5"/>
      <c r="BQL1044" s="5"/>
      <c r="BQM1044" s="5"/>
      <c r="BQN1044" s="5"/>
      <c r="BQO1044" s="5"/>
      <c r="BQP1044" s="5"/>
      <c r="BQQ1044" s="5"/>
      <c r="BQR1044" s="5"/>
      <c r="BQS1044" s="5"/>
      <c r="BQT1044" s="5"/>
      <c r="BQU1044" s="5"/>
      <c r="BQV1044" s="5"/>
      <c r="BQW1044" s="5"/>
      <c r="BQX1044" s="5"/>
      <c r="BQY1044" s="5"/>
      <c r="BQZ1044" s="5"/>
      <c r="BRA1044" s="5"/>
      <c r="BRB1044" s="5"/>
      <c r="BRC1044" s="5"/>
      <c r="BRD1044" s="5"/>
      <c r="BRE1044" s="5"/>
      <c r="BRF1044" s="5"/>
      <c r="BRG1044" s="5"/>
      <c r="BRH1044" s="5"/>
      <c r="BRI1044" s="5"/>
      <c r="BRJ1044" s="5"/>
      <c r="BRK1044" s="5"/>
      <c r="BRL1044" s="5"/>
      <c r="BRM1044" s="5"/>
      <c r="BRN1044" s="5"/>
      <c r="BRO1044" s="5"/>
      <c r="BRP1044" s="5"/>
      <c r="BRQ1044" s="5"/>
      <c r="BRR1044" s="5"/>
      <c r="BRS1044" s="5"/>
      <c r="BRT1044" s="5"/>
      <c r="BRU1044" s="5"/>
      <c r="BRV1044" s="5"/>
      <c r="BRW1044" s="5"/>
      <c r="BRX1044" s="5"/>
      <c r="BRY1044" s="5"/>
      <c r="BRZ1044" s="5"/>
      <c r="BSA1044" s="5"/>
      <c r="BSB1044" s="5"/>
      <c r="BSC1044" s="5"/>
      <c r="BSD1044" s="5"/>
      <c r="BSE1044" s="5"/>
      <c r="BSF1044" s="5"/>
      <c r="BSG1044" s="5"/>
      <c r="BSH1044" s="5"/>
      <c r="BSI1044" s="5"/>
      <c r="BSJ1044" s="5"/>
      <c r="BSK1044" s="5"/>
      <c r="BSL1044" s="5"/>
      <c r="BSM1044" s="5"/>
      <c r="BSN1044" s="5"/>
      <c r="BSO1044" s="5"/>
      <c r="BSP1044" s="5"/>
      <c r="BSQ1044" s="5"/>
      <c r="BSR1044" s="5"/>
      <c r="BSS1044" s="5"/>
      <c r="BST1044" s="5"/>
      <c r="BSU1044" s="5"/>
      <c r="BSV1044" s="5"/>
      <c r="BSW1044" s="5"/>
      <c r="BSX1044" s="5"/>
      <c r="BSY1044" s="5"/>
      <c r="BSZ1044" s="5"/>
      <c r="BTA1044" s="5"/>
      <c r="BTB1044" s="5"/>
      <c r="BTC1044" s="5"/>
      <c r="BTD1044" s="5"/>
      <c r="BTE1044" s="5"/>
      <c r="BTF1044" s="5"/>
      <c r="BTG1044" s="5"/>
      <c r="BTH1044" s="5"/>
      <c r="BTI1044" s="5"/>
      <c r="BTJ1044" s="5"/>
      <c r="BTK1044" s="5"/>
      <c r="BTL1044" s="5"/>
      <c r="BTM1044" s="5"/>
      <c r="BTN1044" s="5"/>
      <c r="BTO1044" s="5"/>
      <c r="BTP1044" s="5"/>
      <c r="BTQ1044" s="5"/>
      <c r="BTR1044" s="5"/>
      <c r="BTS1044" s="5"/>
      <c r="BTT1044" s="5"/>
      <c r="BTU1044" s="5"/>
      <c r="BTV1044" s="5"/>
      <c r="BTW1044" s="5"/>
      <c r="BTX1044" s="5"/>
      <c r="BTY1044" s="5"/>
      <c r="BTZ1044" s="5"/>
      <c r="BUA1044" s="5"/>
      <c r="BUB1044" s="5"/>
      <c r="BUC1044" s="5"/>
      <c r="BUD1044" s="5"/>
      <c r="BUE1044" s="5"/>
      <c r="BUF1044" s="5"/>
      <c r="BUG1044" s="5"/>
      <c r="BUH1044" s="5"/>
      <c r="BUI1044" s="5"/>
      <c r="BUJ1044" s="5"/>
      <c r="BUK1044" s="5"/>
      <c r="BUL1044" s="5"/>
      <c r="BUM1044" s="5"/>
      <c r="BUN1044" s="5"/>
      <c r="BUO1044" s="5"/>
      <c r="BUP1044" s="5"/>
      <c r="BUQ1044" s="5"/>
      <c r="BUR1044" s="5"/>
      <c r="BUS1044" s="5"/>
      <c r="BUT1044" s="5"/>
      <c r="BUU1044" s="5"/>
      <c r="BUV1044" s="5"/>
      <c r="BUW1044" s="5"/>
      <c r="BUX1044" s="5"/>
      <c r="BUY1044" s="5"/>
      <c r="BUZ1044" s="5"/>
      <c r="BVA1044" s="5"/>
      <c r="BVB1044" s="5"/>
      <c r="BVC1044" s="5"/>
      <c r="BVD1044" s="5"/>
      <c r="BVE1044" s="5"/>
      <c r="BVF1044" s="5"/>
      <c r="BVG1044" s="5"/>
      <c r="BVH1044" s="5"/>
      <c r="BVI1044" s="5"/>
      <c r="BVJ1044" s="5"/>
      <c r="BVK1044" s="5"/>
      <c r="BVL1044" s="5"/>
      <c r="BVM1044" s="5"/>
      <c r="BVN1044" s="5"/>
      <c r="BVO1044" s="5"/>
      <c r="BVP1044" s="5"/>
      <c r="BVQ1044" s="5"/>
      <c r="BVR1044" s="5"/>
      <c r="BVS1044" s="5"/>
      <c r="BVT1044" s="5"/>
      <c r="BVU1044" s="5"/>
      <c r="BVV1044" s="5"/>
      <c r="BVW1044" s="5"/>
      <c r="BVX1044" s="5"/>
      <c r="BVY1044" s="5"/>
      <c r="BVZ1044" s="5"/>
      <c r="BWA1044" s="5"/>
      <c r="BWB1044" s="5"/>
      <c r="BWC1044" s="5"/>
      <c r="BWD1044" s="5"/>
      <c r="BWE1044" s="5"/>
      <c r="BWF1044" s="5"/>
      <c r="BWG1044" s="5"/>
      <c r="BWH1044" s="5"/>
      <c r="BWI1044" s="5"/>
      <c r="BWJ1044" s="5"/>
      <c r="BWK1044" s="5"/>
      <c r="BWL1044" s="5"/>
      <c r="BWM1044" s="5"/>
      <c r="BWN1044" s="5"/>
      <c r="BWO1044" s="5"/>
      <c r="BWP1044" s="5"/>
      <c r="BWQ1044" s="5"/>
      <c r="BWR1044" s="5"/>
      <c r="BWS1044" s="5"/>
      <c r="BWT1044" s="5"/>
      <c r="BWU1044" s="5"/>
      <c r="BWV1044" s="5"/>
      <c r="BWW1044" s="5"/>
      <c r="BWX1044" s="5"/>
      <c r="BWY1044" s="5"/>
      <c r="BWZ1044" s="5"/>
      <c r="BXA1044" s="5"/>
      <c r="BXB1044" s="5"/>
      <c r="BXC1044" s="5"/>
      <c r="BXD1044" s="5"/>
      <c r="BXE1044" s="5"/>
      <c r="BXF1044" s="5"/>
      <c r="BXG1044" s="5"/>
      <c r="BXH1044" s="5"/>
      <c r="BXI1044" s="5"/>
      <c r="BXJ1044" s="5"/>
      <c r="BXK1044" s="5"/>
      <c r="BXL1044" s="5"/>
      <c r="BXM1044" s="5"/>
      <c r="BXN1044" s="5"/>
      <c r="BXO1044" s="5"/>
      <c r="BXP1044" s="5"/>
      <c r="BXQ1044" s="5"/>
      <c r="BXR1044" s="5"/>
      <c r="BXS1044" s="5"/>
      <c r="BXT1044" s="5"/>
      <c r="BXU1044" s="5"/>
      <c r="BXV1044" s="5"/>
      <c r="BXW1044" s="5"/>
      <c r="BXX1044" s="5"/>
      <c r="BXY1044" s="5"/>
      <c r="BXZ1044" s="5"/>
      <c r="BYA1044" s="5"/>
      <c r="BYB1044" s="5"/>
      <c r="BYC1044" s="5"/>
      <c r="BYD1044" s="5"/>
      <c r="BYE1044" s="5"/>
      <c r="BYF1044" s="5"/>
      <c r="BYG1044" s="5"/>
      <c r="BYH1044" s="5"/>
      <c r="BYI1044" s="5"/>
      <c r="BYJ1044" s="5"/>
      <c r="BYK1044" s="5"/>
      <c r="BYL1044" s="5"/>
      <c r="BYM1044" s="5"/>
      <c r="BYN1044" s="5"/>
      <c r="BYO1044" s="5"/>
      <c r="BYP1044" s="5"/>
      <c r="BYQ1044" s="5"/>
      <c r="BYR1044" s="5"/>
      <c r="BYS1044" s="5"/>
      <c r="BYT1044" s="5"/>
      <c r="BYU1044" s="5"/>
      <c r="BYV1044" s="5"/>
      <c r="BYW1044" s="5"/>
      <c r="BYX1044" s="5"/>
      <c r="BYY1044" s="5"/>
      <c r="BYZ1044" s="5"/>
      <c r="BZA1044" s="5"/>
      <c r="BZB1044" s="5"/>
      <c r="BZC1044" s="5"/>
      <c r="BZD1044" s="5"/>
      <c r="BZE1044" s="5"/>
      <c r="BZF1044" s="5"/>
      <c r="BZG1044" s="5"/>
      <c r="BZH1044" s="5"/>
      <c r="BZI1044" s="5"/>
      <c r="BZJ1044" s="5"/>
      <c r="BZK1044" s="5"/>
      <c r="BZL1044" s="5"/>
      <c r="BZM1044" s="5"/>
      <c r="BZN1044" s="5"/>
      <c r="BZO1044" s="5"/>
      <c r="BZP1044" s="5"/>
      <c r="BZQ1044" s="5"/>
      <c r="BZR1044" s="5"/>
      <c r="BZS1044" s="5"/>
      <c r="BZT1044" s="5"/>
      <c r="BZU1044" s="5"/>
      <c r="BZV1044" s="5"/>
      <c r="BZW1044" s="5"/>
      <c r="BZX1044" s="5"/>
      <c r="BZY1044" s="5"/>
      <c r="BZZ1044" s="5"/>
      <c r="CAA1044" s="5"/>
      <c r="CAB1044" s="5"/>
      <c r="CAC1044" s="5"/>
      <c r="CAD1044" s="5"/>
      <c r="CAE1044" s="5"/>
      <c r="CAF1044" s="5"/>
      <c r="CAG1044" s="5"/>
      <c r="CAH1044" s="5"/>
      <c r="CAI1044" s="5"/>
      <c r="CAJ1044" s="5"/>
      <c r="CAK1044" s="5"/>
      <c r="CAL1044" s="5"/>
      <c r="CAM1044" s="5"/>
      <c r="CAN1044" s="5"/>
      <c r="CAO1044" s="5"/>
      <c r="CAP1044" s="5"/>
      <c r="CAQ1044" s="5"/>
      <c r="CAR1044" s="5"/>
      <c r="CAS1044" s="5"/>
      <c r="CAT1044" s="5"/>
      <c r="CAU1044" s="5"/>
      <c r="CAV1044" s="5"/>
      <c r="CAW1044" s="5"/>
      <c r="CAX1044" s="5"/>
      <c r="CAY1044" s="5"/>
      <c r="CAZ1044" s="5"/>
      <c r="CBA1044" s="5"/>
      <c r="CBB1044" s="5"/>
      <c r="CBC1044" s="5"/>
      <c r="CBD1044" s="5"/>
      <c r="CBE1044" s="5"/>
      <c r="CBF1044" s="5"/>
      <c r="CBG1044" s="5"/>
      <c r="CBH1044" s="5"/>
      <c r="CBI1044" s="5"/>
      <c r="CBJ1044" s="5"/>
      <c r="CBK1044" s="5"/>
      <c r="CBL1044" s="5"/>
      <c r="CBM1044" s="5"/>
      <c r="CBN1044" s="5"/>
      <c r="CBO1044" s="5"/>
      <c r="CBP1044" s="5"/>
      <c r="CBQ1044" s="5"/>
      <c r="CBR1044" s="5"/>
      <c r="CBS1044" s="5"/>
      <c r="CBT1044" s="5"/>
      <c r="CBU1044" s="5"/>
      <c r="CBV1044" s="5"/>
      <c r="CBW1044" s="5"/>
      <c r="CBX1044" s="5"/>
      <c r="CBY1044" s="5"/>
      <c r="CBZ1044" s="5"/>
      <c r="CCA1044" s="5"/>
      <c r="CCB1044" s="5"/>
      <c r="CCC1044" s="5"/>
      <c r="CCD1044" s="5"/>
      <c r="CCE1044" s="5"/>
      <c r="CCF1044" s="5"/>
      <c r="CCG1044" s="5"/>
      <c r="CCH1044" s="5"/>
      <c r="CCI1044" s="5"/>
      <c r="CCJ1044" s="5"/>
      <c r="CCK1044" s="5"/>
      <c r="CCL1044" s="5"/>
      <c r="CCM1044" s="5"/>
      <c r="CCN1044" s="5"/>
      <c r="CCO1044" s="5"/>
      <c r="CCP1044" s="5"/>
      <c r="CCQ1044" s="5"/>
      <c r="CCR1044" s="5"/>
      <c r="CCS1044" s="5"/>
      <c r="CCT1044" s="5"/>
      <c r="CCU1044" s="5"/>
      <c r="CCV1044" s="5"/>
      <c r="CCW1044" s="5"/>
      <c r="CCX1044" s="5"/>
      <c r="CCY1044" s="5"/>
      <c r="CCZ1044" s="5"/>
      <c r="CDA1044" s="5"/>
      <c r="CDB1044" s="5"/>
      <c r="CDC1044" s="5"/>
      <c r="CDD1044" s="5"/>
      <c r="CDE1044" s="5"/>
      <c r="CDF1044" s="5"/>
      <c r="CDG1044" s="5"/>
      <c r="CDH1044" s="5"/>
      <c r="CDI1044" s="5"/>
      <c r="CDJ1044" s="5"/>
      <c r="CDK1044" s="5"/>
      <c r="CDL1044" s="5"/>
      <c r="CDM1044" s="5"/>
      <c r="CDN1044" s="5"/>
      <c r="CDO1044" s="5"/>
      <c r="CDP1044" s="5"/>
      <c r="CDQ1044" s="5"/>
      <c r="CDR1044" s="5"/>
      <c r="CDS1044" s="5"/>
      <c r="CDT1044" s="5"/>
      <c r="CDU1044" s="5"/>
      <c r="CDV1044" s="5"/>
      <c r="CDW1044" s="5"/>
      <c r="CDX1044" s="5"/>
      <c r="CDY1044" s="5"/>
      <c r="CDZ1044" s="5"/>
      <c r="CEA1044" s="5"/>
      <c r="CEB1044" s="5"/>
      <c r="CEC1044" s="5"/>
      <c r="CED1044" s="5"/>
      <c r="CEE1044" s="5"/>
      <c r="CEF1044" s="5"/>
      <c r="CEG1044" s="5"/>
      <c r="CEH1044" s="5"/>
      <c r="CEI1044" s="5"/>
      <c r="CEJ1044" s="5"/>
      <c r="CEK1044" s="5"/>
      <c r="CEL1044" s="5"/>
      <c r="CEM1044" s="5"/>
      <c r="CEN1044" s="5"/>
      <c r="CEO1044" s="5"/>
      <c r="CEP1044" s="5"/>
      <c r="CEQ1044" s="5"/>
      <c r="CER1044" s="5"/>
      <c r="CES1044" s="5"/>
      <c r="CET1044" s="5"/>
      <c r="CEU1044" s="5"/>
      <c r="CEV1044" s="5"/>
      <c r="CEW1044" s="5"/>
      <c r="CEX1044" s="5"/>
      <c r="CEY1044" s="5"/>
      <c r="CEZ1044" s="5"/>
      <c r="CFA1044" s="5"/>
      <c r="CFB1044" s="5"/>
      <c r="CFC1044" s="5"/>
      <c r="CFD1044" s="5"/>
      <c r="CFE1044" s="5"/>
      <c r="CFF1044" s="5"/>
      <c r="CFG1044" s="5"/>
      <c r="CFH1044" s="5"/>
      <c r="CFI1044" s="5"/>
      <c r="CFJ1044" s="5"/>
      <c r="CFK1044" s="5"/>
      <c r="CFL1044" s="5"/>
      <c r="CFM1044" s="5"/>
      <c r="CFN1044" s="5"/>
      <c r="CFO1044" s="5"/>
      <c r="CFP1044" s="5"/>
      <c r="CFQ1044" s="5"/>
      <c r="CFR1044" s="5"/>
      <c r="CFS1044" s="5"/>
      <c r="CFT1044" s="5"/>
      <c r="CFU1044" s="5"/>
      <c r="CFV1044" s="5"/>
      <c r="CFW1044" s="5"/>
      <c r="CFX1044" s="5"/>
      <c r="CFY1044" s="5"/>
      <c r="CFZ1044" s="5"/>
      <c r="CGA1044" s="5"/>
      <c r="CGB1044" s="5"/>
      <c r="CGC1044" s="5"/>
      <c r="CGD1044" s="5"/>
      <c r="CGE1044" s="5"/>
      <c r="CGF1044" s="5"/>
      <c r="CGG1044" s="5"/>
      <c r="CGH1044" s="5"/>
      <c r="CGI1044" s="5"/>
      <c r="CGJ1044" s="5"/>
      <c r="CGK1044" s="5"/>
      <c r="CGL1044" s="5"/>
      <c r="CGM1044" s="5"/>
      <c r="CGN1044" s="5"/>
      <c r="CGO1044" s="5"/>
      <c r="CGP1044" s="5"/>
      <c r="CGQ1044" s="5"/>
      <c r="CGR1044" s="5"/>
      <c r="CGS1044" s="5"/>
      <c r="CGT1044" s="5"/>
      <c r="CGU1044" s="5"/>
      <c r="CGV1044" s="5"/>
      <c r="CGW1044" s="5"/>
      <c r="CGX1044" s="5"/>
      <c r="CGY1044" s="5"/>
      <c r="CGZ1044" s="5"/>
      <c r="CHA1044" s="5"/>
      <c r="CHB1044" s="5"/>
      <c r="CHC1044" s="5"/>
      <c r="CHD1044" s="5"/>
      <c r="CHE1044" s="5"/>
      <c r="CHF1044" s="5"/>
      <c r="CHG1044" s="5"/>
      <c r="CHH1044" s="5"/>
      <c r="CHI1044" s="5"/>
      <c r="CHJ1044" s="5"/>
      <c r="CHK1044" s="5"/>
      <c r="CHL1044" s="5"/>
      <c r="CHM1044" s="5"/>
      <c r="CHN1044" s="5"/>
      <c r="CHO1044" s="5"/>
      <c r="CHP1044" s="5"/>
      <c r="CHQ1044" s="5"/>
      <c r="CHR1044" s="5"/>
      <c r="CHS1044" s="5"/>
      <c r="CHT1044" s="5"/>
      <c r="CHU1044" s="5"/>
      <c r="CHV1044" s="5"/>
      <c r="CHW1044" s="5"/>
      <c r="CHX1044" s="5"/>
      <c r="CHY1044" s="5"/>
      <c r="CHZ1044" s="5"/>
      <c r="CIA1044" s="5"/>
      <c r="CIB1044" s="5"/>
      <c r="CIC1044" s="5"/>
      <c r="CID1044" s="5"/>
      <c r="CIE1044" s="5"/>
      <c r="CIF1044" s="5"/>
      <c r="CIG1044" s="5"/>
      <c r="CIH1044" s="5"/>
      <c r="CII1044" s="5"/>
      <c r="CIJ1044" s="5"/>
      <c r="CIK1044" s="5"/>
      <c r="CIL1044" s="5"/>
      <c r="CIM1044" s="5"/>
      <c r="CIN1044" s="5"/>
      <c r="CIO1044" s="5"/>
      <c r="CIP1044" s="5"/>
      <c r="CIQ1044" s="5"/>
      <c r="CIR1044" s="5"/>
      <c r="CIS1044" s="5"/>
      <c r="CIT1044" s="5"/>
      <c r="CIU1044" s="5"/>
      <c r="CIV1044" s="5"/>
      <c r="CIW1044" s="5"/>
      <c r="CIX1044" s="5"/>
      <c r="CIY1044" s="5"/>
      <c r="CIZ1044" s="5"/>
      <c r="CJA1044" s="5"/>
      <c r="CJB1044" s="5"/>
      <c r="CJC1044" s="5"/>
      <c r="CJD1044" s="5"/>
      <c r="CJE1044" s="5"/>
      <c r="CJF1044" s="5"/>
      <c r="CJG1044" s="5"/>
      <c r="CJH1044" s="5"/>
      <c r="CJI1044" s="5"/>
      <c r="CJJ1044" s="5"/>
      <c r="CJK1044" s="5"/>
      <c r="CJL1044" s="5"/>
      <c r="CJM1044" s="5"/>
      <c r="CJN1044" s="5"/>
      <c r="CJO1044" s="5"/>
      <c r="CJP1044" s="5"/>
      <c r="CJQ1044" s="5"/>
      <c r="CJR1044" s="5"/>
      <c r="CJS1044" s="5"/>
      <c r="CJT1044" s="5"/>
      <c r="CJU1044" s="5"/>
      <c r="CJV1044" s="5"/>
      <c r="CJW1044" s="5"/>
      <c r="CJX1044" s="5"/>
      <c r="CJY1044" s="5"/>
      <c r="CJZ1044" s="5"/>
      <c r="CKA1044" s="5"/>
      <c r="CKB1044" s="5"/>
      <c r="CKC1044" s="5"/>
      <c r="CKD1044" s="5"/>
      <c r="CKE1044" s="5"/>
      <c r="CKF1044" s="5"/>
      <c r="CKG1044" s="5"/>
      <c r="CKH1044" s="5"/>
      <c r="CKI1044" s="5"/>
      <c r="CKJ1044" s="5"/>
      <c r="CKK1044" s="5"/>
      <c r="CKL1044" s="5"/>
      <c r="CKM1044" s="5"/>
      <c r="CKN1044" s="5"/>
      <c r="CKO1044" s="5"/>
      <c r="CKP1044" s="5"/>
      <c r="CKQ1044" s="5"/>
      <c r="CKR1044" s="5"/>
      <c r="CKS1044" s="5"/>
      <c r="CKT1044" s="5"/>
      <c r="CKU1044" s="5"/>
      <c r="CKV1044" s="5"/>
      <c r="CKW1044" s="5"/>
      <c r="CKX1044" s="5"/>
      <c r="CKY1044" s="5"/>
      <c r="CKZ1044" s="5"/>
      <c r="CLA1044" s="5"/>
      <c r="CLB1044" s="5"/>
      <c r="CLC1044" s="5"/>
      <c r="CLD1044" s="5"/>
      <c r="CLE1044" s="5"/>
      <c r="CLF1044" s="5"/>
      <c r="CLG1044" s="5"/>
      <c r="CLH1044" s="5"/>
      <c r="CLI1044" s="5"/>
      <c r="CLJ1044" s="5"/>
      <c r="CLK1044" s="5"/>
      <c r="CLL1044" s="5"/>
      <c r="CLM1044" s="5"/>
      <c r="CLN1044" s="5"/>
      <c r="CLO1044" s="5"/>
      <c r="CLP1044" s="5"/>
      <c r="CLQ1044" s="5"/>
      <c r="CLR1044" s="5"/>
      <c r="CLS1044" s="5"/>
      <c r="CLT1044" s="5"/>
      <c r="CLU1044" s="5"/>
      <c r="CLV1044" s="5"/>
      <c r="CLW1044" s="5"/>
      <c r="CLX1044" s="5"/>
      <c r="CLY1044" s="5"/>
      <c r="CLZ1044" s="5"/>
      <c r="CMA1044" s="5"/>
      <c r="CMB1044" s="5"/>
      <c r="CMC1044" s="5"/>
      <c r="CMD1044" s="5"/>
      <c r="CME1044" s="5"/>
      <c r="CMF1044" s="5"/>
      <c r="CMG1044" s="5"/>
      <c r="CMH1044" s="5"/>
      <c r="CMI1044" s="5"/>
      <c r="CMJ1044" s="5"/>
      <c r="CMK1044" s="5"/>
      <c r="CML1044" s="5"/>
      <c r="CMM1044" s="5"/>
      <c r="CMN1044" s="5"/>
      <c r="CMO1044" s="5"/>
      <c r="CMP1044" s="5"/>
      <c r="CMQ1044" s="5"/>
      <c r="CMR1044" s="5"/>
      <c r="CMS1044" s="5"/>
      <c r="CMT1044" s="5"/>
      <c r="CMU1044" s="5"/>
      <c r="CMV1044" s="5"/>
      <c r="CMW1044" s="5"/>
      <c r="CMX1044" s="5"/>
      <c r="CMY1044" s="5"/>
      <c r="CMZ1044" s="5"/>
      <c r="CNA1044" s="5"/>
      <c r="CNB1044" s="5"/>
      <c r="CNC1044" s="5"/>
      <c r="CND1044" s="5"/>
      <c r="CNE1044" s="5"/>
      <c r="CNF1044" s="5"/>
      <c r="CNG1044" s="5"/>
      <c r="CNH1044" s="5"/>
      <c r="CNI1044" s="5"/>
      <c r="CNJ1044" s="5"/>
      <c r="CNK1044" s="5"/>
      <c r="CNL1044" s="5"/>
      <c r="CNM1044" s="5"/>
      <c r="CNN1044" s="5"/>
      <c r="CNO1044" s="5"/>
      <c r="CNP1044" s="5"/>
      <c r="CNQ1044" s="5"/>
      <c r="CNR1044" s="5"/>
      <c r="CNS1044" s="5"/>
      <c r="CNT1044" s="5"/>
      <c r="CNU1044" s="5"/>
      <c r="CNV1044" s="5"/>
      <c r="CNW1044" s="5"/>
      <c r="CNX1044" s="5"/>
      <c r="CNY1044" s="5"/>
      <c r="CNZ1044" s="5"/>
      <c r="COA1044" s="5"/>
      <c r="COB1044" s="5"/>
      <c r="COC1044" s="5"/>
      <c r="COD1044" s="5"/>
      <c r="COE1044" s="5"/>
      <c r="COF1044" s="5"/>
      <c r="COG1044" s="5"/>
      <c r="COH1044" s="5"/>
      <c r="COI1044" s="5"/>
      <c r="COJ1044" s="5"/>
      <c r="COK1044" s="5"/>
      <c r="COL1044" s="5"/>
      <c r="COM1044" s="5"/>
      <c r="CON1044" s="5"/>
      <c r="COO1044" s="5"/>
      <c r="COP1044" s="5"/>
      <c r="COQ1044" s="5"/>
      <c r="COR1044" s="5"/>
      <c r="COS1044" s="5"/>
      <c r="COT1044" s="5"/>
      <c r="COU1044" s="5"/>
      <c r="COV1044" s="5"/>
      <c r="COW1044" s="5"/>
      <c r="COX1044" s="5"/>
      <c r="COY1044" s="5"/>
      <c r="COZ1044" s="5"/>
      <c r="CPA1044" s="5"/>
      <c r="CPB1044" s="5"/>
      <c r="CPC1044" s="5"/>
      <c r="CPD1044" s="5"/>
      <c r="CPE1044" s="5"/>
      <c r="CPF1044" s="5"/>
      <c r="CPG1044" s="5"/>
      <c r="CPH1044" s="5"/>
      <c r="CPI1044" s="5"/>
      <c r="CPJ1044" s="5"/>
      <c r="CPK1044" s="5"/>
      <c r="CPL1044" s="5"/>
      <c r="CPM1044" s="5"/>
      <c r="CPN1044" s="5"/>
      <c r="CPO1044" s="5"/>
      <c r="CPP1044" s="5"/>
      <c r="CPQ1044" s="5"/>
      <c r="CPR1044" s="5"/>
      <c r="CPS1044" s="5"/>
      <c r="CPT1044" s="5"/>
      <c r="CPU1044" s="5"/>
      <c r="CPV1044" s="5"/>
      <c r="CPW1044" s="5"/>
      <c r="CPX1044" s="5"/>
      <c r="CPY1044" s="5"/>
      <c r="CPZ1044" s="5"/>
      <c r="CQA1044" s="5"/>
      <c r="CQB1044" s="5"/>
      <c r="CQC1044" s="5"/>
      <c r="CQD1044" s="5"/>
      <c r="CQE1044" s="5"/>
      <c r="CQF1044" s="5"/>
      <c r="CQG1044" s="5"/>
      <c r="CQH1044" s="5"/>
      <c r="CQI1044" s="5"/>
      <c r="CQJ1044" s="5"/>
      <c r="CQK1044" s="5"/>
      <c r="CQL1044" s="5"/>
      <c r="CQM1044" s="5"/>
      <c r="CQN1044" s="5"/>
      <c r="CQO1044" s="5"/>
      <c r="CQP1044" s="5"/>
      <c r="CQQ1044" s="5"/>
      <c r="CQR1044" s="5"/>
      <c r="CQS1044" s="5"/>
      <c r="CQT1044" s="5"/>
      <c r="CQU1044" s="5"/>
      <c r="CQV1044" s="5"/>
      <c r="CQW1044" s="5"/>
      <c r="CQX1044" s="5"/>
      <c r="CQY1044" s="5"/>
      <c r="CQZ1044" s="5"/>
      <c r="CRA1044" s="5"/>
      <c r="CRB1044" s="5"/>
      <c r="CRC1044" s="5"/>
      <c r="CRD1044" s="5"/>
      <c r="CRE1044" s="5"/>
      <c r="CRF1044" s="5"/>
      <c r="CRG1044" s="5"/>
      <c r="CRH1044" s="5"/>
      <c r="CRI1044" s="5"/>
      <c r="CRJ1044" s="5"/>
      <c r="CRK1044" s="5"/>
      <c r="CRL1044" s="5"/>
      <c r="CRM1044" s="5"/>
      <c r="CRN1044" s="5"/>
      <c r="CRO1044" s="5"/>
      <c r="CRP1044" s="5"/>
      <c r="CRQ1044" s="5"/>
      <c r="CRR1044" s="5"/>
      <c r="CRS1044" s="5"/>
      <c r="CRT1044" s="5"/>
      <c r="CRU1044" s="5"/>
      <c r="CRV1044" s="5"/>
      <c r="CRW1044" s="5"/>
      <c r="CRX1044" s="5"/>
      <c r="CRY1044" s="5"/>
      <c r="CRZ1044" s="5"/>
      <c r="CSA1044" s="5"/>
      <c r="CSB1044" s="5"/>
      <c r="CSC1044" s="5"/>
      <c r="CSD1044" s="5"/>
      <c r="CSE1044" s="5"/>
      <c r="CSF1044" s="5"/>
      <c r="CSG1044" s="5"/>
      <c r="CSH1044" s="5"/>
      <c r="CSI1044" s="5"/>
      <c r="CSJ1044" s="5"/>
      <c r="CSK1044" s="5"/>
      <c r="CSL1044" s="5"/>
      <c r="CSM1044" s="5"/>
      <c r="CSN1044" s="5"/>
      <c r="CSO1044" s="5"/>
      <c r="CSP1044" s="5"/>
      <c r="CSQ1044" s="5"/>
      <c r="CSR1044" s="5"/>
      <c r="CSS1044" s="5"/>
      <c r="CST1044" s="5"/>
      <c r="CSU1044" s="5"/>
      <c r="CSV1044" s="5"/>
      <c r="CSW1044" s="5"/>
      <c r="CSX1044" s="5"/>
      <c r="CSY1044" s="5"/>
      <c r="CSZ1044" s="5"/>
      <c r="CTA1044" s="5"/>
      <c r="CTB1044" s="5"/>
      <c r="CTC1044" s="5"/>
      <c r="CTD1044" s="5"/>
      <c r="CTE1044" s="5"/>
      <c r="CTF1044" s="5"/>
      <c r="CTG1044" s="5"/>
      <c r="CTH1044" s="5"/>
      <c r="CTI1044" s="5"/>
      <c r="CTJ1044" s="5"/>
      <c r="CTK1044" s="5"/>
      <c r="CTL1044" s="5"/>
      <c r="CTM1044" s="5"/>
      <c r="CTN1044" s="5"/>
      <c r="CTO1044" s="5"/>
      <c r="CTP1044" s="5"/>
      <c r="CTQ1044" s="5"/>
      <c r="CTR1044" s="5"/>
      <c r="CTS1044" s="5"/>
      <c r="CTT1044" s="5"/>
      <c r="CTU1044" s="5"/>
      <c r="CTV1044" s="5"/>
      <c r="CTW1044" s="5"/>
      <c r="CTX1044" s="5"/>
      <c r="CTY1044" s="5"/>
      <c r="CTZ1044" s="5"/>
      <c r="CUA1044" s="5"/>
      <c r="CUB1044" s="5"/>
      <c r="CUC1044" s="5"/>
      <c r="CUD1044" s="5"/>
      <c r="CUE1044" s="5"/>
      <c r="CUF1044" s="5"/>
      <c r="CUG1044" s="5"/>
      <c r="CUH1044" s="5"/>
      <c r="CUI1044" s="5"/>
      <c r="CUJ1044" s="5"/>
      <c r="CUK1044" s="5"/>
      <c r="CUL1044" s="5"/>
      <c r="CUM1044" s="5"/>
      <c r="CUN1044" s="5"/>
      <c r="CUO1044" s="5"/>
      <c r="CUP1044" s="5"/>
      <c r="CUQ1044" s="5"/>
      <c r="CUR1044" s="5"/>
      <c r="CUS1044" s="5"/>
      <c r="CUT1044" s="5"/>
      <c r="CUU1044" s="5"/>
      <c r="CUV1044" s="5"/>
      <c r="CUW1044" s="5"/>
      <c r="CUX1044" s="5"/>
      <c r="CUY1044" s="5"/>
      <c r="CUZ1044" s="5"/>
      <c r="CVA1044" s="5"/>
      <c r="CVB1044" s="5"/>
      <c r="CVC1044" s="5"/>
      <c r="CVD1044" s="5"/>
      <c r="CVE1044" s="5"/>
      <c r="CVF1044" s="5"/>
      <c r="CVG1044" s="5"/>
      <c r="CVH1044" s="5"/>
      <c r="CVI1044" s="5"/>
      <c r="CVJ1044" s="5"/>
      <c r="CVK1044" s="5"/>
      <c r="CVL1044" s="5"/>
      <c r="CVM1044" s="5"/>
      <c r="CVN1044" s="5"/>
      <c r="CVO1044" s="5"/>
      <c r="CVP1044" s="5"/>
      <c r="CVQ1044" s="5"/>
      <c r="CVR1044" s="5"/>
      <c r="CVS1044" s="5"/>
      <c r="CVT1044" s="5"/>
      <c r="CVU1044" s="5"/>
      <c r="CVV1044" s="5"/>
      <c r="CVW1044" s="5"/>
      <c r="CVX1044" s="5"/>
      <c r="CVY1044" s="5"/>
      <c r="CVZ1044" s="5"/>
      <c r="CWA1044" s="5"/>
      <c r="CWB1044" s="5"/>
      <c r="CWC1044" s="5"/>
      <c r="CWD1044" s="5"/>
      <c r="CWE1044" s="5"/>
      <c r="CWF1044" s="5"/>
      <c r="CWG1044" s="5"/>
      <c r="CWH1044" s="5"/>
      <c r="CWI1044" s="5"/>
      <c r="CWJ1044" s="5"/>
      <c r="CWK1044" s="5"/>
      <c r="CWL1044" s="5"/>
      <c r="CWM1044" s="5"/>
      <c r="CWN1044" s="5"/>
      <c r="CWO1044" s="5"/>
      <c r="CWP1044" s="5"/>
      <c r="CWQ1044" s="5"/>
      <c r="CWR1044" s="5"/>
      <c r="CWS1044" s="5"/>
      <c r="CWT1044" s="5"/>
      <c r="CWU1044" s="5"/>
      <c r="CWV1044" s="5"/>
      <c r="CWW1044" s="5"/>
      <c r="CWX1044" s="5"/>
      <c r="CWY1044" s="5"/>
      <c r="CWZ1044" s="5"/>
      <c r="CXA1044" s="5"/>
      <c r="CXB1044" s="5"/>
      <c r="CXC1044" s="5"/>
      <c r="CXD1044" s="5"/>
      <c r="CXE1044" s="5"/>
      <c r="CXF1044" s="5"/>
      <c r="CXG1044" s="5"/>
      <c r="CXH1044" s="5"/>
      <c r="CXI1044" s="5"/>
      <c r="CXJ1044" s="5"/>
      <c r="CXK1044" s="5"/>
      <c r="CXL1044" s="5"/>
      <c r="CXM1044" s="5"/>
      <c r="CXN1044" s="5"/>
      <c r="CXO1044" s="5"/>
      <c r="CXP1044" s="5"/>
      <c r="CXQ1044" s="5"/>
      <c r="CXR1044" s="5"/>
      <c r="CXS1044" s="5"/>
      <c r="CXT1044" s="5"/>
      <c r="CXU1044" s="5"/>
      <c r="CXV1044" s="5"/>
      <c r="CXW1044" s="5"/>
      <c r="CXX1044" s="5"/>
      <c r="CXY1044" s="5"/>
      <c r="CXZ1044" s="5"/>
      <c r="CYA1044" s="5"/>
      <c r="CYB1044" s="5"/>
      <c r="CYC1044" s="5"/>
      <c r="CYD1044" s="5"/>
      <c r="CYE1044" s="5"/>
      <c r="CYF1044" s="5"/>
      <c r="CYG1044" s="5"/>
      <c r="CYH1044" s="5"/>
      <c r="CYI1044" s="5"/>
      <c r="CYJ1044" s="5"/>
      <c r="CYK1044" s="5"/>
      <c r="CYL1044" s="5"/>
      <c r="CYM1044" s="5"/>
      <c r="CYN1044" s="5"/>
      <c r="CYO1044" s="5"/>
      <c r="CYP1044" s="5"/>
      <c r="CYQ1044" s="5"/>
      <c r="CYR1044" s="5"/>
      <c r="CYS1044" s="5"/>
      <c r="CYT1044" s="5"/>
      <c r="CYU1044" s="5"/>
      <c r="CYV1044" s="5"/>
      <c r="CYW1044" s="5"/>
      <c r="CYX1044" s="5"/>
      <c r="CYY1044" s="5"/>
      <c r="CYZ1044" s="5"/>
      <c r="CZA1044" s="5"/>
      <c r="CZB1044" s="5"/>
      <c r="CZC1044" s="5"/>
      <c r="CZD1044" s="5"/>
      <c r="CZE1044" s="5"/>
      <c r="CZF1044" s="5"/>
      <c r="CZG1044" s="5"/>
      <c r="CZH1044" s="5"/>
      <c r="CZI1044" s="5"/>
      <c r="CZJ1044" s="5"/>
      <c r="CZK1044" s="5"/>
      <c r="CZL1044" s="5"/>
      <c r="CZM1044" s="5"/>
      <c r="CZN1044" s="5"/>
      <c r="CZO1044" s="5"/>
      <c r="CZP1044" s="5"/>
      <c r="CZQ1044" s="5"/>
      <c r="CZR1044" s="5"/>
      <c r="CZS1044" s="5"/>
      <c r="CZT1044" s="5"/>
      <c r="CZU1044" s="5"/>
      <c r="CZV1044" s="5"/>
      <c r="CZW1044" s="5"/>
      <c r="CZX1044" s="5"/>
      <c r="CZY1044" s="5"/>
      <c r="CZZ1044" s="5"/>
      <c r="DAA1044" s="5"/>
      <c r="DAB1044" s="5"/>
      <c r="DAC1044" s="5"/>
      <c r="DAD1044" s="5"/>
      <c r="DAE1044" s="5"/>
      <c r="DAF1044" s="5"/>
      <c r="DAG1044" s="5"/>
      <c r="DAH1044" s="5"/>
      <c r="DAI1044" s="5"/>
      <c r="DAJ1044" s="5"/>
      <c r="DAK1044" s="5"/>
      <c r="DAL1044" s="5"/>
      <c r="DAM1044" s="5"/>
      <c r="DAN1044" s="5"/>
      <c r="DAO1044" s="5"/>
      <c r="DAP1044" s="5"/>
      <c r="DAQ1044" s="5"/>
      <c r="DAR1044" s="5"/>
      <c r="DAS1044" s="5"/>
      <c r="DAT1044" s="5"/>
      <c r="DAU1044" s="5"/>
      <c r="DAV1044" s="5"/>
      <c r="DAW1044" s="5"/>
      <c r="DAX1044" s="5"/>
      <c r="DAY1044" s="5"/>
      <c r="DAZ1044" s="5"/>
      <c r="DBA1044" s="5"/>
      <c r="DBB1044" s="5"/>
      <c r="DBC1044" s="5"/>
      <c r="DBD1044" s="5"/>
      <c r="DBE1044" s="5"/>
      <c r="DBF1044" s="5"/>
      <c r="DBG1044" s="5"/>
      <c r="DBH1044" s="5"/>
      <c r="DBI1044" s="5"/>
      <c r="DBJ1044" s="5"/>
      <c r="DBK1044" s="5"/>
      <c r="DBL1044" s="5"/>
      <c r="DBM1044" s="5"/>
      <c r="DBN1044" s="5"/>
      <c r="DBO1044" s="5"/>
      <c r="DBP1044" s="5"/>
      <c r="DBQ1044" s="5"/>
      <c r="DBR1044" s="5"/>
      <c r="DBS1044" s="5"/>
      <c r="DBT1044" s="5"/>
      <c r="DBU1044" s="5"/>
      <c r="DBV1044" s="5"/>
      <c r="DBW1044" s="5"/>
      <c r="DBX1044" s="5"/>
      <c r="DBY1044" s="5"/>
      <c r="DBZ1044" s="5"/>
      <c r="DCA1044" s="5"/>
      <c r="DCB1044" s="5"/>
      <c r="DCC1044" s="5"/>
      <c r="DCD1044" s="5"/>
      <c r="DCE1044" s="5"/>
      <c r="DCF1044" s="5"/>
      <c r="DCG1044" s="5"/>
      <c r="DCH1044" s="5"/>
      <c r="DCI1044" s="5"/>
      <c r="DCJ1044" s="5"/>
      <c r="DCK1044" s="5"/>
      <c r="DCL1044" s="5"/>
      <c r="DCM1044" s="5"/>
      <c r="DCN1044" s="5"/>
      <c r="DCO1044" s="5"/>
      <c r="DCP1044" s="5"/>
      <c r="DCQ1044" s="5"/>
      <c r="DCR1044" s="5"/>
      <c r="DCS1044" s="5"/>
      <c r="DCT1044" s="5"/>
      <c r="DCU1044" s="5"/>
      <c r="DCV1044" s="5"/>
      <c r="DCW1044" s="5"/>
      <c r="DCX1044" s="5"/>
      <c r="DCY1044" s="5"/>
      <c r="DCZ1044" s="5"/>
      <c r="DDA1044" s="5"/>
      <c r="DDB1044" s="5"/>
      <c r="DDC1044" s="5"/>
      <c r="DDD1044" s="5"/>
      <c r="DDE1044" s="5"/>
      <c r="DDF1044" s="5"/>
      <c r="DDG1044" s="5"/>
      <c r="DDH1044" s="5"/>
      <c r="DDI1044" s="5"/>
      <c r="DDJ1044" s="5"/>
      <c r="DDK1044" s="5"/>
      <c r="DDL1044" s="5"/>
      <c r="DDM1044" s="5"/>
      <c r="DDN1044" s="5"/>
      <c r="DDO1044" s="5"/>
      <c r="DDP1044" s="5"/>
      <c r="DDQ1044" s="5"/>
      <c r="DDR1044" s="5"/>
      <c r="DDS1044" s="5"/>
      <c r="DDT1044" s="5"/>
      <c r="DDU1044" s="5"/>
      <c r="DDV1044" s="5"/>
      <c r="DDW1044" s="5"/>
      <c r="DDX1044" s="5"/>
      <c r="DDY1044" s="5"/>
      <c r="DDZ1044" s="5"/>
      <c r="DEA1044" s="5"/>
      <c r="DEB1044" s="5"/>
      <c r="DEC1044" s="5"/>
      <c r="DED1044" s="5"/>
      <c r="DEE1044" s="5"/>
      <c r="DEF1044" s="5"/>
      <c r="DEG1044" s="5"/>
      <c r="DEH1044" s="5"/>
      <c r="DEI1044" s="5"/>
      <c r="DEJ1044" s="5"/>
      <c r="DEK1044" s="5"/>
      <c r="DEL1044" s="5"/>
      <c r="DEM1044" s="5"/>
      <c r="DEN1044" s="5"/>
      <c r="DEO1044" s="5"/>
      <c r="DEP1044" s="5"/>
      <c r="DEQ1044" s="5"/>
      <c r="DER1044" s="5"/>
      <c r="DES1044" s="5"/>
      <c r="DET1044" s="5"/>
      <c r="DEU1044" s="5"/>
      <c r="DEV1044" s="5"/>
      <c r="DEW1044" s="5"/>
      <c r="DEX1044" s="5"/>
      <c r="DEY1044" s="5"/>
      <c r="DEZ1044" s="5"/>
      <c r="DFA1044" s="5"/>
      <c r="DFB1044" s="5"/>
      <c r="DFC1044" s="5"/>
      <c r="DFD1044" s="5"/>
      <c r="DFE1044" s="5"/>
      <c r="DFF1044" s="5"/>
      <c r="DFG1044" s="5"/>
      <c r="DFH1044" s="5"/>
      <c r="DFI1044" s="5"/>
      <c r="DFJ1044" s="5"/>
      <c r="DFK1044" s="5"/>
      <c r="DFL1044" s="5"/>
      <c r="DFM1044" s="5"/>
      <c r="DFN1044" s="5"/>
      <c r="DFO1044" s="5"/>
      <c r="DFP1044" s="5"/>
      <c r="DFQ1044" s="5"/>
      <c r="DFR1044" s="5"/>
      <c r="DFS1044" s="5"/>
      <c r="DFT1044" s="5"/>
      <c r="DFU1044" s="5"/>
      <c r="DFV1044" s="5"/>
      <c r="DFW1044" s="5"/>
      <c r="DFX1044" s="5"/>
      <c r="DFY1044" s="5"/>
      <c r="DFZ1044" s="5"/>
      <c r="DGA1044" s="5"/>
      <c r="DGB1044" s="5"/>
      <c r="DGC1044" s="5"/>
      <c r="DGD1044" s="5"/>
      <c r="DGE1044" s="5"/>
      <c r="DGF1044" s="5"/>
      <c r="DGG1044" s="5"/>
      <c r="DGH1044" s="5"/>
      <c r="DGI1044" s="5"/>
      <c r="DGJ1044" s="5"/>
      <c r="DGK1044" s="5"/>
      <c r="DGL1044" s="5"/>
      <c r="DGM1044" s="5"/>
      <c r="DGN1044" s="5"/>
      <c r="DGO1044" s="5"/>
      <c r="DGP1044" s="5"/>
      <c r="DGQ1044" s="5"/>
      <c r="DGR1044" s="5"/>
      <c r="DGS1044" s="5"/>
      <c r="DGT1044" s="5"/>
      <c r="DGU1044" s="5"/>
      <c r="DGV1044" s="5"/>
      <c r="DGW1044" s="5"/>
      <c r="DGX1044" s="5"/>
      <c r="DGY1044" s="5"/>
      <c r="DGZ1044" s="5"/>
      <c r="DHA1044" s="5"/>
      <c r="DHB1044" s="5"/>
      <c r="DHC1044" s="5"/>
      <c r="DHD1044" s="5"/>
      <c r="DHE1044" s="5"/>
      <c r="DHF1044" s="5"/>
      <c r="DHG1044" s="5"/>
      <c r="DHH1044" s="5"/>
      <c r="DHI1044" s="5"/>
      <c r="DHJ1044" s="5"/>
      <c r="DHK1044" s="5"/>
      <c r="DHL1044" s="5"/>
      <c r="DHM1044" s="5"/>
      <c r="DHN1044" s="5"/>
      <c r="DHO1044" s="5"/>
      <c r="DHP1044" s="5"/>
      <c r="DHQ1044" s="5"/>
      <c r="DHR1044" s="5"/>
      <c r="DHS1044" s="5"/>
      <c r="DHT1044" s="5"/>
      <c r="DHU1044" s="5"/>
      <c r="DHV1044" s="5"/>
      <c r="DHW1044" s="5"/>
      <c r="DHX1044" s="5"/>
      <c r="DHY1044" s="5"/>
      <c r="DHZ1044" s="5"/>
      <c r="DIA1044" s="5"/>
      <c r="DIB1044" s="5"/>
      <c r="DIC1044" s="5"/>
      <c r="DID1044" s="5"/>
      <c r="DIE1044" s="5"/>
      <c r="DIF1044" s="5"/>
      <c r="DIG1044" s="5"/>
      <c r="DIH1044" s="5"/>
      <c r="DII1044" s="5"/>
      <c r="DIJ1044" s="5"/>
      <c r="DIK1044" s="5"/>
      <c r="DIL1044" s="5"/>
      <c r="DIM1044" s="5"/>
      <c r="DIN1044" s="5"/>
      <c r="DIO1044" s="5"/>
      <c r="DIP1044" s="5"/>
      <c r="DIQ1044" s="5"/>
      <c r="DIR1044" s="5"/>
      <c r="DIS1044" s="5"/>
      <c r="DIT1044" s="5"/>
      <c r="DIU1044" s="5"/>
      <c r="DIV1044" s="5"/>
      <c r="DIW1044" s="5"/>
      <c r="DIX1044" s="5"/>
      <c r="DIY1044" s="5"/>
      <c r="DIZ1044" s="5"/>
      <c r="DJA1044" s="5"/>
      <c r="DJB1044" s="5"/>
      <c r="DJC1044" s="5"/>
      <c r="DJD1044" s="5"/>
      <c r="DJE1044" s="5"/>
      <c r="DJF1044" s="5"/>
      <c r="DJG1044" s="5"/>
      <c r="DJH1044" s="5"/>
      <c r="DJI1044" s="5"/>
      <c r="DJJ1044" s="5"/>
      <c r="DJK1044" s="5"/>
      <c r="DJL1044" s="5"/>
      <c r="DJM1044" s="5"/>
      <c r="DJN1044" s="5"/>
      <c r="DJO1044" s="5"/>
      <c r="DJP1044" s="5"/>
      <c r="DJQ1044" s="5"/>
      <c r="DJR1044" s="5"/>
      <c r="DJS1044" s="5"/>
      <c r="DJT1044" s="5"/>
      <c r="DJU1044" s="5"/>
      <c r="DJV1044" s="5"/>
      <c r="DJW1044" s="5"/>
      <c r="DJX1044" s="5"/>
      <c r="DJY1044" s="5"/>
      <c r="DJZ1044" s="5"/>
      <c r="DKA1044" s="5"/>
      <c r="DKB1044" s="5"/>
      <c r="DKC1044" s="5"/>
      <c r="DKD1044" s="5"/>
      <c r="DKE1044" s="5"/>
      <c r="DKF1044" s="5"/>
      <c r="DKG1044" s="5"/>
      <c r="DKH1044" s="5"/>
      <c r="DKI1044" s="5"/>
      <c r="DKJ1044" s="5"/>
      <c r="DKK1044" s="5"/>
      <c r="DKL1044" s="5"/>
      <c r="DKM1044" s="5"/>
      <c r="DKN1044" s="5"/>
      <c r="DKO1044" s="5"/>
      <c r="DKP1044" s="5"/>
      <c r="DKQ1044" s="5"/>
      <c r="DKR1044" s="5"/>
      <c r="DKS1044" s="5"/>
      <c r="DKT1044" s="5"/>
      <c r="DKU1044" s="5"/>
      <c r="DKV1044" s="5"/>
      <c r="DKW1044" s="5"/>
      <c r="DKX1044" s="5"/>
      <c r="DKY1044" s="5"/>
      <c r="DKZ1044" s="5"/>
      <c r="DLA1044" s="5"/>
      <c r="DLB1044" s="5"/>
      <c r="DLC1044" s="5"/>
      <c r="DLD1044" s="5"/>
      <c r="DLE1044" s="5"/>
      <c r="DLF1044" s="5"/>
      <c r="DLG1044" s="5"/>
      <c r="DLH1044" s="5"/>
      <c r="DLI1044" s="5"/>
      <c r="DLJ1044" s="5"/>
      <c r="DLK1044" s="5"/>
      <c r="DLL1044" s="5"/>
      <c r="DLM1044" s="5"/>
      <c r="DLN1044" s="5"/>
      <c r="DLO1044" s="5"/>
      <c r="DLP1044" s="5"/>
      <c r="DLQ1044" s="5"/>
      <c r="DLR1044" s="5"/>
      <c r="DLS1044" s="5"/>
      <c r="DLT1044" s="5"/>
      <c r="DLU1044" s="5"/>
      <c r="DLV1044" s="5"/>
      <c r="DLW1044" s="5"/>
      <c r="DLX1044" s="5"/>
      <c r="DLY1044" s="5"/>
      <c r="DLZ1044" s="5"/>
      <c r="DMA1044" s="5"/>
      <c r="DMB1044" s="5"/>
      <c r="DMC1044" s="5"/>
      <c r="DMD1044" s="5"/>
      <c r="DME1044" s="5"/>
      <c r="DMF1044" s="5"/>
      <c r="DMG1044" s="5"/>
      <c r="DMH1044" s="5"/>
      <c r="DMI1044" s="5"/>
      <c r="DMJ1044" s="5"/>
      <c r="DMK1044" s="5"/>
      <c r="DML1044" s="5"/>
      <c r="DMM1044" s="5"/>
      <c r="DMN1044" s="5"/>
      <c r="DMO1044" s="5"/>
      <c r="DMP1044" s="5"/>
      <c r="DMQ1044" s="5"/>
      <c r="DMR1044" s="5"/>
      <c r="DMS1044" s="5"/>
      <c r="DMT1044" s="5"/>
      <c r="DMU1044" s="5"/>
      <c r="DMV1044" s="5"/>
      <c r="DMW1044" s="5"/>
      <c r="DMX1044" s="5"/>
      <c r="DMY1044" s="5"/>
      <c r="DMZ1044" s="5"/>
      <c r="DNA1044" s="5"/>
      <c r="DNB1044" s="5"/>
      <c r="DNC1044" s="5"/>
      <c r="DND1044" s="5"/>
      <c r="DNE1044" s="5"/>
      <c r="DNF1044" s="5"/>
      <c r="DNG1044" s="5"/>
      <c r="DNH1044" s="5"/>
      <c r="DNI1044" s="5"/>
      <c r="DNJ1044" s="5"/>
      <c r="DNK1044" s="5"/>
      <c r="DNL1044" s="5"/>
      <c r="DNM1044" s="5"/>
      <c r="DNN1044" s="5"/>
      <c r="DNO1044" s="5"/>
      <c r="DNP1044" s="5"/>
      <c r="DNQ1044" s="5"/>
      <c r="DNR1044" s="5"/>
      <c r="DNS1044" s="5"/>
      <c r="DNT1044" s="5"/>
      <c r="DNU1044" s="5"/>
      <c r="DNV1044" s="5"/>
      <c r="DNW1044" s="5"/>
      <c r="DNX1044" s="5"/>
      <c r="DNY1044" s="5"/>
      <c r="DNZ1044" s="5"/>
      <c r="DOA1044" s="5"/>
      <c r="DOB1044" s="5"/>
      <c r="DOC1044" s="5"/>
      <c r="DOD1044" s="5"/>
      <c r="DOE1044" s="5"/>
      <c r="DOF1044" s="5"/>
      <c r="DOG1044" s="5"/>
      <c r="DOH1044" s="5"/>
      <c r="DOI1044" s="5"/>
      <c r="DOJ1044" s="5"/>
      <c r="DOK1044" s="5"/>
      <c r="DOL1044" s="5"/>
      <c r="DOM1044" s="5"/>
      <c r="DON1044" s="5"/>
      <c r="DOO1044" s="5"/>
      <c r="DOP1044" s="5"/>
      <c r="DOQ1044" s="5"/>
      <c r="DOR1044" s="5"/>
      <c r="DOS1044" s="5"/>
      <c r="DOT1044" s="5"/>
      <c r="DOU1044" s="5"/>
      <c r="DOV1044" s="5"/>
      <c r="DOW1044" s="5"/>
      <c r="DOX1044" s="5"/>
      <c r="DOY1044" s="5"/>
      <c r="DOZ1044" s="5"/>
      <c r="DPA1044" s="5"/>
      <c r="DPB1044" s="5"/>
      <c r="DPC1044" s="5"/>
      <c r="DPD1044" s="5"/>
      <c r="DPE1044" s="5"/>
      <c r="DPF1044" s="5"/>
      <c r="DPG1044" s="5"/>
      <c r="DPH1044" s="5"/>
      <c r="DPI1044" s="5"/>
      <c r="DPJ1044" s="5"/>
      <c r="DPK1044" s="5"/>
      <c r="DPL1044" s="5"/>
      <c r="DPM1044" s="5"/>
      <c r="DPN1044" s="5"/>
      <c r="DPO1044" s="5"/>
      <c r="DPP1044" s="5"/>
      <c r="DPQ1044" s="5"/>
      <c r="DPR1044" s="5"/>
      <c r="DPS1044" s="5"/>
      <c r="DPT1044" s="5"/>
      <c r="DPU1044" s="5"/>
      <c r="DPV1044" s="5"/>
      <c r="DPW1044" s="5"/>
      <c r="DPX1044" s="5"/>
      <c r="DPY1044" s="5"/>
      <c r="DPZ1044" s="5"/>
      <c r="DQA1044" s="5"/>
      <c r="DQB1044" s="5"/>
      <c r="DQC1044" s="5"/>
      <c r="DQD1044" s="5"/>
      <c r="DQE1044" s="5"/>
      <c r="DQF1044" s="5"/>
      <c r="DQG1044" s="5"/>
      <c r="DQH1044" s="5"/>
      <c r="DQI1044" s="5"/>
      <c r="DQJ1044" s="5"/>
      <c r="DQK1044" s="5"/>
      <c r="DQL1044" s="5"/>
      <c r="DQM1044" s="5"/>
      <c r="DQN1044" s="5"/>
      <c r="DQO1044" s="5"/>
      <c r="DQP1044" s="5"/>
      <c r="DQQ1044" s="5"/>
      <c r="DQR1044" s="5"/>
      <c r="DQS1044" s="5"/>
      <c r="DQT1044" s="5"/>
      <c r="DQU1044" s="5"/>
      <c r="DQV1044" s="5"/>
      <c r="DQW1044" s="5"/>
      <c r="DQX1044" s="5"/>
      <c r="DQY1044" s="5"/>
      <c r="DQZ1044" s="5"/>
      <c r="DRA1044" s="5"/>
      <c r="DRB1044" s="5"/>
      <c r="DRC1044" s="5"/>
      <c r="DRD1044" s="5"/>
      <c r="DRE1044" s="5"/>
      <c r="DRF1044" s="5"/>
      <c r="DRG1044" s="5"/>
      <c r="DRH1044" s="5"/>
      <c r="DRI1044" s="5"/>
      <c r="DRJ1044" s="5"/>
      <c r="DRK1044" s="5"/>
      <c r="DRL1044" s="5"/>
      <c r="DRM1044" s="5"/>
      <c r="DRN1044" s="5"/>
      <c r="DRO1044" s="5"/>
      <c r="DRP1044" s="5"/>
      <c r="DRQ1044" s="5"/>
      <c r="DRR1044" s="5"/>
      <c r="DRS1044" s="5"/>
      <c r="DRT1044" s="5"/>
      <c r="DRU1044" s="5"/>
      <c r="DRV1044" s="5"/>
      <c r="DRW1044" s="5"/>
      <c r="DRX1044" s="5"/>
      <c r="DRY1044" s="5"/>
      <c r="DRZ1044" s="5"/>
      <c r="DSA1044" s="5"/>
      <c r="DSB1044" s="5"/>
      <c r="DSC1044" s="5"/>
      <c r="DSD1044" s="5"/>
      <c r="DSE1044" s="5"/>
      <c r="DSF1044" s="5"/>
      <c r="DSG1044" s="5"/>
      <c r="DSH1044" s="5"/>
      <c r="DSI1044" s="5"/>
      <c r="DSJ1044" s="5"/>
      <c r="DSK1044" s="5"/>
      <c r="DSL1044" s="5"/>
      <c r="DSM1044" s="5"/>
      <c r="DSN1044" s="5"/>
      <c r="DSO1044" s="5"/>
      <c r="DSP1044" s="5"/>
      <c r="DSQ1044" s="5"/>
      <c r="DSR1044" s="5"/>
      <c r="DSS1044" s="5"/>
      <c r="DST1044" s="5"/>
      <c r="DSU1044" s="5"/>
      <c r="DSV1044" s="5"/>
      <c r="DSW1044" s="5"/>
      <c r="DSX1044" s="5"/>
      <c r="DSY1044" s="5"/>
      <c r="DSZ1044" s="5"/>
      <c r="DTA1044" s="5"/>
      <c r="DTB1044" s="5"/>
      <c r="DTC1044" s="5"/>
      <c r="DTD1044" s="5"/>
      <c r="DTE1044" s="5"/>
      <c r="DTF1044" s="5"/>
      <c r="DTG1044" s="5"/>
      <c r="DTH1044" s="5"/>
      <c r="DTI1044" s="5"/>
      <c r="DTJ1044" s="5"/>
      <c r="DTK1044" s="5"/>
      <c r="DTL1044" s="5"/>
      <c r="DTM1044" s="5"/>
      <c r="DTN1044" s="5"/>
      <c r="DTO1044" s="5"/>
      <c r="DTP1044" s="5"/>
      <c r="DTQ1044" s="5"/>
      <c r="DTR1044" s="5"/>
      <c r="DTS1044" s="5"/>
      <c r="DTT1044" s="5"/>
      <c r="DTU1044" s="5"/>
      <c r="DTV1044" s="5"/>
      <c r="DTW1044" s="5"/>
      <c r="DTX1044" s="5"/>
      <c r="DTY1044" s="5"/>
      <c r="DTZ1044" s="5"/>
      <c r="DUA1044" s="5"/>
      <c r="DUB1044" s="5"/>
      <c r="DUC1044" s="5"/>
      <c r="DUD1044" s="5"/>
      <c r="DUE1044" s="5"/>
      <c r="DUF1044" s="5"/>
      <c r="DUG1044" s="5"/>
      <c r="DUH1044" s="5"/>
      <c r="DUI1044" s="5"/>
      <c r="DUJ1044" s="5"/>
      <c r="DUK1044" s="5"/>
      <c r="DUL1044" s="5"/>
      <c r="DUM1044" s="5"/>
      <c r="DUN1044" s="5"/>
      <c r="DUO1044" s="5"/>
      <c r="DUP1044" s="5"/>
      <c r="DUQ1044" s="5"/>
      <c r="DUR1044" s="5"/>
      <c r="DUS1044" s="5"/>
      <c r="DUT1044" s="5"/>
      <c r="DUU1044" s="5"/>
      <c r="DUV1044" s="5"/>
      <c r="DUW1044" s="5"/>
      <c r="DUX1044" s="5"/>
      <c r="DUY1044" s="5"/>
      <c r="DUZ1044" s="5"/>
      <c r="DVA1044" s="5"/>
      <c r="DVB1044" s="5"/>
      <c r="DVC1044" s="5"/>
      <c r="DVD1044" s="5"/>
      <c r="DVE1044" s="5"/>
      <c r="DVF1044" s="5"/>
      <c r="DVG1044" s="5"/>
      <c r="DVH1044" s="5"/>
      <c r="DVI1044" s="5"/>
      <c r="DVJ1044" s="5"/>
      <c r="DVK1044" s="5"/>
      <c r="DVL1044" s="5"/>
      <c r="DVM1044" s="5"/>
      <c r="DVN1044" s="5"/>
      <c r="DVO1044" s="5"/>
      <c r="DVP1044" s="5"/>
      <c r="DVQ1044" s="5"/>
      <c r="DVR1044" s="5"/>
      <c r="DVS1044" s="5"/>
      <c r="DVT1044" s="5"/>
      <c r="DVU1044" s="5"/>
      <c r="DVV1044" s="5"/>
      <c r="DVW1044" s="5"/>
      <c r="DVX1044" s="5"/>
      <c r="DVY1044" s="5"/>
      <c r="DVZ1044" s="5"/>
      <c r="DWA1044" s="5"/>
      <c r="DWB1044" s="5"/>
      <c r="DWC1044" s="5"/>
      <c r="DWD1044" s="5"/>
      <c r="DWE1044" s="5"/>
      <c r="DWF1044" s="5"/>
      <c r="DWG1044" s="5"/>
      <c r="DWH1044" s="5"/>
      <c r="DWI1044" s="5"/>
      <c r="DWJ1044" s="5"/>
      <c r="DWK1044" s="5"/>
      <c r="DWL1044" s="5"/>
      <c r="DWM1044" s="5"/>
      <c r="DWN1044" s="5"/>
      <c r="DWO1044" s="5"/>
      <c r="DWP1044" s="5"/>
      <c r="DWQ1044" s="5"/>
      <c r="DWR1044" s="5"/>
      <c r="DWS1044" s="5"/>
      <c r="DWT1044" s="5"/>
      <c r="DWU1044" s="5"/>
      <c r="DWV1044" s="5"/>
      <c r="DWW1044" s="5"/>
      <c r="DWX1044" s="5"/>
      <c r="DWY1044" s="5"/>
      <c r="DWZ1044" s="5"/>
      <c r="DXA1044" s="5"/>
      <c r="DXB1044" s="5"/>
      <c r="DXC1044" s="5"/>
      <c r="DXD1044" s="5"/>
      <c r="DXE1044" s="5"/>
      <c r="DXF1044" s="5"/>
      <c r="DXG1044" s="5"/>
      <c r="DXH1044" s="5"/>
      <c r="DXI1044" s="5"/>
      <c r="DXJ1044" s="5"/>
      <c r="DXK1044" s="5"/>
      <c r="DXL1044" s="5"/>
      <c r="DXM1044" s="5"/>
      <c r="DXN1044" s="5"/>
      <c r="DXO1044" s="5"/>
      <c r="DXP1044" s="5"/>
      <c r="DXQ1044" s="5"/>
      <c r="DXR1044" s="5"/>
      <c r="DXS1044" s="5"/>
      <c r="DXT1044" s="5"/>
      <c r="DXU1044" s="5"/>
      <c r="DXV1044" s="5"/>
      <c r="DXW1044" s="5"/>
      <c r="DXX1044" s="5"/>
      <c r="DXY1044" s="5"/>
      <c r="DXZ1044" s="5"/>
      <c r="DYA1044" s="5"/>
      <c r="DYB1044" s="5"/>
      <c r="DYC1044" s="5"/>
      <c r="DYD1044" s="5"/>
      <c r="DYE1044" s="5"/>
      <c r="DYF1044" s="5"/>
      <c r="DYG1044" s="5"/>
      <c r="DYH1044" s="5"/>
      <c r="DYI1044" s="5"/>
      <c r="DYJ1044" s="5"/>
      <c r="DYK1044" s="5"/>
      <c r="DYL1044" s="5"/>
      <c r="DYM1044" s="5"/>
      <c r="DYN1044" s="5"/>
      <c r="DYO1044" s="5"/>
      <c r="DYP1044" s="5"/>
      <c r="DYQ1044" s="5"/>
      <c r="DYR1044" s="5"/>
      <c r="DYS1044" s="5"/>
      <c r="DYT1044" s="5"/>
      <c r="DYU1044" s="5"/>
      <c r="DYV1044" s="5"/>
      <c r="DYW1044" s="5"/>
      <c r="DYX1044" s="5"/>
      <c r="DYY1044" s="5"/>
      <c r="DYZ1044" s="5"/>
      <c r="DZA1044" s="5"/>
      <c r="DZB1044" s="5"/>
      <c r="DZC1044" s="5"/>
      <c r="DZD1044" s="5"/>
      <c r="DZE1044" s="5"/>
      <c r="DZF1044" s="5"/>
      <c r="DZG1044" s="5"/>
      <c r="DZH1044" s="5"/>
      <c r="DZI1044" s="5"/>
      <c r="DZJ1044" s="5"/>
      <c r="DZK1044" s="5"/>
      <c r="DZL1044" s="5"/>
      <c r="DZM1044" s="5"/>
      <c r="DZN1044" s="5"/>
      <c r="DZO1044" s="5"/>
      <c r="DZP1044" s="5"/>
      <c r="DZQ1044" s="5"/>
      <c r="DZR1044" s="5"/>
      <c r="DZS1044" s="5"/>
      <c r="DZT1044" s="5"/>
      <c r="DZU1044" s="5"/>
      <c r="DZV1044" s="5"/>
      <c r="DZW1044" s="5"/>
      <c r="DZX1044" s="5"/>
      <c r="DZY1044" s="5"/>
      <c r="DZZ1044" s="5"/>
      <c r="EAA1044" s="5"/>
      <c r="EAB1044" s="5"/>
      <c r="EAC1044" s="5"/>
      <c r="EAD1044" s="5"/>
      <c r="EAE1044" s="5"/>
      <c r="EAF1044" s="5"/>
      <c r="EAG1044" s="5"/>
      <c r="EAH1044" s="5"/>
      <c r="EAI1044" s="5"/>
      <c r="EAJ1044" s="5"/>
      <c r="EAK1044" s="5"/>
      <c r="EAL1044" s="5"/>
      <c r="EAM1044" s="5"/>
      <c r="EAN1044" s="5"/>
      <c r="EAO1044" s="5"/>
      <c r="EAP1044" s="5"/>
      <c r="EAQ1044" s="5"/>
      <c r="EAR1044" s="5"/>
      <c r="EAS1044" s="5"/>
      <c r="EAT1044" s="5"/>
      <c r="EAU1044" s="5"/>
      <c r="EAV1044" s="5"/>
      <c r="EAW1044" s="5"/>
      <c r="EAX1044" s="5"/>
      <c r="EAY1044" s="5"/>
      <c r="EAZ1044" s="5"/>
      <c r="EBA1044" s="5"/>
      <c r="EBB1044" s="5"/>
      <c r="EBC1044" s="5"/>
      <c r="EBD1044" s="5"/>
      <c r="EBE1044" s="5"/>
      <c r="EBF1044" s="5"/>
      <c r="EBG1044" s="5"/>
      <c r="EBH1044" s="5"/>
      <c r="EBI1044" s="5"/>
      <c r="EBJ1044" s="5"/>
      <c r="EBK1044" s="5"/>
      <c r="EBL1044" s="5"/>
      <c r="EBM1044" s="5"/>
      <c r="EBN1044" s="5"/>
      <c r="EBO1044" s="5"/>
      <c r="EBP1044" s="5"/>
      <c r="EBQ1044" s="5"/>
      <c r="EBR1044" s="5"/>
      <c r="EBS1044" s="5"/>
      <c r="EBT1044" s="5"/>
      <c r="EBU1044" s="5"/>
      <c r="EBV1044" s="5"/>
      <c r="EBW1044" s="5"/>
      <c r="EBX1044" s="5"/>
      <c r="EBY1044" s="5"/>
      <c r="EBZ1044" s="5"/>
      <c r="ECA1044" s="5"/>
      <c r="ECB1044" s="5"/>
      <c r="ECC1044" s="5"/>
      <c r="ECD1044" s="5"/>
      <c r="ECE1044" s="5"/>
      <c r="ECF1044" s="5"/>
      <c r="ECG1044" s="5"/>
      <c r="ECH1044" s="5"/>
      <c r="ECI1044" s="5"/>
      <c r="ECJ1044" s="5"/>
      <c r="ECK1044" s="5"/>
      <c r="ECL1044" s="5"/>
      <c r="ECM1044" s="5"/>
      <c r="ECN1044" s="5"/>
      <c r="ECO1044" s="5"/>
      <c r="ECP1044" s="5"/>
      <c r="ECQ1044" s="5"/>
      <c r="ECR1044" s="5"/>
      <c r="ECS1044" s="5"/>
      <c r="ECT1044" s="5"/>
      <c r="ECU1044" s="5"/>
      <c r="ECV1044" s="5"/>
      <c r="ECW1044" s="5"/>
      <c r="ECX1044" s="5"/>
      <c r="ECY1044" s="5"/>
      <c r="ECZ1044" s="5"/>
      <c r="EDA1044" s="5"/>
      <c r="EDB1044" s="5"/>
      <c r="EDC1044" s="5"/>
      <c r="EDD1044" s="5"/>
      <c r="EDE1044" s="5"/>
      <c r="EDF1044" s="5"/>
      <c r="EDG1044" s="5"/>
      <c r="EDH1044" s="5"/>
      <c r="EDI1044" s="5"/>
      <c r="EDJ1044" s="5"/>
      <c r="EDK1044" s="5"/>
      <c r="EDL1044" s="5"/>
      <c r="EDM1044" s="5"/>
      <c r="EDN1044" s="5"/>
      <c r="EDO1044" s="5"/>
      <c r="EDP1044" s="5"/>
      <c r="EDQ1044" s="5"/>
      <c r="EDR1044" s="5"/>
      <c r="EDS1044" s="5"/>
      <c r="EDT1044" s="5"/>
      <c r="EDU1044" s="5"/>
      <c r="EDV1044" s="5"/>
      <c r="EDW1044" s="5"/>
      <c r="EDX1044" s="5"/>
      <c r="EDY1044" s="5"/>
      <c r="EDZ1044" s="5"/>
      <c r="EEA1044" s="5"/>
      <c r="EEB1044" s="5"/>
      <c r="EEC1044" s="5"/>
      <c r="EED1044" s="5"/>
      <c r="EEE1044" s="5"/>
      <c r="EEF1044" s="5"/>
      <c r="EEG1044" s="5"/>
      <c r="EEH1044" s="5"/>
      <c r="EEI1044" s="5"/>
      <c r="EEJ1044" s="5"/>
      <c r="EEK1044" s="5"/>
      <c r="EEL1044" s="5"/>
      <c r="EEM1044" s="5"/>
      <c r="EEN1044" s="5"/>
      <c r="EEO1044" s="5"/>
      <c r="EEP1044" s="5"/>
      <c r="EEQ1044" s="5"/>
      <c r="EER1044" s="5"/>
      <c r="EES1044" s="5"/>
      <c r="EET1044" s="5"/>
      <c r="EEU1044" s="5"/>
      <c r="EEV1044" s="5"/>
      <c r="EEW1044" s="5"/>
      <c r="EEX1044" s="5"/>
      <c r="EEY1044" s="5"/>
      <c r="EEZ1044" s="5"/>
      <c r="EFA1044" s="5"/>
      <c r="EFB1044" s="5"/>
      <c r="EFC1044" s="5"/>
      <c r="EFD1044" s="5"/>
      <c r="EFE1044" s="5"/>
      <c r="EFF1044" s="5"/>
      <c r="EFG1044" s="5"/>
      <c r="EFH1044" s="5"/>
      <c r="EFI1044" s="5"/>
      <c r="EFJ1044" s="5"/>
      <c r="EFK1044" s="5"/>
      <c r="EFL1044" s="5"/>
      <c r="EFM1044" s="5"/>
      <c r="EFN1044" s="5"/>
      <c r="EFO1044" s="5"/>
      <c r="EFP1044" s="5"/>
      <c r="EFQ1044" s="5"/>
      <c r="EFR1044" s="5"/>
      <c r="EFS1044" s="5"/>
      <c r="EFT1044" s="5"/>
      <c r="EFU1044" s="5"/>
      <c r="EFV1044" s="5"/>
      <c r="EFW1044" s="5"/>
      <c r="EFX1044" s="5"/>
      <c r="EFY1044" s="5"/>
      <c r="EFZ1044" s="5"/>
      <c r="EGA1044" s="5"/>
      <c r="EGB1044" s="5"/>
      <c r="EGC1044" s="5"/>
      <c r="EGD1044" s="5"/>
      <c r="EGE1044" s="5"/>
      <c r="EGF1044" s="5"/>
      <c r="EGG1044" s="5"/>
      <c r="EGH1044" s="5"/>
      <c r="EGI1044" s="5"/>
      <c r="EGJ1044" s="5"/>
      <c r="EGK1044" s="5"/>
      <c r="EGL1044" s="5"/>
      <c r="EGM1044" s="5"/>
      <c r="EGN1044" s="5"/>
      <c r="EGO1044" s="5"/>
      <c r="EGP1044" s="5"/>
      <c r="EGQ1044" s="5"/>
      <c r="EGR1044" s="5"/>
      <c r="EGS1044" s="5"/>
      <c r="EGT1044" s="5"/>
      <c r="EGU1044" s="5"/>
      <c r="EGV1044" s="5"/>
      <c r="EGW1044" s="5"/>
      <c r="EGX1044" s="5"/>
      <c r="EGY1044" s="5"/>
      <c r="EGZ1044" s="5"/>
      <c r="EHA1044" s="5"/>
      <c r="EHB1044" s="5"/>
      <c r="EHC1044" s="5"/>
      <c r="EHD1044" s="5"/>
      <c r="EHE1044" s="5"/>
      <c r="EHF1044" s="5"/>
      <c r="EHG1044" s="5"/>
      <c r="EHH1044" s="5"/>
      <c r="EHI1044" s="5"/>
      <c r="EHJ1044" s="5"/>
      <c r="EHK1044" s="5"/>
      <c r="EHL1044" s="5"/>
      <c r="EHM1044" s="5"/>
      <c r="EHN1044" s="5"/>
      <c r="EHO1044" s="5"/>
      <c r="EHP1044" s="5"/>
      <c r="EHQ1044" s="5"/>
      <c r="EHR1044" s="5"/>
      <c r="EHS1044" s="5"/>
      <c r="EHT1044" s="5"/>
      <c r="EHU1044" s="5"/>
      <c r="EHV1044" s="5"/>
      <c r="EHW1044" s="5"/>
      <c r="EHX1044" s="5"/>
      <c r="EHY1044" s="5"/>
      <c r="EHZ1044" s="5"/>
      <c r="EIA1044" s="5"/>
      <c r="EIB1044" s="5"/>
      <c r="EIC1044" s="5"/>
      <c r="EID1044" s="5"/>
      <c r="EIE1044" s="5"/>
      <c r="EIF1044" s="5"/>
      <c r="EIG1044" s="5"/>
      <c r="EIH1044" s="5"/>
      <c r="EII1044" s="5"/>
      <c r="EIJ1044" s="5"/>
      <c r="EIK1044" s="5"/>
      <c r="EIL1044" s="5"/>
      <c r="EIM1044" s="5"/>
      <c r="EIN1044" s="5"/>
      <c r="EIO1044" s="5"/>
      <c r="EIP1044" s="5"/>
      <c r="EIQ1044" s="5"/>
      <c r="EIR1044" s="5"/>
      <c r="EIS1044" s="5"/>
      <c r="EIT1044" s="5"/>
      <c r="EIU1044" s="5"/>
      <c r="EIV1044" s="5"/>
      <c r="EIW1044" s="5"/>
      <c r="EIX1044" s="5"/>
      <c r="EIY1044" s="5"/>
      <c r="EIZ1044" s="5"/>
      <c r="EJA1044" s="5"/>
      <c r="EJB1044" s="5"/>
      <c r="EJC1044" s="5"/>
      <c r="EJD1044" s="5"/>
      <c r="EJE1044" s="5"/>
      <c r="EJF1044" s="5"/>
      <c r="EJG1044" s="5"/>
      <c r="EJH1044" s="5"/>
      <c r="EJI1044" s="5"/>
      <c r="EJJ1044" s="5"/>
      <c r="EJK1044" s="5"/>
      <c r="EJL1044" s="5"/>
      <c r="EJM1044" s="5"/>
      <c r="EJN1044" s="5"/>
      <c r="EJO1044" s="5"/>
      <c r="EJP1044" s="5"/>
      <c r="EJQ1044" s="5"/>
      <c r="EJR1044" s="5"/>
      <c r="EJS1044" s="5"/>
      <c r="EJT1044" s="5"/>
      <c r="EJU1044" s="5"/>
      <c r="EJV1044" s="5"/>
      <c r="EJW1044" s="5"/>
      <c r="EJX1044" s="5"/>
      <c r="EJY1044" s="5"/>
      <c r="EJZ1044" s="5"/>
      <c r="EKA1044" s="5"/>
      <c r="EKB1044" s="5"/>
      <c r="EKC1044" s="5"/>
      <c r="EKD1044" s="5"/>
      <c r="EKE1044" s="5"/>
      <c r="EKF1044" s="5"/>
      <c r="EKG1044" s="5"/>
      <c r="EKH1044" s="5"/>
      <c r="EKI1044" s="5"/>
      <c r="EKJ1044" s="5"/>
      <c r="EKK1044" s="5"/>
      <c r="EKL1044" s="5"/>
      <c r="EKM1044" s="5"/>
      <c r="EKN1044" s="5"/>
      <c r="EKO1044" s="5"/>
      <c r="EKP1044" s="5"/>
      <c r="EKQ1044" s="5"/>
      <c r="EKR1044" s="5"/>
      <c r="EKS1044" s="5"/>
      <c r="EKT1044" s="5"/>
      <c r="EKU1044" s="5"/>
      <c r="EKV1044" s="5"/>
      <c r="EKW1044" s="5"/>
      <c r="EKX1044" s="5"/>
      <c r="EKY1044" s="5"/>
      <c r="EKZ1044" s="5"/>
      <c r="ELA1044" s="5"/>
      <c r="ELB1044" s="5"/>
      <c r="ELC1044" s="5"/>
      <c r="ELD1044" s="5"/>
      <c r="ELE1044" s="5"/>
      <c r="ELF1044" s="5"/>
      <c r="ELG1044" s="5"/>
      <c r="ELH1044" s="5"/>
      <c r="ELI1044" s="5"/>
      <c r="ELJ1044" s="5"/>
      <c r="ELK1044" s="5"/>
      <c r="ELL1044" s="5"/>
      <c r="ELM1044" s="5"/>
      <c r="ELN1044" s="5"/>
      <c r="ELO1044" s="5"/>
      <c r="ELP1044" s="5"/>
      <c r="ELQ1044" s="5"/>
      <c r="ELR1044" s="5"/>
      <c r="ELS1044" s="5"/>
      <c r="ELT1044" s="5"/>
      <c r="ELU1044" s="5"/>
      <c r="ELV1044" s="5"/>
      <c r="ELW1044" s="5"/>
      <c r="ELX1044" s="5"/>
      <c r="ELY1044" s="5"/>
      <c r="ELZ1044" s="5"/>
      <c r="EMA1044" s="5"/>
      <c r="EMB1044" s="5"/>
      <c r="EMC1044" s="5"/>
      <c r="EMD1044" s="5"/>
      <c r="EME1044" s="5"/>
      <c r="EMF1044" s="5"/>
      <c r="EMG1044" s="5"/>
      <c r="EMH1044" s="5"/>
      <c r="EMI1044" s="5"/>
      <c r="EMJ1044" s="5"/>
      <c r="EMK1044" s="5"/>
      <c r="EML1044" s="5"/>
      <c r="EMM1044" s="5"/>
      <c r="EMN1044" s="5"/>
      <c r="EMO1044" s="5"/>
      <c r="EMP1044" s="5"/>
      <c r="EMQ1044" s="5"/>
      <c r="EMR1044" s="5"/>
      <c r="EMS1044" s="5"/>
      <c r="EMT1044" s="5"/>
      <c r="EMU1044" s="5"/>
      <c r="EMV1044" s="5"/>
      <c r="EMW1044" s="5"/>
      <c r="EMX1044" s="5"/>
      <c r="EMY1044" s="5"/>
      <c r="EMZ1044" s="5"/>
      <c r="ENA1044" s="5"/>
      <c r="ENB1044" s="5"/>
      <c r="ENC1044" s="5"/>
      <c r="END1044" s="5"/>
      <c r="ENE1044" s="5"/>
      <c r="ENF1044" s="5"/>
      <c r="ENG1044" s="5"/>
      <c r="ENH1044" s="5"/>
      <c r="ENI1044" s="5"/>
      <c r="ENJ1044" s="5"/>
      <c r="ENK1044" s="5"/>
      <c r="ENL1044" s="5"/>
      <c r="ENM1044" s="5"/>
      <c r="ENN1044" s="5"/>
      <c r="ENO1044" s="5"/>
      <c r="ENP1044" s="5"/>
      <c r="ENQ1044" s="5"/>
      <c r="ENR1044" s="5"/>
      <c r="ENS1044" s="5"/>
      <c r="ENT1044" s="5"/>
      <c r="ENU1044" s="5"/>
      <c r="ENV1044" s="5"/>
      <c r="ENW1044" s="5"/>
      <c r="ENX1044" s="5"/>
      <c r="ENY1044" s="5"/>
      <c r="ENZ1044" s="5"/>
      <c r="EOA1044" s="5"/>
      <c r="EOB1044" s="5"/>
      <c r="EOC1044" s="5"/>
      <c r="EOD1044" s="5"/>
      <c r="EOE1044" s="5"/>
      <c r="EOF1044" s="5"/>
      <c r="EOG1044" s="5"/>
      <c r="EOH1044" s="5"/>
      <c r="EOI1044" s="5"/>
      <c r="EOJ1044" s="5"/>
      <c r="EOK1044" s="5"/>
      <c r="EOL1044" s="5"/>
      <c r="EOM1044" s="5"/>
      <c r="EON1044" s="5"/>
      <c r="EOO1044" s="5"/>
      <c r="EOP1044" s="5"/>
      <c r="EOQ1044" s="5"/>
      <c r="EOR1044" s="5"/>
      <c r="EOS1044" s="5"/>
      <c r="EOT1044" s="5"/>
      <c r="EOU1044" s="5"/>
      <c r="EOV1044" s="5"/>
      <c r="EOW1044" s="5"/>
      <c r="EOX1044" s="5"/>
      <c r="EOY1044" s="5"/>
      <c r="EOZ1044" s="5"/>
      <c r="EPA1044" s="5"/>
      <c r="EPB1044" s="5"/>
      <c r="EPC1044" s="5"/>
      <c r="EPD1044" s="5"/>
      <c r="EPE1044" s="5"/>
      <c r="EPF1044" s="5"/>
      <c r="EPG1044" s="5"/>
      <c r="EPH1044" s="5"/>
      <c r="EPI1044" s="5"/>
      <c r="EPJ1044" s="5"/>
      <c r="EPK1044" s="5"/>
      <c r="EPL1044" s="5"/>
      <c r="EPM1044" s="5"/>
      <c r="EPN1044" s="5"/>
      <c r="EPO1044" s="5"/>
      <c r="EPP1044" s="5"/>
      <c r="EPQ1044" s="5"/>
      <c r="EPR1044" s="5"/>
      <c r="EPS1044" s="5"/>
      <c r="EPT1044" s="5"/>
      <c r="EPU1044" s="5"/>
      <c r="EPV1044" s="5"/>
      <c r="EPW1044" s="5"/>
      <c r="EPX1044" s="5"/>
      <c r="EPY1044" s="5"/>
      <c r="EPZ1044" s="5"/>
      <c r="EQA1044" s="5"/>
      <c r="EQB1044" s="5"/>
      <c r="EQC1044" s="5"/>
      <c r="EQD1044" s="5"/>
      <c r="EQE1044" s="5"/>
      <c r="EQF1044" s="5"/>
      <c r="EQG1044" s="5"/>
      <c r="EQH1044" s="5"/>
      <c r="EQI1044" s="5"/>
      <c r="EQJ1044" s="5"/>
      <c r="EQK1044" s="5"/>
      <c r="EQL1044" s="5"/>
      <c r="EQM1044" s="5"/>
      <c r="EQN1044" s="5"/>
      <c r="EQO1044" s="5"/>
      <c r="EQP1044" s="5"/>
      <c r="EQQ1044" s="5"/>
      <c r="EQR1044" s="5"/>
      <c r="EQS1044" s="5"/>
      <c r="EQT1044" s="5"/>
      <c r="EQU1044" s="5"/>
      <c r="EQV1044" s="5"/>
      <c r="EQW1044" s="5"/>
      <c r="EQX1044" s="5"/>
      <c r="EQY1044" s="5"/>
      <c r="EQZ1044" s="5"/>
      <c r="ERA1044" s="5"/>
      <c r="ERB1044" s="5"/>
      <c r="ERC1044" s="5"/>
      <c r="ERD1044" s="5"/>
      <c r="ERE1044" s="5"/>
      <c r="ERF1044" s="5"/>
      <c r="ERG1044" s="5"/>
      <c r="ERH1044" s="5"/>
      <c r="ERI1044" s="5"/>
      <c r="ERJ1044" s="5"/>
      <c r="ERK1044" s="5"/>
      <c r="ERL1044" s="5"/>
      <c r="ERM1044" s="5"/>
      <c r="ERN1044" s="5"/>
      <c r="ERO1044" s="5"/>
      <c r="ERP1044" s="5"/>
      <c r="ERQ1044" s="5"/>
      <c r="ERR1044" s="5"/>
      <c r="ERS1044" s="5"/>
      <c r="ERT1044" s="5"/>
      <c r="ERU1044" s="5"/>
      <c r="ERV1044" s="5"/>
      <c r="ERW1044" s="5"/>
      <c r="ERX1044" s="5"/>
      <c r="ERY1044" s="5"/>
      <c r="ERZ1044" s="5"/>
      <c r="ESA1044" s="5"/>
      <c r="ESB1044" s="5"/>
      <c r="ESC1044" s="5"/>
      <c r="ESD1044" s="5"/>
      <c r="ESE1044" s="5"/>
      <c r="ESF1044" s="5"/>
      <c r="ESG1044" s="5"/>
      <c r="ESH1044" s="5"/>
      <c r="ESI1044" s="5"/>
      <c r="ESJ1044" s="5"/>
      <c r="ESK1044" s="5"/>
      <c r="ESL1044" s="5"/>
      <c r="ESM1044" s="5"/>
      <c r="ESN1044" s="5"/>
      <c r="ESO1044" s="5"/>
      <c r="ESP1044" s="5"/>
      <c r="ESQ1044" s="5"/>
      <c r="ESR1044" s="5"/>
      <c r="ESS1044" s="5"/>
      <c r="EST1044" s="5"/>
      <c r="ESU1044" s="5"/>
      <c r="ESV1044" s="5"/>
      <c r="ESW1044" s="5"/>
      <c r="ESX1044" s="5"/>
      <c r="ESY1044" s="5"/>
      <c r="ESZ1044" s="5"/>
      <c r="ETA1044" s="5"/>
      <c r="ETB1044" s="5"/>
      <c r="ETC1044" s="5"/>
      <c r="ETD1044" s="5"/>
      <c r="ETE1044" s="5"/>
      <c r="ETF1044" s="5"/>
      <c r="ETG1044" s="5"/>
      <c r="ETH1044" s="5"/>
      <c r="ETI1044" s="5"/>
      <c r="ETJ1044" s="5"/>
      <c r="ETK1044" s="5"/>
      <c r="ETL1044" s="5"/>
      <c r="ETM1044" s="5"/>
      <c r="ETN1044" s="5"/>
      <c r="ETO1044" s="5"/>
      <c r="ETP1044" s="5"/>
      <c r="ETQ1044" s="5"/>
      <c r="ETR1044" s="5"/>
      <c r="ETS1044" s="5"/>
      <c r="ETT1044" s="5"/>
      <c r="ETU1044" s="5"/>
      <c r="ETV1044" s="5"/>
      <c r="ETW1044" s="5"/>
      <c r="ETX1044" s="5"/>
      <c r="ETY1044" s="5"/>
      <c r="ETZ1044" s="5"/>
      <c r="EUA1044" s="5"/>
      <c r="EUB1044" s="5"/>
      <c r="EUC1044" s="5"/>
      <c r="EUD1044" s="5"/>
      <c r="EUE1044" s="5"/>
      <c r="EUF1044" s="5"/>
      <c r="EUG1044" s="5"/>
      <c r="EUH1044" s="5"/>
      <c r="EUI1044" s="5"/>
      <c r="EUJ1044" s="5"/>
      <c r="EUK1044" s="5"/>
      <c r="EUL1044" s="5"/>
      <c r="EUM1044" s="5"/>
      <c r="EUN1044" s="5"/>
      <c r="EUO1044" s="5"/>
      <c r="EUP1044" s="5"/>
      <c r="EUQ1044" s="5"/>
      <c r="EUR1044" s="5"/>
      <c r="EUS1044" s="5"/>
      <c r="EUT1044" s="5"/>
      <c r="EUU1044" s="5"/>
      <c r="EUV1044" s="5"/>
      <c r="EUW1044" s="5"/>
      <c r="EUX1044" s="5"/>
      <c r="EUY1044" s="5"/>
      <c r="EUZ1044" s="5"/>
      <c r="EVA1044" s="5"/>
      <c r="EVB1044" s="5"/>
      <c r="EVC1044" s="5"/>
      <c r="EVD1044" s="5"/>
      <c r="EVE1044" s="5"/>
      <c r="EVF1044" s="5"/>
      <c r="EVG1044" s="5"/>
      <c r="EVH1044" s="5"/>
      <c r="EVI1044" s="5"/>
      <c r="EVJ1044" s="5"/>
      <c r="EVK1044" s="5"/>
      <c r="EVL1044" s="5"/>
      <c r="EVM1044" s="5"/>
      <c r="EVN1044" s="5"/>
      <c r="EVO1044" s="5"/>
      <c r="EVP1044" s="5"/>
      <c r="EVQ1044" s="5"/>
      <c r="EVR1044" s="5"/>
      <c r="EVS1044" s="5"/>
      <c r="EVT1044" s="5"/>
      <c r="EVU1044" s="5"/>
      <c r="EVV1044" s="5"/>
      <c r="EVW1044" s="5"/>
      <c r="EVX1044" s="5"/>
      <c r="EVY1044" s="5"/>
      <c r="EVZ1044" s="5"/>
      <c r="EWA1044" s="5"/>
      <c r="EWB1044" s="5"/>
      <c r="EWC1044" s="5"/>
      <c r="EWD1044" s="5"/>
      <c r="EWE1044" s="5"/>
      <c r="EWF1044" s="5"/>
      <c r="EWG1044" s="5"/>
      <c r="EWH1044" s="5"/>
      <c r="EWI1044" s="5"/>
      <c r="EWJ1044" s="5"/>
      <c r="EWK1044" s="5"/>
      <c r="EWL1044" s="5"/>
      <c r="EWM1044" s="5"/>
      <c r="EWN1044" s="5"/>
      <c r="EWO1044" s="5"/>
      <c r="EWP1044" s="5"/>
      <c r="EWQ1044" s="5"/>
      <c r="EWR1044" s="5"/>
      <c r="EWS1044" s="5"/>
      <c r="EWT1044" s="5"/>
      <c r="EWU1044" s="5"/>
      <c r="EWV1044" s="5"/>
      <c r="EWW1044" s="5"/>
      <c r="EWX1044" s="5"/>
      <c r="EWY1044" s="5"/>
      <c r="EWZ1044" s="5"/>
      <c r="EXA1044" s="5"/>
      <c r="EXB1044" s="5"/>
      <c r="EXC1044" s="5"/>
      <c r="EXD1044" s="5"/>
      <c r="EXE1044" s="5"/>
      <c r="EXF1044" s="5"/>
      <c r="EXG1044" s="5"/>
      <c r="EXH1044" s="5"/>
      <c r="EXI1044" s="5"/>
      <c r="EXJ1044" s="5"/>
      <c r="EXK1044" s="5"/>
      <c r="EXL1044" s="5"/>
      <c r="EXM1044" s="5"/>
      <c r="EXN1044" s="5"/>
      <c r="EXO1044" s="5"/>
      <c r="EXP1044" s="5"/>
      <c r="EXQ1044" s="5"/>
      <c r="EXR1044" s="5"/>
      <c r="EXS1044" s="5"/>
      <c r="EXT1044" s="5"/>
      <c r="EXU1044" s="5"/>
      <c r="EXV1044" s="5"/>
      <c r="EXW1044" s="5"/>
      <c r="EXX1044" s="5"/>
      <c r="EXY1044" s="5"/>
      <c r="EXZ1044" s="5"/>
      <c r="EYA1044" s="5"/>
      <c r="EYB1044" s="5"/>
      <c r="EYC1044" s="5"/>
      <c r="EYD1044" s="5"/>
      <c r="EYE1044" s="5"/>
      <c r="EYF1044" s="5"/>
      <c r="EYG1044" s="5"/>
      <c r="EYH1044" s="5"/>
      <c r="EYI1044" s="5"/>
      <c r="EYJ1044" s="5"/>
      <c r="EYK1044" s="5"/>
      <c r="EYL1044" s="5"/>
      <c r="EYM1044" s="5"/>
      <c r="EYN1044" s="5"/>
      <c r="EYO1044" s="5"/>
      <c r="EYP1044" s="5"/>
      <c r="EYQ1044" s="5"/>
      <c r="EYR1044" s="5"/>
      <c r="EYS1044" s="5"/>
      <c r="EYT1044" s="5"/>
      <c r="EYU1044" s="5"/>
      <c r="EYV1044" s="5"/>
      <c r="EYW1044" s="5"/>
      <c r="EYX1044" s="5"/>
      <c r="EYY1044" s="5"/>
      <c r="EYZ1044" s="5"/>
      <c r="EZA1044" s="5"/>
      <c r="EZB1044" s="5"/>
      <c r="EZC1044" s="5"/>
      <c r="EZD1044" s="5"/>
      <c r="EZE1044" s="5"/>
      <c r="EZF1044" s="5"/>
      <c r="EZG1044" s="5"/>
      <c r="EZH1044" s="5"/>
      <c r="EZI1044" s="5"/>
      <c r="EZJ1044" s="5"/>
      <c r="EZK1044" s="5"/>
      <c r="EZL1044" s="5"/>
      <c r="EZM1044" s="5"/>
      <c r="EZN1044" s="5"/>
      <c r="EZO1044" s="5"/>
      <c r="EZP1044" s="5"/>
      <c r="EZQ1044" s="5"/>
      <c r="EZR1044" s="5"/>
      <c r="EZS1044" s="5"/>
      <c r="EZT1044" s="5"/>
      <c r="EZU1044" s="5"/>
      <c r="EZV1044" s="5"/>
      <c r="EZW1044" s="5"/>
      <c r="EZX1044" s="5"/>
      <c r="EZY1044" s="5"/>
      <c r="EZZ1044" s="5"/>
      <c r="FAA1044" s="5"/>
      <c r="FAB1044" s="5"/>
      <c r="FAC1044" s="5"/>
      <c r="FAD1044" s="5"/>
      <c r="FAE1044" s="5"/>
      <c r="FAF1044" s="5"/>
      <c r="FAG1044" s="5"/>
      <c r="FAH1044" s="5"/>
      <c r="FAI1044" s="5"/>
      <c r="FAJ1044" s="5"/>
      <c r="FAK1044" s="5"/>
      <c r="FAL1044" s="5"/>
      <c r="FAM1044" s="5"/>
      <c r="FAN1044" s="5"/>
      <c r="FAO1044" s="5"/>
      <c r="FAP1044" s="5"/>
      <c r="FAQ1044" s="5"/>
      <c r="FAR1044" s="5"/>
      <c r="FAS1044" s="5"/>
      <c r="FAT1044" s="5"/>
      <c r="FAU1044" s="5"/>
      <c r="FAV1044" s="5"/>
      <c r="FAW1044" s="5"/>
      <c r="FAX1044" s="5"/>
      <c r="FAY1044" s="5"/>
      <c r="FAZ1044" s="5"/>
      <c r="FBA1044" s="5"/>
      <c r="FBB1044" s="5"/>
      <c r="FBC1044" s="5"/>
      <c r="FBD1044" s="5"/>
      <c r="FBE1044" s="5"/>
      <c r="FBF1044" s="5"/>
      <c r="FBG1044" s="5"/>
      <c r="FBH1044" s="5"/>
      <c r="FBI1044" s="5"/>
      <c r="FBJ1044" s="5"/>
      <c r="FBK1044" s="5"/>
      <c r="FBL1044" s="5"/>
      <c r="FBM1044" s="5"/>
      <c r="FBN1044" s="5"/>
      <c r="FBO1044" s="5"/>
      <c r="FBP1044" s="5"/>
      <c r="FBQ1044" s="5"/>
      <c r="FBR1044" s="5"/>
      <c r="FBS1044" s="5"/>
      <c r="FBT1044" s="5"/>
      <c r="FBU1044" s="5"/>
      <c r="FBV1044" s="5"/>
      <c r="FBW1044" s="5"/>
      <c r="FBX1044" s="5"/>
      <c r="FBY1044" s="5"/>
      <c r="FBZ1044" s="5"/>
      <c r="FCA1044" s="5"/>
      <c r="FCB1044" s="5"/>
      <c r="FCC1044" s="5"/>
      <c r="FCD1044" s="5"/>
      <c r="FCE1044" s="5"/>
      <c r="FCF1044" s="5"/>
      <c r="FCG1044" s="5"/>
      <c r="FCH1044" s="5"/>
      <c r="FCI1044" s="5"/>
      <c r="FCJ1044" s="5"/>
      <c r="FCK1044" s="5"/>
      <c r="FCL1044" s="5"/>
      <c r="FCM1044" s="5"/>
      <c r="FCN1044" s="5"/>
      <c r="FCO1044" s="5"/>
      <c r="FCP1044" s="5"/>
      <c r="FCQ1044" s="5"/>
      <c r="FCR1044" s="5"/>
      <c r="FCS1044" s="5"/>
      <c r="FCT1044" s="5"/>
      <c r="FCU1044" s="5"/>
      <c r="FCV1044" s="5"/>
      <c r="FCW1044" s="5"/>
      <c r="FCX1044" s="5"/>
      <c r="FCY1044" s="5"/>
      <c r="FCZ1044" s="5"/>
      <c r="FDA1044" s="5"/>
      <c r="FDB1044" s="5"/>
      <c r="FDC1044" s="5"/>
      <c r="FDD1044" s="5"/>
      <c r="FDE1044" s="5"/>
      <c r="FDF1044" s="5"/>
      <c r="FDG1044" s="5"/>
      <c r="FDH1044" s="5"/>
      <c r="FDI1044" s="5"/>
      <c r="FDJ1044" s="5"/>
      <c r="FDK1044" s="5"/>
      <c r="FDL1044" s="5"/>
      <c r="FDM1044" s="5"/>
      <c r="FDN1044" s="5"/>
      <c r="FDO1044" s="5"/>
      <c r="FDP1044" s="5"/>
      <c r="FDQ1044" s="5"/>
      <c r="FDR1044" s="5"/>
      <c r="FDS1044" s="5"/>
      <c r="FDT1044" s="5"/>
      <c r="FDU1044" s="5"/>
      <c r="FDV1044" s="5"/>
      <c r="FDW1044" s="5"/>
      <c r="FDX1044" s="5"/>
      <c r="FDY1044" s="5"/>
      <c r="FDZ1044" s="5"/>
      <c r="FEA1044" s="5"/>
      <c r="FEB1044" s="5"/>
      <c r="FEC1044" s="5"/>
      <c r="FED1044" s="5"/>
      <c r="FEE1044" s="5"/>
      <c r="FEF1044" s="5"/>
      <c r="FEG1044" s="5"/>
      <c r="FEH1044" s="5"/>
      <c r="FEI1044" s="5"/>
      <c r="FEJ1044" s="5"/>
      <c r="FEK1044" s="5"/>
      <c r="FEL1044" s="5"/>
      <c r="FEM1044" s="5"/>
      <c r="FEN1044" s="5"/>
      <c r="FEO1044" s="5"/>
      <c r="FEP1044" s="5"/>
      <c r="FEQ1044" s="5"/>
      <c r="FER1044" s="5"/>
      <c r="FES1044" s="5"/>
      <c r="FET1044" s="5"/>
      <c r="FEU1044" s="5"/>
      <c r="FEV1044" s="5"/>
      <c r="FEW1044" s="5"/>
      <c r="FEX1044" s="5"/>
      <c r="FEY1044" s="5"/>
      <c r="FEZ1044" s="5"/>
      <c r="FFA1044" s="5"/>
      <c r="FFB1044" s="5"/>
      <c r="FFC1044" s="5"/>
      <c r="FFD1044" s="5"/>
      <c r="FFE1044" s="5"/>
      <c r="FFF1044" s="5"/>
      <c r="FFG1044" s="5"/>
      <c r="FFH1044" s="5"/>
      <c r="FFI1044" s="5"/>
      <c r="FFJ1044" s="5"/>
      <c r="FFK1044" s="5"/>
      <c r="FFL1044" s="5"/>
      <c r="FFM1044" s="5"/>
      <c r="FFN1044" s="5"/>
      <c r="FFO1044" s="5"/>
      <c r="FFP1044" s="5"/>
      <c r="FFQ1044" s="5"/>
      <c r="FFR1044" s="5"/>
      <c r="FFS1044" s="5"/>
      <c r="FFT1044" s="5"/>
      <c r="FFU1044" s="5"/>
      <c r="FFV1044" s="5"/>
      <c r="FFW1044" s="5"/>
      <c r="FFX1044" s="5"/>
      <c r="FFY1044" s="5"/>
      <c r="FFZ1044" s="5"/>
      <c r="FGA1044" s="5"/>
      <c r="FGB1044" s="5"/>
      <c r="FGC1044" s="5"/>
      <c r="FGD1044" s="5"/>
      <c r="FGE1044" s="5"/>
      <c r="FGF1044" s="5"/>
      <c r="FGG1044" s="5"/>
      <c r="FGH1044" s="5"/>
      <c r="FGI1044" s="5"/>
      <c r="FGJ1044" s="5"/>
      <c r="FGK1044" s="5"/>
      <c r="FGL1044" s="5"/>
      <c r="FGM1044" s="5"/>
      <c r="FGN1044" s="5"/>
      <c r="FGO1044" s="5"/>
      <c r="FGP1044" s="5"/>
      <c r="FGQ1044" s="5"/>
      <c r="FGR1044" s="5"/>
      <c r="FGS1044" s="5"/>
      <c r="FGT1044" s="5"/>
      <c r="FGU1044" s="5"/>
      <c r="FGV1044" s="5"/>
      <c r="FGW1044" s="5"/>
      <c r="FGX1044" s="5"/>
      <c r="FGY1044" s="5"/>
      <c r="FGZ1044" s="5"/>
      <c r="FHA1044" s="5"/>
      <c r="FHB1044" s="5"/>
      <c r="FHC1044" s="5"/>
      <c r="FHD1044" s="5"/>
      <c r="FHE1044" s="5"/>
      <c r="FHF1044" s="5"/>
      <c r="FHG1044" s="5"/>
      <c r="FHH1044" s="5"/>
      <c r="FHI1044" s="5"/>
      <c r="FHJ1044" s="5"/>
      <c r="FHK1044" s="5"/>
      <c r="FHL1044" s="5"/>
      <c r="FHM1044" s="5"/>
      <c r="FHN1044" s="5"/>
      <c r="FHO1044" s="5"/>
      <c r="FHP1044" s="5"/>
      <c r="FHQ1044" s="5"/>
      <c r="FHR1044" s="5"/>
      <c r="FHS1044" s="5"/>
      <c r="FHT1044" s="5"/>
      <c r="FHU1044" s="5"/>
      <c r="FHV1044" s="5"/>
      <c r="FHW1044" s="5"/>
      <c r="FHX1044" s="5"/>
      <c r="FHY1044" s="5"/>
      <c r="FHZ1044" s="5"/>
      <c r="FIA1044" s="5"/>
      <c r="FIB1044" s="5"/>
      <c r="FIC1044" s="5"/>
      <c r="FID1044" s="5"/>
      <c r="FIE1044" s="5"/>
      <c r="FIF1044" s="5"/>
      <c r="FIG1044" s="5"/>
      <c r="FIH1044" s="5"/>
      <c r="FII1044" s="5"/>
      <c r="FIJ1044" s="5"/>
      <c r="FIK1044" s="5"/>
      <c r="FIL1044" s="5"/>
      <c r="FIM1044" s="5"/>
      <c r="FIN1044" s="5"/>
      <c r="FIO1044" s="5"/>
      <c r="FIP1044" s="5"/>
      <c r="FIQ1044" s="5"/>
      <c r="FIR1044" s="5"/>
      <c r="FIS1044" s="5"/>
      <c r="FIT1044" s="5"/>
      <c r="FIU1044" s="5"/>
      <c r="FIV1044" s="5"/>
      <c r="FIW1044" s="5"/>
      <c r="FIX1044" s="5"/>
      <c r="FIY1044" s="5"/>
      <c r="FIZ1044" s="5"/>
      <c r="FJA1044" s="5"/>
      <c r="FJB1044" s="5"/>
      <c r="FJC1044" s="5"/>
      <c r="FJD1044" s="5"/>
      <c r="FJE1044" s="5"/>
      <c r="FJF1044" s="5"/>
      <c r="FJG1044" s="5"/>
      <c r="FJH1044" s="5"/>
      <c r="FJI1044" s="5"/>
      <c r="FJJ1044" s="5"/>
      <c r="FJK1044" s="5"/>
      <c r="FJL1044" s="5"/>
      <c r="FJM1044" s="5"/>
      <c r="FJN1044" s="5"/>
      <c r="FJO1044" s="5"/>
      <c r="FJP1044" s="5"/>
      <c r="FJQ1044" s="5"/>
      <c r="FJR1044" s="5"/>
      <c r="FJS1044" s="5"/>
      <c r="FJT1044" s="5"/>
      <c r="FJU1044" s="5"/>
      <c r="FJV1044" s="5"/>
      <c r="FJW1044" s="5"/>
      <c r="FJX1044" s="5"/>
      <c r="FJY1044" s="5"/>
      <c r="FJZ1044" s="5"/>
      <c r="FKA1044" s="5"/>
      <c r="FKB1044" s="5"/>
      <c r="FKC1044" s="5"/>
      <c r="FKD1044" s="5"/>
      <c r="FKE1044" s="5"/>
      <c r="FKF1044" s="5"/>
      <c r="FKG1044" s="5"/>
      <c r="FKH1044" s="5"/>
      <c r="FKI1044" s="5"/>
      <c r="FKJ1044" s="5"/>
      <c r="FKK1044" s="5"/>
      <c r="FKL1044" s="5"/>
      <c r="FKM1044" s="5"/>
      <c r="FKN1044" s="5"/>
      <c r="FKO1044" s="5"/>
      <c r="FKP1044" s="5"/>
      <c r="FKQ1044" s="5"/>
      <c r="FKR1044" s="5"/>
      <c r="FKS1044" s="5"/>
      <c r="FKT1044" s="5"/>
      <c r="FKU1044" s="5"/>
      <c r="FKV1044" s="5"/>
      <c r="FKW1044" s="5"/>
      <c r="FKX1044" s="5"/>
      <c r="FKY1044" s="5"/>
      <c r="FKZ1044" s="5"/>
      <c r="FLA1044" s="5"/>
      <c r="FLB1044" s="5"/>
      <c r="FLC1044" s="5"/>
      <c r="FLD1044" s="5"/>
      <c r="FLE1044" s="5"/>
      <c r="FLF1044" s="5"/>
      <c r="FLG1044" s="5"/>
      <c r="FLH1044" s="5"/>
      <c r="FLI1044" s="5"/>
      <c r="FLJ1044" s="5"/>
      <c r="FLK1044" s="5"/>
      <c r="FLL1044" s="5"/>
      <c r="FLM1044" s="5"/>
      <c r="FLN1044" s="5"/>
      <c r="FLO1044" s="5"/>
      <c r="FLP1044" s="5"/>
      <c r="FLQ1044" s="5"/>
      <c r="FLR1044" s="5"/>
      <c r="FLS1044" s="5"/>
      <c r="FLT1044" s="5"/>
      <c r="FLU1044" s="5"/>
      <c r="FLV1044" s="5"/>
      <c r="FLW1044" s="5"/>
      <c r="FLX1044" s="5"/>
      <c r="FLY1044" s="5"/>
      <c r="FLZ1044" s="5"/>
      <c r="FMA1044" s="5"/>
      <c r="FMB1044" s="5"/>
      <c r="FMC1044" s="5"/>
      <c r="FMD1044" s="5"/>
      <c r="FME1044" s="5"/>
      <c r="FMF1044" s="5"/>
      <c r="FMG1044" s="5"/>
      <c r="FMH1044" s="5"/>
      <c r="FMI1044" s="5"/>
      <c r="FMJ1044" s="5"/>
      <c r="FMK1044" s="5"/>
      <c r="FML1044" s="5"/>
      <c r="FMM1044" s="5"/>
      <c r="FMN1044" s="5"/>
      <c r="FMO1044" s="5"/>
      <c r="FMP1044" s="5"/>
      <c r="FMQ1044" s="5"/>
      <c r="FMR1044" s="5"/>
      <c r="FMS1044" s="5"/>
      <c r="FMT1044" s="5"/>
      <c r="FMU1044" s="5"/>
      <c r="FMV1044" s="5"/>
      <c r="FMW1044" s="5"/>
      <c r="FMX1044" s="5"/>
      <c r="FMY1044" s="5"/>
      <c r="FMZ1044" s="5"/>
      <c r="FNA1044" s="5"/>
      <c r="FNB1044" s="5"/>
      <c r="FNC1044" s="5"/>
      <c r="FND1044" s="5"/>
      <c r="FNE1044" s="5"/>
      <c r="FNF1044" s="5"/>
      <c r="FNG1044" s="5"/>
      <c r="FNH1044" s="5"/>
      <c r="FNI1044" s="5"/>
      <c r="FNJ1044" s="5"/>
      <c r="FNK1044" s="5"/>
      <c r="FNL1044" s="5"/>
      <c r="FNM1044" s="5"/>
      <c r="FNN1044" s="5"/>
      <c r="FNO1044" s="5"/>
      <c r="FNP1044" s="5"/>
      <c r="FNQ1044" s="5"/>
      <c r="FNR1044" s="5"/>
      <c r="FNS1044" s="5"/>
      <c r="FNT1044" s="5"/>
      <c r="FNU1044" s="5"/>
      <c r="FNV1044" s="5"/>
      <c r="FNW1044" s="5"/>
      <c r="FNX1044" s="5"/>
      <c r="FNY1044" s="5"/>
      <c r="FNZ1044" s="5"/>
      <c r="FOA1044" s="5"/>
      <c r="FOB1044" s="5"/>
      <c r="FOC1044" s="5"/>
      <c r="FOD1044" s="5"/>
      <c r="FOE1044" s="5"/>
      <c r="FOF1044" s="5"/>
      <c r="FOG1044" s="5"/>
      <c r="FOH1044" s="5"/>
      <c r="FOI1044" s="5"/>
      <c r="FOJ1044" s="5"/>
      <c r="FOK1044" s="5"/>
      <c r="FOL1044" s="5"/>
      <c r="FOM1044" s="5"/>
      <c r="FON1044" s="5"/>
      <c r="FOO1044" s="5"/>
      <c r="FOP1044" s="5"/>
      <c r="FOQ1044" s="5"/>
      <c r="FOR1044" s="5"/>
      <c r="FOS1044" s="5"/>
      <c r="FOT1044" s="5"/>
      <c r="FOU1044" s="5"/>
      <c r="FOV1044" s="5"/>
      <c r="FOW1044" s="5"/>
      <c r="FOX1044" s="5"/>
      <c r="FOY1044" s="5"/>
      <c r="FOZ1044" s="5"/>
      <c r="FPA1044" s="5"/>
      <c r="FPB1044" s="5"/>
      <c r="FPC1044" s="5"/>
      <c r="FPD1044" s="5"/>
      <c r="FPE1044" s="5"/>
      <c r="FPF1044" s="5"/>
      <c r="FPG1044" s="5"/>
      <c r="FPH1044" s="5"/>
      <c r="FPI1044" s="5"/>
      <c r="FPJ1044" s="5"/>
      <c r="FPK1044" s="5"/>
      <c r="FPL1044" s="5"/>
      <c r="FPM1044" s="5"/>
      <c r="FPN1044" s="5"/>
      <c r="FPO1044" s="5"/>
      <c r="FPP1044" s="5"/>
      <c r="FPQ1044" s="5"/>
      <c r="FPR1044" s="5"/>
      <c r="FPS1044" s="5"/>
      <c r="FPT1044" s="5"/>
      <c r="FPU1044" s="5"/>
      <c r="FPV1044" s="5"/>
      <c r="FPW1044" s="5"/>
      <c r="FPX1044" s="5"/>
      <c r="FPY1044" s="5"/>
      <c r="FPZ1044" s="5"/>
      <c r="FQA1044" s="5"/>
      <c r="FQB1044" s="5"/>
      <c r="FQC1044" s="5"/>
      <c r="FQD1044" s="5"/>
      <c r="FQE1044" s="5"/>
      <c r="FQF1044" s="5"/>
      <c r="FQG1044" s="5"/>
      <c r="FQH1044" s="5"/>
      <c r="FQI1044" s="5"/>
      <c r="FQJ1044" s="5"/>
      <c r="FQK1044" s="5"/>
      <c r="FQL1044" s="5"/>
      <c r="FQM1044" s="5"/>
      <c r="FQN1044" s="5"/>
      <c r="FQO1044" s="5"/>
      <c r="FQP1044" s="5"/>
      <c r="FQQ1044" s="5"/>
      <c r="FQR1044" s="5"/>
      <c r="FQS1044" s="5"/>
      <c r="FQT1044" s="5"/>
      <c r="FQU1044" s="5"/>
      <c r="FQV1044" s="5"/>
      <c r="FQW1044" s="5"/>
      <c r="FQX1044" s="5"/>
      <c r="FQY1044" s="5"/>
      <c r="FQZ1044" s="5"/>
      <c r="FRA1044" s="5"/>
      <c r="FRB1044" s="5"/>
      <c r="FRC1044" s="5"/>
      <c r="FRD1044" s="5"/>
      <c r="FRE1044" s="5"/>
      <c r="FRF1044" s="5"/>
      <c r="FRG1044" s="5"/>
      <c r="FRH1044" s="5"/>
      <c r="FRI1044" s="5"/>
      <c r="FRJ1044" s="5"/>
      <c r="FRK1044" s="5"/>
      <c r="FRL1044" s="5"/>
      <c r="FRM1044" s="5"/>
      <c r="FRN1044" s="5"/>
      <c r="FRO1044" s="5"/>
      <c r="FRP1044" s="5"/>
      <c r="FRQ1044" s="5"/>
      <c r="FRR1044" s="5"/>
      <c r="FRS1044" s="5"/>
      <c r="FRT1044" s="5"/>
      <c r="FRU1044" s="5"/>
      <c r="FRV1044" s="5"/>
      <c r="FRW1044" s="5"/>
      <c r="FRX1044" s="5"/>
      <c r="FRY1044" s="5"/>
      <c r="FRZ1044" s="5"/>
      <c r="FSA1044" s="5"/>
      <c r="FSB1044" s="5"/>
      <c r="FSC1044" s="5"/>
      <c r="FSD1044" s="5"/>
      <c r="FSE1044" s="5"/>
      <c r="FSF1044" s="5"/>
      <c r="FSG1044" s="5"/>
      <c r="FSH1044" s="5"/>
      <c r="FSI1044" s="5"/>
      <c r="FSJ1044" s="5"/>
      <c r="FSK1044" s="5"/>
      <c r="FSL1044" s="5"/>
      <c r="FSM1044" s="5"/>
      <c r="FSN1044" s="5"/>
      <c r="FSO1044" s="5"/>
      <c r="FSP1044" s="5"/>
      <c r="FSQ1044" s="5"/>
      <c r="FSR1044" s="5"/>
      <c r="FSS1044" s="5"/>
      <c r="FST1044" s="5"/>
      <c r="FSU1044" s="5"/>
      <c r="FSV1044" s="5"/>
      <c r="FSW1044" s="5"/>
      <c r="FSX1044" s="5"/>
      <c r="FSY1044" s="5"/>
      <c r="FSZ1044" s="5"/>
      <c r="FTA1044" s="5"/>
      <c r="FTB1044" s="5"/>
      <c r="FTC1044" s="5"/>
      <c r="FTD1044" s="5"/>
      <c r="FTE1044" s="5"/>
      <c r="FTF1044" s="5"/>
      <c r="FTG1044" s="5"/>
      <c r="FTH1044" s="5"/>
      <c r="FTI1044" s="5"/>
      <c r="FTJ1044" s="5"/>
      <c r="FTK1044" s="5"/>
      <c r="FTL1044" s="5"/>
      <c r="FTM1044" s="5"/>
      <c r="FTN1044" s="5"/>
      <c r="FTO1044" s="5"/>
      <c r="FTP1044" s="5"/>
      <c r="FTQ1044" s="5"/>
      <c r="FTR1044" s="5"/>
      <c r="FTS1044" s="5"/>
      <c r="FTT1044" s="5"/>
      <c r="FTU1044" s="5"/>
      <c r="FTV1044" s="5"/>
      <c r="FTW1044" s="5"/>
      <c r="FTX1044" s="5"/>
      <c r="FTY1044" s="5"/>
      <c r="FTZ1044" s="5"/>
      <c r="FUA1044" s="5"/>
      <c r="FUB1044" s="5"/>
      <c r="FUC1044" s="5"/>
      <c r="FUD1044" s="5"/>
      <c r="FUE1044" s="5"/>
      <c r="FUF1044" s="5"/>
      <c r="FUG1044" s="5"/>
      <c r="FUH1044" s="5"/>
      <c r="FUI1044" s="5"/>
      <c r="FUJ1044" s="5"/>
      <c r="FUK1044" s="5"/>
      <c r="FUL1044" s="5"/>
      <c r="FUM1044" s="5"/>
      <c r="FUN1044" s="5"/>
      <c r="FUO1044" s="5"/>
      <c r="FUP1044" s="5"/>
      <c r="FUQ1044" s="5"/>
      <c r="FUR1044" s="5"/>
      <c r="FUS1044" s="5"/>
      <c r="FUT1044" s="5"/>
      <c r="FUU1044" s="5"/>
      <c r="FUV1044" s="5"/>
      <c r="FUW1044" s="5"/>
      <c r="FUX1044" s="5"/>
      <c r="FUY1044" s="5"/>
      <c r="FUZ1044" s="5"/>
      <c r="FVA1044" s="5"/>
      <c r="FVB1044" s="5"/>
      <c r="FVC1044" s="5"/>
      <c r="FVD1044" s="5"/>
      <c r="FVE1044" s="5"/>
      <c r="FVF1044" s="5"/>
      <c r="FVG1044" s="5"/>
      <c r="FVH1044" s="5"/>
      <c r="FVI1044" s="5"/>
      <c r="FVJ1044" s="5"/>
      <c r="FVK1044" s="5"/>
      <c r="FVL1044" s="5"/>
      <c r="FVM1044" s="5"/>
      <c r="FVN1044" s="5"/>
      <c r="FVO1044" s="5"/>
      <c r="FVP1044" s="5"/>
      <c r="FVQ1044" s="5"/>
      <c r="FVR1044" s="5"/>
      <c r="FVS1044" s="5"/>
      <c r="FVT1044" s="5"/>
      <c r="FVU1044" s="5"/>
      <c r="FVV1044" s="5"/>
      <c r="FVW1044" s="5"/>
      <c r="FVX1044" s="5"/>
      <c r="FVY1044" s="5"/>
      <c r="FVZ1044" s="5"/>
      <c r="FWA1044" s="5"/>
      <c r="FWB1044" s="5"/>
      <c r="FWC1044" s="5"/>
      <c r="FWD1044" s="5"/>
      <c r="FWE1044" s="5"/>
      <c r="FWF1044" s="5"/>
      <c r="FWG1044" s="5"/>
      <c r="FWH1044" s="5"/>
      <c r="FWI1044" s="5"/>
      <c r="FWJ1044" s="5"/>
      <c r="FWK1044" s="5"/>
      <c r="FWL1044" s="5"/>
      <c r="FWM1044" s="5"/>
      <c r="FWN1044" s="5"/>
      <c r="FWO1044" s="5"/>
      <c r="FWP1044" s="5"/>
      <c r="FWQ1044" s="5"/>
      <c r="FWR1044" s="5"/>
      <c r="FWS1044" s="5"/>
      <c r="FWT1044" s="5"/>
      <c r="FWU1044" s="5"/>
      <c r="FWV1044" s="5"/>
      <c r="FWW1044" s="5"/>
      <c r="FWX1044" s="5"/>
      <c r="FWY1044" s="5"/>
      <c r="FWZ1044" s="5"/>
      <c r="FXA1044" s="5"/>
      <c r="FXB1044" s="5"/>
      <c r="FXC1044" s="5"/>
      <c r="FXD1044" s="5"/>
      <c r="FXE1044" s="5"/>
      <c r="FXF1044" s="5"/>
      <c r="FXG1044" s="5"/>
      <c r="FXH1044" s="5"/>
      <c r="FXI1044" s="5"/>
      <c r="FXJ1044" s="5"/>
      <c r="FXK1044" s="5"/>
      <c r="FXL1044" s="5"/>
      <c r="FXM1044" s="5"/>
      <c r="FXN1044" s="5"/>
      <c r="FXO1044" s="5"/>
      <c r="FXP1044" s="5"/>
      <c r="FXQ1044" s="5"/>
      <c r="FXR1044" s="5"/>
      <c r="FXS1044" s="5"/>
      <c r="FXT1044" s="5"/>
      <c r="FXU1044" s="5"/>
      <c r="FXV1044" s="5"/>
      <c r="FXW1044" s="5"/>
      <c r="FXX1044" s="5"/>
      <c r="FXY1044" s="5"/>
      <c r="FXZ1044" s="5"/>
      <c r="FYA1044" s="5"/>
      <c r="FYB1044" s="5"/>
      <c r="FYC1044" s="5"/>
      <c r="FYD1044" s="5"/>
      <c r="FYE1044" s="5"/>
      <c r="FYF1044" s="5"/>
      <c r="FYG1044" s="5"/>
      <c r="FYH1044" s="5"/>
      <c r="FYI1044" s="5"/>
      <c r="FYJ1044" s="5"/>
      <c r="FYK1044" s="5"/>
      <c r="FYL1044" s="5"/>
      <c r="FYM1044" s="5"/>
      <c r="FYN1044" s="5"/>
      <c r="FYO1044" s="5"/>
      <c r="FYP1044" s="5"/>
      <c r="FYQ1044" s="5"/>
      <c r="FYR1044" s="5"/>
      <c r="FYS1044" s="5"/>
      <c r="FYT1044" s="5"/>
      <c r="FYU1044" s="5"/>
      <c r="FYV1044" s="5"/>
      <c r="FYW1044" s="5"/>
      <c r="FYX1044" s="5"/>
      <c r="FYY1044" s="5"/>
      <c r="FYZ1044" s="5"/>
      <c r="FZA1044" s="5"/>
      <c r="FZB1044" s="5"/>
      <c r="FZC1044" s="5"/>
      <c r="FZD1044" s="5"/>
      <c r="FZE1044" s="5"/>
      <c r="FZF1044" s="5"/>
      <c r="FZG1044" s="5"/>
      <c r="FZH1044" s="5"/>
      <c r="FZI1044" s="5"/>
      <c r="FZJ1044" s="5"/>
      <c r="FZK1044" s="5"/>
      <c r="FZL1044" s="5"/>
      <c r="FZM1044" s="5"/>
      <c r="FZN1044" s="5"/>
      <c r="FZO1044" s="5"/>
      <c r="FZP1044" s="5"/>
      <c r="FZQ1044" s="5"/>
      <c r="FZR1044" s="5"/>
      <c r="FZS1044" s="5"/>
      <c r="FZT1044" s="5"/>
      <c r="FZU1044" s="5"/>
      <c r="FZV1044" s="5"/>
      <c r="FZW1044" s="5"/>
      <c r="FZX1044" s="5"/>
      <c r="FZY1044" s="5"/>
      <c r="FZZ1044" s="5"/>
      <c r="GAA1044" s="5"/>
      <c r="GAB1044" s="5"/>
      <c r="GAC1044" s="5"/>
      <c r="GAD1044" s="5"/>
      <c r="GAE1044" s="5"/>
      <c r="GAF1044" s="5"/>
      <c r="GAG1044" s="5"/>
      <c r="GAH1044" s="5"/>
      <c r="GAI1044" s="5"/>
      <c r="GAJ1044" s="5"/>
      <c r="GAK1044" s="5"/>
      <c r="GAL1044" s="5"/>
      <c r="GAM1044" s="5"/>
      <c r="GAN1044" s="5"/>
      <c r="GAO1044" s="5"/>
      <c r="GAP1044" s="5"/>
      <c r="GAQ1044" s="5"/>
      <c r="GAR1044" s="5"/>
      <c r="GAS1044" s="5"/>
      <c r="GAT1044" s="5"/>
      <c r="GAU1044" s="5"/>
      <c r="GAV1044" s="5"/>
      <c r="GAW1044" s="5"/>
      <c r="GAX1044" s="5"/>
      <c r="GAY1044" s="5"/>
      <c r="GAZ1044" s="5"/>
      <c r="GBA1044" s="5"/>
      <c r="GBB1044" s="5"/>
      <c r="GBC1044" s="5"/>
      <c r="GBD1044" s="5"/>
      <c r="GBE1044" s="5"/>
      <c r="GBF1044" s="5"/>
      <c r="GBG1044" s="5"/>
      <c r="GBH1044" s="5"/>
      <c r="GBI1044" s="5"/>
      <c r="GBJ1044" s="5"/>
      <c r="GBK1044" s="5"/>
      <c r="GBL1044" s="5"/>
      <c r="GBM1044" s="5"/>
      <c r="GBN1044" s="5"/>
      <c r="GBO1044" s="5"/>
      <c r="GBP1044" s="5"/>
      <c r="GBQ1044" s="5"/>
      <c r="GBR1044" s="5"/>
      <c r="GBS1044" s="5"/>
      <c r="GBT1044" s="5"/>
      <c r="GBU1044" s="5"/>
      <c r="GBV1044" s="5"/>
      <c r="GBW1044" s="5"/>
      <c r="GBX1044" s="5"/>
      <c r="GBY1044" s="5"/>
      <c r="GBZ1044" s="5"/>
      <c r="GCA1044" s="5"/>
      <c r="GCB1044" s="5"/>
      <c r="GCC1044" s="5"/>
      <c r="GCD1044" s="5"/>
      <c r="GCE1044" s="5"/>
      <c r="GCF1044" s="5"/>
      <c r="GCG1044" s="5"/>
      <c r="GCH1044" s="5"/>
      <c r="GCI1044" s="5"/>
      <c r="GCJ1044" s="5"/>
      <c r="GCK1044" s="5"/>
      <c r="GCL1044" s="5"/>
      <c r="GCM1044" s="5"/>
      <c r="GCN1044" s="5"/>
      <c r="GCO1044" s="5"/>
      <c r="GCP1044" s="5"/>
      <c r="GCQ1044" s="5"/>
      <c r="GCR1044" s="5"/>
      <c r="GCS1044" s="5"/>
      <c r="GCT1044" s="5"/>
      <c r="GCU1044" s="5"/>
      <c r="GCV1044" s="5"/>
      <c r="GCW1044" s="5"/>
      <c r="GCX1044" s="5"/>
      <c r="GCY1044" s="5"/>
      <c r="GCZ1044" s="5"/>
      <c r="GDA1044" s="5"/>
      <c r="GDB1044" s="5"/>
      <c r="GDC1044" s="5"/>
      <c r="GDD1044" s="5"/>
      <c r="GDE1044" s="5"/>
      <c r="GDF1044" s="5"/>
      <c r="GDG1044" s="5"/>
      <c r="GDH1044" s="5"/>
      <c r="GDI1044" s="5"/>
      <c r="GDJ1044" s="5"/>
      <c r="GDK1044" s="5"/>
      <c r="GDL1044" s="5"/>
      <c r="GDM1044" s="5"/>
      <c r="GDN1044" s="5"/>
      <c r="GDO1044" s="5"/>
      <c r="GDP1044" s="5"/>
      <c r="GDQ1044" s="5"/>
      <c r="GDR1044" s="5"/>
      <c r="GDS1044" s="5"/>
      <c r="GDT1044" s="5"/>
      <c r="GDU1044" s="5"/>
      <c r="GDV1044" s="5"/>
      <c r="GDW1044" s="5"/>
      <c r="GDX1044" s="5"/>
      <c r="GDY1044" s="5"/>
      <c r="GDZ1044" s="5"/>
      <c r="GEA1044" s="5"/>
      <c r="GEB1044" s="5"/>
      <c r="GEC1044" s="5"/>
      <c r="GED1044" s="5"/>
      <c r="GEE1044" s="5"/>
      <c r="GEF1044" s="5"/>
      <c r="GEG1044" s="5"/>
      <c r="GEH1044" s="5"/>
      <c r="GEI1044" s="5"/>
      <c r="GEJ1044" s="5"/>
      <c r="GEK1044" s="5"/>
      <c r="GEL1044" s="5"/>
      <c r="GEM1044" s="5"/>
      <c r="GEN1044" s="5"/>
      <c r="GEO1044" s="5"/>
      <c r="GEP1044" s="5"/>
      <c r="GEQ1044" s="5"/>
      <c r="GER1044" s="5"/>
      <c r="GES1044" s="5"/>
      <c r="GET1044" s="5"/>
      <c r="GEU1044" s="5"/>
      <c r="GEV1044" s="5"/>
      <c r="GEW1044" s="5"/>
      <c r="GEX1044" s="5"/>
      <c r="GEY1044" s="5"/>
      <c r="GEZ1044" s="5"/>
      <c r="GFA1044" s="5"/>
      <c r="GFB1044" s="5"/>
      <c r="GFC1044" s="5"/>
      <c r="GFD1044" s="5"/>
      <c r="GFE1044" s="5"/>
      <c r="GFF1044" s="5"/>
      <c r="GFG1044" s="5"/>
      <c r="GFH1044" s="5"/>
      <c r="GFI1044" s="5"/>
      <c r="GFJ1044" s="5"/>
      <c r="GFK1044" s="5"/>
      <c r="GFL1044" s="5"/>
      <c r="GFM1044" s="5"/>
      <c r="GFN1044" s="5"/>
      <c r="GFO1044" s="5"/>
      <c r="GFP1044" s="5"/>
      <c r="GFQ1044" s="5"/>
      <c r="GFR1044" s="5"/>
      <c r="GFS1044" s="5"/>
      <c r="GFT1044" s="5"/>
      <c r="GFU1044" s="5"/>
      <c r="GFV1044" s="5"/>
      <c r="GFW1044" s="5"/>
      <c r="GFX1044" s="5"/>
      <c r="GFY1044" s="5"/>
      <c r="GFZ1044" s="5"/>
      <c r="GGA1044" s="5"/>
      <c r="GGB1044" s="5"/>
      <c r="GGC1044" s="5"/>
      <c r="GGD1044" s="5"/>
      <c r="GGE1044" s="5"/>
      <c r="GGF1044" s="5"/>
      <c r="GGG1044" s="5"/>
      <c r="GGH1044" s="5"/>
      <c r="GGI1044" s="5"/>
      <c r="GGJ1044" s="5"/>
      <c r="GGK1044" s="5"/>
      <c r="GGL1044" s="5"/>
      <c r="GGM1044" s="5"/>
      <c r="GGN1044" s="5"/>
      <c r="GGO1044" s="5"/>
      <c r="GGP1044" s="5"/>
      <c r="GGQ1044" s="5"/>
      <c r="GGR1044" s="5"/>
      <c r="GGS1044" s="5"/>
      <c r="GGT1044" s="5"/>
      <c r="GGU1044" s="5"/>
      <c r="GGV1044" s="5"/>
      <c r="GGW1044" s="5"/>
      <c r="GGX1044" s="5"/>
      <c r="GGY1044" s="5"/>
      <c r="GGZ1044" s="5"/>
      <c r="GHA1044" s="5"/>
      <c r="GHB1044" s="5"/>
      <c r="GHC1044" s="5"/>
      <c r="GHD1044" s="5"/>
      <c r="GHE1044" s="5"/>
      <c r="GHF1044" s="5"/>
      <c r="GHG1044" s="5"/>
      <c r="GHH1044" s="5"/>
      <c r="GHI1044" s="5"/>
      <c r="GHJ1044" s="5"/>
      <c r="GHK1044" s="5"/>
      <c r="GHL1044" s="5"/>
      <c r="GHM1044" s="5"/>
      <c r="GHN1044" s="5"/>
      <c r="GHO1044" s="5"/>
      <c r="GHP1044" s="5"/>
      <c r="GHQ1044" s="5"/>
      <c r="GHR1044" s="5"/>
      <c r="GHS1044" s="5"/>
      <c r="GHT1044" s="5"/>
      <c r="GHU1044" s="5"/>
      <c r="GHV1044" s="5"/>
      <c r="GHW1044" s="5"/>
      <c r="GHX1044" s="5"/>
      <c r="GHY1044" s="5"/>
      <c r="GHZ1044" s="5"/>
      <c r="GIA1044" s="5"/>
      <c r="GIB1044" s="5"/>
      <c r="GIC1044" s="5"/>
      <c r="GID1044" s="5"/>
      <c r="GIE1044" s="5"/>
      <c r="GIF1044" s="5"/>
      <c r="GIG1044" s="5"/>
      <c r="GIH1044" s="5"/>
      <c r="GII1044" s="5"/>
      <c r="GIJ1044" s="5"/>
      <c r="GIK1044" s="5"/>
      <c r="GIL1044" s="5"/>
      <c r="GIM1044" s="5"/>
      <c r="GIN1044" s="5"/>
      <c r="GIO1044" s="5"/>
      <c r="GIP1044" s="5"/>
      <c r="GIQ1044" s="5"/>
      <c r="GIR1044" s="5"/>
      <c r="GIS1044" s="5"/>
      <c r="GIT1044" s="5"/>
      <c r="GIU1044" s="5"/>
      <c r="GIV1044" s="5"/>
      <c r="GIW1044" s="5"/>
      <c r="GIX1044" s="5"/>
      <c r="GIY1044" s="5"/>
      <c r="GIZ1044" s="5"/>
      <c r="GJA1044" s="5"/>
      <c r="GJB1044" s="5"/>
      <c r="GJC1044" s="5"/>
      <c r="GJD1044" s="5"/>
      <c r="GJE1044" s="5"/>
      <c r="GJF1044" s="5"/>
      <c r="GJG1044" s="5"/>
      <c r="GJH1044" s="5"/>
      <c r="GJI1044" s="5"/>
      <c r="GJJ1044" s="5"/>
      <c r="GJK1044" s="5"/>
      <c r="GJL1044" s="5"/>
      <c r="GJM1044" s="5"/>
      <c r="GJN1044" s="5"/>
      <c r="GJO1044" s="5"/>
      <c r="GJP1044" s="5"/>
      <c r="GJQ1044" s="5"/>
      <c r="GJR1044" s="5"/>
      <c r="GJS1044" s="5"/>
      <c r="GJT1044" s="5"/>
      <c r="GJU1044" s="5"/>
      <c r="GJV1044" s="5"/>
      <c r="GJW1044" s="5"/>
      <c r="GJX1044" s="5"/>
      <c r="GJY1044" s="5"/>
      <c r="GJZ1044" s="5"/>
      <c r="GKA1044" s="5"/>
      <c r="GKB1044" s="5"/>
      <c r="GKC1044" s="5"/>
      <c r="GKD1044" s="5"/>
      <c r="GKE1044" s="5"/>
      <c r="GKF1044" s="5"/>
      <c r="GKG1044" s="5"/>
      <c r="GKH1044" s="5"/>
      <c r="GKI1044" s="5"/>
      <c r="GKJ1044" s="5"/>
      <c r="GKK1044" s="5"/>
      <c r="GKL1044" s="5"/>
      <c r="GKM1044" s="5"/>
      <c r="GKN1044" s="5"/>
      <c r="GKO1044" s="5"/>
      <c r="GKP1044" s="5"/>
      <c r="GKQ1044" s="5"/>
      <c r="GKR1044" s="5"/>
      <c r="GKS1044" s="5"/>
      <c r="GKT1044" s="5"/>
      <c r="GKU1044" s="5"/>
      <c r="GKV1044" s="5"/>
      <c r="GKW1044" s="5"/>
      <c r="GKX1044" s="5"/>
      <c r="GKY1044" s="5"/>
      <c r="GKZ1044" s="5"/>
      <c r="GLA1044" s="5"/>
      <c r="GLB1044" s="5"/>
      <c r="GLC1044" s="5"/>
      <c r="GLD1044" s="5"/>
      <c r="GLE1044" s="5"/>
      <c r="GLF1044" s="5"/>
      <c r="GLG1044" s="5"/>
      <c r="GLH1044" s="5"/>
      <c r="GLI1044" s="5"/>
      <c r="GLJ1044" s="5"/>
      <c r="GLK1044" s="5"/>
      <c r="GLL1044" s="5"/>
      <c r="GLM1044" s="5"/>
      <c r="GLN1044" s="5"/>
      <c r="GLO1044" s="5"/>
      <c r="GLP1044" s="5"/>
      <c r="GLQ1044" s="5"/>
      <c r="GLR1044" s="5"/>
      <c r="GLS1044" s="5"/>
      <c r="GLT1044" s="5"/>
      <c r="GLU1044" s="5"/>
      <c r="GLV1044" s="5"/>
      <c r="GLW1044" s="5"/>
      <c r="GLX1044" s="5"/>
      <c r="GLY1044" s="5"/>
      <c r="GLZ1044" s="5"/>
      <c r="GMA1044" s="5"/>
      <c r="GMB1044" s="5"/>
      <c r="GMC1044" s="5"/>
      <c r="GMD1044" s="5"/>
      <c r="GME1044" s="5"/>
      <c r="GMF1044" s="5"/>
      <c r="GMG1044" s="5"/>
      <c r="GMH1044" s="5"/>
      <c r="GMI1044" s="5"/>
      <c r="GMJ1044" s="5"/>
      <c r="GMK1044" s="5"/>
      <c r="GML1044" s="5"/>
      <c r="GMM1044" s="5"/>
      <c r="GMN1044" s="5"/>
      <c r="GMO1044" s="5"/>
      <c r="GMP1044" s="5"/>
      <c r="GMQ1044" s="5"/>
      <c r="GMR1044" s="5"/>
      <c r="GMS1044" s="5"/>
      <c r="GMT1044" s="5"/>
      <c r="GMU1044" s="5"/>
      <c r="GMV1044" s="5"/>
      <c r="GMW1044" s="5"/>
      <c r="GMX1044" s="5"/>
      <c r="GMY1044" s="5"/>
      <c r="GMZ1044" s="5"/>
      <c r="GNA1044" s="5"/>
      <c r="GNB1044" s="5"/>
      <c r="GNC1044" s="5"/>
      <c r="GND1044" s="5"/>
      <c r="GNE1044" s="5"/>
      <c r="GNF1044" s="5"/>
      <c r="GNG1044" s="5"/>
      <c r="GNH1044" s="5"/>
      <c r="GNI1044" s="5"/>
      <c r="GNJ1044" s="5"/>
      <c r="GNK1044" s="5"/>
      <c r="GNL1044" s="5"/>
      <c r="GNM1044" s="5"/>
      <c r="GNN1044" s="5"/>
      <c r="GNO1044" s="5"/>
      <c r="GNP1044" s="5"/>
      <c r="GNQ1044" s="5"/>
      <c r="GNR1044" s="5"/>
      <c r="GNS1044" s="5"/>
      <c r="GNT1044" s="5"/>
      <c r="GNU1044" s="5"/>
      <c r="GNV1044" s="5"/>
      <c r="GNW1044" s="5"/>
      <c r="GNX1044" s="5"/>
      <c r="GNY1044" s="5"/>
      <c r="GNZ1044" s="5"/>
      <c r="GOA1044" s="5"/>
      <c r="GOB1044" s="5"/>
      <c r="GOC1044" s="5"/>
      <c r="GOD1044" s="5"/>
      <c r="GOE1044" s="5"/>
      <c r="GOF1044" s="5"/>
      <c r="GOG1044" s="5"/>
      <c r="GOH1044" s="5"/>
      <c r="GOI1044" s="5"/>
      <c r="GOJ1044" s="5"/>
      <c r="GOK1044" s="5"/>
      <c r="GOL1044" s="5"/>
      <c r="GOM1044" s="5"/>
      <c r="GON1044" s="5"/>
      <c r="GOO1044" s="5"/>
      <c r="GOP1044" s="5"/>
      <c r="GOQ1044" s="5"/>
      <c r="GOR1044" s="5"/>
      <c r="GOS1044" s="5"/>
      <c r="GOT1044" s="5"/>
      <c r="GOU1044" s="5"/>
      <c r="GOV1044" s="5"/>
      <c r="GOW1044" s="5"/>
      <c r="GOX1044" s="5"/>
      <c r="GOY1044" s="5"/>
      <c r="GOZ1044" s="5"/>
      <c r="GPA1044" s="5"/>
      <c r="GPB1044" s="5"/>
      <c r="GPC1044" s="5"/>
      <c r="GPD1044" s="5"/>
      <c r="GPE1044" s="5"/>
      <c r="GPF1044" s="5"/>
      <c r="GPG1044" s="5"/>
      <c r="GPH1044" s="5"/>
      <c r="GPI1044" s="5"/>
      <c r="GPJ1044" s="5"/>
      <c r="GPK1044" s="5"/>
      <c r="GPL1044" s="5"/>
      <c r="GPM1044" s="5"/>
      <c r="GPN1044" s="5"/>
      <c r="GPO1044" s="5"/>
      <c r="GPP1044" s="5"/>
      <c r="GPQ1044" s="5"/>
      <c r="GPR1044" s="5"/>
      <c r="GPS1044" s="5"/>
      <c r="GPT1044" s="5"/>
      <c r="GPU1044" s="5"/>
      <c r="GPV1044" s="5"/>
      <c r="GPW1044" s="5"/>
      <c r="GPX1044" s="5"/>
      <c r="GPY1044" s="5"/>
      <c r="GPZ1044" s="5"/>
      <c r="GQA1044" s="5"/>
      <c r="GQB1044" s="5"/>
      <c r="GQC1044" s="5"/>
      <c r="GQD1044" s="5"/>
      <c r="GQE1044" s="5"/>
      <c r="GQF1044" s="5"/>
      <c r="GQG1044" s="5"/>
      <c r="GQH1044" s="5"/>
      <c r="GQI1044" s="5"/>
      <c r="GQJ1044" s="5"/>
      <c r="GQK1044" s="5"/>
      <c r="GQL1044" s="5"/>
      <c r="GQM1044" s="5"/>
      <c r="GQN1044" s="5"/>
      <c r="GQO1044" s="5"/>
      <c r="GQP1044" s="5"/>
      <c r="GQQ1044" s="5"/>
      <c r="GQR1044" s="5"/>
      <c r="GQS1044" s="5"/>
      <c r="GQT1044" s="5"/>
      <c r="GQU1044" s="5"/>
      <c r="GQV1044" s="5"/>
      <c r="GQW1044" s="5"/>
      <c r="GQX1044" s="5"/>
      <c r="GQY1044" s="5"/>
      <c r="GQZ1044" s="5"/>
      <c r="GRA1044" s="5"/>
      <c r="GRB1044" s="5"/>
      <c r="GRC1044" s="5"/>
      <c r="GRD1044" s="5"/>
      <c r="GRE1044" s="5"/>
      <c r="GRF1044" s="5"/>
      <c r="GRG1044" s="5"/>
      <c r="GRH1044" s="5"/>
      <c r="GRI1044" s="5"/>
      <c r="GRJ1044" s="5"/>
      <c r="GRK1044" s="5"/>
      <c r="GRL1044" s="5"/>
      <c r="GRM1044" s="5"/>
      <c r="GRN1044" s="5"/>
      <c r="GRO1044" s="5"/>
      <c r="GRP1044" s="5"/>
      <c r="GRQ1044" s="5"/>
      <c r="GRR1044" s="5"/>
      <c r="GRS1044" s="5"/>
      <c r="GRT1044" s="5"/>
      <c r="GRU1044" s="5"/>
      <c r="GRV1044" s="5"/>
      <c r="GRW1044" s="5"/>
      <c r="GRX1044" s="5"/>
      <c r="GRY1044" s="5"/>
      <c r="GRZ1044" s="5"/>
      <c r="GSA1044" s="5"/>
      <c r="GSB1044" s="5"/>
      <c r="GSC1044" s="5"/>
      <c r="GSD1044" s="5"/>
      <c r="GSE1044" s="5"/>
      <c r="GSF1044" s="5"/>
      <c r="GSG1044" s="5"/>
      <c r="GSH1044" s="5"/>
      <c r="GSI1044" s="5"/>
      <c r="GSJ1044" s="5"/>
      <c r="GSK1044" s="5"/>
      <c r="GSL1044" s="5"/>
      <c r="GSM1044" s="5"/>
      <c r="GSN1044" s="5"/>
      <c r="GSO1044" s="5"/>
      <c r="GSP1044" s="5"/>
      <c r="GSQ1044" s="5"/>
      <c r="GSR1044" s="5"/>
      <c r="GSS1044" s="5"/>
      <c r="GST1044" s="5"/>
      <c r="GSU1044" s="5"/>
      <c r="GSV1044" s="5"/>
      <c r="GSW1044" s="5"/>
      <c r="GSX1044" s="5"/>
      <c r="GSY1044" s="5"/>
      <c r="GSZ1044" s="5"/>
      <c r="GTA1044" s="5"/>
      <c r="GTB1044" s="5"/>
      <c r="GTC1044" s="5"/>
      <c r="GTD1044" s="5"/>
      <c r="GTE1044" s="5"/>
      <c r="GTF1044" s="5"/>
      <c r="GTG1044" s="5"/>
      <c r="GTH1044" s="5"/>
      <c r="GTI1044" s="5"/>
      <c r="GTJ1044" s="5"/>
      <c r="GTK1044" s="5"/>
      <c r="GTL1044" s="5"/>
      <c r="GTM1044" s="5"/>
      <c r="GTN1044" s="5"/>
      <c r="GTO1044" s="5"/>
      <c r="GTP1044" s="5"/>
      <c r="GTQ1044" s="5"/>
      <c r="GTR1044" s="5"/>
      <c r="GTS1044" s="5"/>
      <c r="GTT1044" s="5"/>
      <c r="GTU1044" s="5"/>
      <c r="GTV1044" s="5"/>
      <c r="GTW1044" s="5"/>
      <c r="GTX1044" s="5"/>
      <c r="GTY1044" s="5"/>
      <c r="GTZ1044" s="5"/>
      <c r="GUA1044" s="5"/>
      <c r="GUB1044" s="5"/>
      <c r="GUC1044" s="5"/>
      <c r="GUD1044" s="5"/>
      <c r="GUE1044" s="5"/>
      <c r="GUF1044" s="5"/>
      <c r="GUG1044" s="5"/>
      <c r="GUH1044" s="5"/>
      <c r="GUI1044" s="5"/>
      <c r="GUJ1044" s="5"/>
      <c r="GUK1044" s="5"/>
      <c r="GUL1044" s="5"/>
      <c r="GUM1044" s="5"/>
      <c r="GUN1044" s="5"/>
      <c r="GUO1044" s="5"/>
      <c r="GUP1044" s="5"/>
      <c r="GUQ1044" s="5"/>
      <c r="GUR1044" s="5"/>
      <c r="GUS1044" s="5"/>
      <c r="GUT1044" s="5"/>
      <c r="GUU1044" s="5"/>
      <c r="GUV1044" s="5"/>
      <c r="GUW1044" s="5"/>
      <c r="GUX1044" s="5"/>
      <c r="GUY1044" s="5"/>
      <c r="GUZ1044" s="5"/>
      <c r="GVA1044" s="5"/>
      <c r="GVB1044" s="5"/>
      <c r="GVC1044" s="5"/>
      <c r="GVD1044" s="5"/>
      <c r="GVE1044" s="5"/>
      <c r="GVF1044" s="5"/>
      <c r="GVG1044" s="5"/>
      <c r="GVH1044" s="5"/>
      <c r="GVI1044" s="5"/>
      <c r="GVJ1044" s="5"/>
      <c r="GVK1044" s="5"/>
      <c r="GVL1044" s="5"/>
      <c r="GVM1044" s="5"/>
      <c r="GVN1044" s="5"/>
      <c r="GVO1044" s="5"/>
      <c r="GVP1044" s="5"/>
      <c r="GVQ1044" s="5"/>
      <c r="GVR1044" s="5"/>
      <c r="GVS1044" s="5"/>
      <c r="GVT1044" s="5"/>
      <c r="GVU1044" s="5"/>
      <c r="GVV1044" s="5"/>
      <c r="GVW1044" s="5"/>
      <c r="GVX1044" s="5"/>
      <c r="GVY1044" s="5"/>
      <c r="GVZ1044" s="5"/>
      <c r="GWA1044" s="5"/>
      <c r="GWB1044" s="5"/>
      <c r="GWC1044" s="5"/>
      <c r="GWD1044" s="5"/>
      <c r="GWE1044" s="5"/>
      <c r="GWF1044" s="5"/>
      <c r="GWG1044" s="5"/>
      <c r="GWH1044" s="5"/>
      <c r="GWI1044" s="5"/>
      <c r="GWJ1044" s="5"/>
      <c r="GWK1044" s="5"/>
      <c r="GWL1044" s="5"/>
      <c r="GWM1044" s="5"/>
      <c r="GWN1044" s="5"/>
      <c r="GWO1044" s="5"/>
      <c r="GWP1044" s="5"/>
      <c r="GWQ1044" s="5"/>
      <c r="GWR1044" s="5"/>
      <c r="GWS1044" s="5"/>
      <c r="GWT1044" s="5"/>
      <c r="GWU1044" s="5"/>
      <c r="GWV1044" s="5"/>
      <c r="GWW1044" s="5"/>
      <c r="GWX1044" s="5"/>
      <c r="GWY1044" s="5"/>
      <c r="GWZ1044" s="5"/>
      <c r="GXA1044" s="5"/>
      <c r="GXB1044" s="5"/>
      <c r="GXC1044" s="5"/>
      <c r="GXD1044" s="5"/>
      <c r="GXE1044" s="5"/>
      <c r="GXF1044" s="5"/>
      <c r="GXG1044" s="5"/>
      <c r="GXH1044" s="5"/>
      <c r="GXI1044" s="5"/>
      <c r="GXJ1044" s="5"/>
      <c r="GXK1044" s="5"/>
      <c r="GXL1044" s="5"/>
      <c r="GXM1044" s="5"/>
      <c r="GXN1044" s="5"/>
      <c r="GXO1044" s="5"/>
      <c r="GXP1044" s="5"/>
      <c r="GXQ1044" s="5"/>
      <c r="GXR1044" s="5"/>
      <c r="GXS1044" s="5"/>
      <c r="GXT1044" s="5"/>
      <c r="GXU1044" s="5"/>
      <c r="GXV1044" s="5"/>
      <c r="GXW1044" s="5"/>
      <c r="GXX1044" s="5"/>
      <c r="GXY1044" s="5"/>
      <c r="GXZ1044" s="5"/>
      <c r="GYA1044" s="5"/>
      <c r="GYB1044" s="5"/>
      <c r="GYC1044" s="5"/>
      <c r="GYD1044" s="5"/>
      <c r="GYE1044" s="5"/>
      <c r="GYF1044" s="5"/>
      <c r="GYG1044" s="5"/>
      <c r="GYH1044" s="5"/>
      <c r="GYI1044" s="5"/>
      <c r="GYJ1044" s="5"/>
      <c r="GYK1044" s="5"/>
      <c r="GYL1044" s="5"/>
      <c r="GYM1044" s="5"/>
      <c r="GYN1044" s="5"/>
      <c r="GYO1044" s="5"/>
      <c r="GYP1044" s="5"/>
      <c r="GYQ1044" s="5"/>
      <c r="GYR1044" s="5"/>
      <c r="GYS1044" s="5"/>
      <c r="GYT1044" s="5"/>
      <c r="GYU1044" s="5"/>
      <c r="GYV1044" s="5"/>
      <c r="GYW1044" s="5"/>
      <c r="GYX1044" s="5"/>
      <c r="GYY1044" s="5"/>
      <c r="GYZ1044" s="5"/>
      <c r="GZA1044" s="5"/>
      <c r="GZB1044" s="5"/>
      <c r="GZC1044" s="5"/>
      <c r="GZD1044" s="5"/>
      <c r="GZE1044" s="5"/>
      <c r="GZF1044" s="5"/>
      <c r="GZG1044" s="5"/>
      <c r="GZH1044" s="5"/>
      <c r="GZI1044" s="5"/>
      <c r="GZJ1044" s="5"/>
      <c r="GZK1044" s="5"/>
      <c r="GZL1044" s="5"/>
      <c r="GZM1044" s="5"/>
      <c r="GZN1044" s="5"/>
      <c r="GZO1044" s="5"/>
      <c r="GZP1044" s="5"/>
      <c r="GZQ1044" s="5"/>
      <c r="GZR1044" s="5"/>
      <c r="GZS1044" s="5"/>
      <c r="GZT1044" s="5"/>
      <c r="GZU1044" s="5"/>
      <c r="GZV1044" s="5"/>
      <c r="GZW1044" s="5"/>
      <c r="GZX1044" s="5"/>
      <c r="GZY1044" s="5"/>
      <c r="GZZ1044" s="5"/>
      <c r="HAA1044" s="5"/>
      <c r="HAB1044" s="5"/>
      <c r="HAC1044" s="5"/>
      <c r="HAD1044" s="5"/>
      <c r="HAE1044" s="5"/>
      <c r="HAF1044" s="5"/>
      <c r="HAG1044" s="5"/>
      <c r="HAH1044" s="5"/>
      <c r="HAI1044" s="5"/>
      <c r="HAJ1044" s="5"/>
      <c r="HAK1044" s="5"/>
      <c r="HAL1044" s="5"/>
      <c r="HAM1044" s="5"/>
      <c r="HAN1044" s="5"/>
      <c r="HAO1044" s="5"/>
      <c r="HAP1044" s="5"/>
      <c r="HAQ1044" s="5"/>
      <c r="HAR1044" s="5"/>
      <c r="HAS1044" s="5"/>
      <c r="HAT1044" s="5"/>
      <c r="HAU1044" s="5"/>
      <c r="HAV1044" s="5"/>
      <c r="HAW1044" s="5"/>
      <c r="HAX1044" s="5"/>
      <c r="HAY1044" s="5"/>
      <c r="HAZ1044" s="5"/>
      <c r="HBA1044" s="5"/>
      <c r="HBB1044" s="5"/>
      <c r="HBC1044" s="5"/>
      <c r="HBD1044" s="5"/>
      <c r="HBE1044" s="5"/>
      <c r="HBF1044" s="5"/>
      <c r="HBG1044" s="5"/>
      <c r="HBH1044" s="5"/>
      <c r="HBI1044" s="5"/>
      <c r="HBJ1044" s="5"/>
      <c r="HBK1044" s="5"/>
      <c r="HBL1044" s="5"/>
      <c r="HBM1044" s="5"/>
      <c r="HBN1044" s="5"/>
      <c r="HBO1044" s="5"/>
      <c r="HBP1044" s="5"/>
      <c r="HBQ1044" s="5"/>
      <c r="HBR1044" s="5"/>
      <c r="HBS1044" s="5"/>
      <c r="HBT1044" s="5"/>
      <c r="HBU1044" s="5"/>
      <c r="HBV1044" s="5"/>
      <c r="HBW1044" s="5"/>
      <c r="HBX1044" s="5"/>
      <c r="HBY1044" s="5"/>
      <c r="HBZ1044" s="5"/>
      <c r="HCA1044" s="5"/>
      <c r="HCB1044" s="5"/>
      <c r="HCC1044" s="5"/>
      <c r="HCD1044" s="5"/>
      <c r="HCE1044" s="5"/>
      <c r="HCF1044" s="5"/>
      <c r="HCG1044" s="5"/>
      <c r="HCH1044" s="5"/>
      <c r="HCI1044" s="5"/>
      <c r="HCJ1044" s="5"/>
      <c r="HCK1044" s="5"/>
      <c r="HCL1044" s="5"/>
      <c r="HCM1044" s="5"/>
      <c r="HCN1044" s="5"/>
      <c r="HCO1044" s="5"/>
      <c r="HCP1044" s="5"/>
      <c r="HCQ1044" s="5"/>
      <c r="HCR1044" s="5"/>
      <c r="HCS1044" s="5"/>
      <c r="HCT1044" s="5"/>
      <c r="HCU1044" s="5"/>
      <c r="HCV1044" s="5"/>
      <c r="HCW1044" s="5"/>
      <c r="HCX1044" s="5"/>
      <c r="HCY1044" s="5"/>
      <c r="HCZ1044" s="5"/>
      <c r="HDA1044" s="5"/>
      <c r="HDB1044" s="5"/>
      <c r="HDC1044" s="5"/>
      <c r="HDD1044" s="5"/>
      <c r="HDE1044" s="5"/>
      <c r="HDF1044" s="5"/>
      <c r="HDG1044" s="5"/>
      <c r="HDH1044" s="5"/>
      <c r="HDI1044" s="5"/>
      <c r="HDJ1044" s="5"/>
      <c r="HDK1044" s="5"/>
      <c r="HDL1044" s="5"/>
      <c r="HDM1044" s="5"/>
      <c r="HDN1044" s="5"/>
      <c r="HDO1044" s="5"/>
      <c r="HDP1044" s="5"/>
      <c r="HDQ1044" s="5"/>
      <c r="HDR1044" s="5"/>
      <c r="HDS1044" s="5"/>
      <c r="HDT1044" s="5"/>
      <c r="HDU1044" s="5"/>
      <c r="HDV1044" s="5"/>
      <c r="HDW1044" s="5"/>
      <c r="HDX1044" s="5"/>
      <c r="HDY1044" s="5"/>
      <c r="HDZ1044" s="5"/>
      <c r="HEA1044" s="5"/>
      <c r="HEB1044" s="5"/>
      <c r="HEC1044" s="5"/>
      <c r="HED1044" s="5"/>
      <c r="HEE1044" s="5"/>
      <c r="HEF1044" s="5"/>
      <c r="HEG1044" s="5"/>
      <c r="HEH1044" s="5"/>
      <c r="HEI1044" s="5"/>
      <c r="HEJ1044" s="5"/>
      <c r="HEK1044" s="5"/>
      <c r="HEL1044" s="5"/>
      <c r="HEM1044" s="5"/>
      <c r="HEN1044" s="5"/>
      <c r="HEO1044" s="5"/>
      <c r="HEP1044" s="5"/>
      <c r="HEQ1044" s="5"/>
      <c r="HER1044" s="5"/>
      <c r="HES1044" s="5"/>
      <c r="HET1044" s="5"/>
      <c r="HEU1044" s="5"/>
      <c r="HEV1044" s="5"/>
      <c r="HEW1044" s="5"/>
      <c r="HEX1044" s="5"/>
      <c r="HEY1044" s="5"/>
      <c r="HEZ1044" s="5"/>
      <c r="HFA1044" s="5"/>
      <c r="HFB1044" s="5"/>
      <c r="HFC1044" s="5"/>
      <c r="HFD1044" s="5"/>
      <c r="HFE1044" s="5"/>
      <c r="HFF1044" s="5"/>
      <c r="HFG1044" s="5"/>
      <c r="HFH1044" s="5"/>
      <c r="HFI1044" s="5"/>
      <c r="HFJ1044" s="5"/>
      <c r="HFK1044" s="5"/>
      <c r="HFL1044" s="5"/>
      <c r="HFM1044" s="5"/>
      <c r="HFN1044" s="5"/>
      <c r="HFO1044" s="5"/>
      <c r="HFP1044" s="5"/>
      <c r="HFQ1044" s="5"/>
      <c r="HFR1044" s="5"/>
      <c r="HFS1044" s="5"/>
      <c r="HFT1044" s="5"/>
      <c r="HFU1044" s="5"/>
      <c r="HFV1044" s="5"/>
      <c r="HFW1044" s="5"/>
      <c r="HFX1044" s="5"/>
      <c r="HFY1044" s="5"/>
      <c r="HFZ1044" s="5"/>
      <c r="HGA1044" s="5"/>
      <c r="HGB1044" s="5"/>
      <c r="HGC1044" s="5"/>
      <c r="HGD1044" s="5"/>
      <c r="HGE1044" s="5"/>
      <c r="HGF1044" s="5"/>
      <c r="HGG1044" s="5"/>
      <c r="HGH1044" s="5"/>
      <c r="HGI1044" s="5"/>
      <c r="HGJ1044" s="5"/>
      <c r="HGK1044" s="5"/>
      <c r="HGL1044" s="5"/>
      <c r="HGM1044" s="5"/>
      <c r="HGN1044" s="5"/>
      <c r="HGO1044" s="5"/>
      <c r="HGP1044" s="5"/>
      <c r="HGQ1044" s="5"/>
      <c r="HGR1044" s="5"/>
      <c r="HGS1044" s="5"/>
      <c r="HGT1044" s="5"/>
      <c r="HGU1044" s="5"/>
      <c r="HGV1044" s="5"/>
      <c r="HGW1044" s="5"/>
      <c r="HGX1044" s="5"/>
      <c r="HGY1044" s="5"/>
      <c r="HGZ1044" s="5"/>
      <c r="HHA1044" s="5"/>
      <c r="HHB1044" s="5"/>
      <c r="HHC1044" s="5"/>
      <c r="HHD1044" s="5"/>
      <c r="HHE1044" s="5"/>
      <c r="HHF1044" s="5"/>
      <c r="HHG1044" s="5"/>
      <c r="HHH1044" s="5"/>
      <c r="HHI1044" s="5"/>
      <c r="HHJ1044" s="5"/>
      <c r="HHK1044" s="5"/>
      <c r="HHL1044" s="5"/>
      <c r="HHM1044" s="5"/>
      <c r="HHN1044" s="5"/>
      <c r="HHO1044" s="5"/>
      <c r="HHP1044" s="5"/>
      <c r="HHQ1044" s="5"/>
      <c r="HHR1044" s="5"/>
      <c r="HHS1044" s="5"/>
      <c r="HHT1044" s="5"/>
      <c r="HHU1044" s="5"/>
      <c r="HHV1044" s="5"/>
      <c r="HHW1044" s="5"/>
      <c r="HHX1044" s="5"/>
      <c r="HHY1044" s="5"/>
      <c r="HHZ1044" s="5"/>
      <c r="HIA1044" s="5"/>
      <c r="HIB1044" s="5"/>
      <c r="HIC1044" s="5"/>
      <c r="HID1044" s="5"/>
      <c r="HIE1044" s="5"/>
      <c r="HIF1044" s="5"/>
      <c r="HIG1044" s="5"/>
      <c r="HIH1044" s="5"/>
      <c r="HII1044" s="5"/>
      <c r="HIJ1044" s="5"/>
      <c r="HIK1044" s="5"/>
      <c r="HIL1044" s="5"/>
      <c r="HIM1044" s="5"/>
      <c r="HIN1044" s="5"/>
      <c r="HIO1044" s="5"/>
      <c r="HIP1044" s="5"/>
      <c r="HIQ1044" s="5"/>
      <c r="HIR1044" s="5"/>
      <c r="HIS1044" s="5"/>
      <c r="HIT1044" s="5"/>
      <c r="HIU1044" s="5"/>
      <c r="HIV1044" s="5"/>
      <c r="HIW1044" s="5"/>
      <c r="HIX1044" s="5"/>
      <c r="HIY1044" s="5"/>
      <c r="HIZ1044" s="5"/>
      <c r="HJA1044" s="5"/>
      <c r="HJB1044" s="5"/>
      <c r="HJC1044" s="5"/>
      <c r="HJD1044" s="5"/>
      <c r="HJE1044" s="5"/>
      <c r="HJF1044" s="5"/>
      <c r="HJG1044" s="5"/>
      <c r="HJH1044" s="5"/>
      <c r="HJI1044" s="5"/>
      <c r="HJJ1044" s="5"/>
      <c r="HJK1044" s="5"/>
      <c r="HJL1044" s="5"/>
      <c r="HJM1044" s="5"/>
      <c r="HJN1044" s="5"/>
      <c r="HJO1044" s="5"/>
      <c r="HJP1044" s="5"/>
      <c r="HJQ1044" s="5"/>
      <c r="HJR1044" s="5"/>
      <c r="HJS1044" s="5"/>
      <c r="HJT1044" s="5"/>
      <c r="HJU1044" s="5"/>
      <c r="HJV1044" s="5"/>
      <c r="HJW1044" s="5"/>
      <c r="HJX1044" s="5"/>
      <c r="HJY1044" s="5"/>
      <c r="HJZ1044" s="5"/>
      <c r="HKA1044" s="5"/>
      <c r="HKB1044" s="5"/>
      <c r="HKC1044" s="5"/>
      <c r="HKD1044" s="5"/>
      <c r="HKE1044" s="5"/>
      <c r="HKF1044" s="5"/>
      <c r="HKG1044" s="5"/>
      <c r="HKH1044" s="5"/>
      <c r="HKI1044" s="5"/>
      <c r="HKJ1044" s="5"/>
      <c r="HKK1044" s="5"/>
      <c r="HKL1044" s="5"/>
      <c r="HKM1044" s="5"/>
      <c r="HKN1044" s="5"/>
      <c r="HKO1044" s="5"/>
      <c r="HKP1044" s="5"/>
      <c r="HKQ1044" s="5"/>
      <c r="HKR1044" s="5"/>
      <c r="HKS1044" s="5"/>
      <c r="HKT1044" s="5"/>
      <c r="HKU1044" s="5"/>
      <c r="HKV1044" s="5"/>
      <c r="HKW1044" s="5"/>
      <c r="HKX1044" s="5"/>
      <c r="HKY1044" s="5"/>
      <c r="HKZ1044" s="5"/>
      <c r="HLA1044" s="5"/>
      <c r="HLB1044" s="5"/>
      <c r="HLC1044" s="5"/>
      <c r="HLD1044" s="5"/>
      <c r="HLE1044" s="5"/>
      <c r="HLF1044" s="5"/>
      <c r="HLG1044" s="5"/>
      <c r="HLH1044" s="5"/>
      <c r="HLI1044" s="5"/>
      <c r="HLJ1044" s="5"/>
      <c r="HLK1044" s="5"/>
      <c r="HLL1044" s="5"/>
      <c r="HLM1044" s="5"/>
      <c r="HLN1044" s="5"/>
      <c r="HLO1044" s="5"/>
      <c r="HLP1044" s="5"/>
      <c r="HLQ1044" s="5"/>
      <c r="HLR1044" s="5"/>
      <c r="HLS1044" s="5"/>
      <c r="HLT1044" s="5"/>
      <c r="HLU1044" s="5"/>
      <c r="HLV1044" s="5"/>
      <c r="HLW1044" s="5"/>
      <c r="HLX1044" s="5"/>
      <c r="HLY1044" s="5"/>
      <c r="HLZ1044" s="5"/>
      <c r="HMA1044" s="5"/>
      <c r="HMB1044" s="5"/>
      <c r="HMC1044" s="5"/>
      <c r="HMD1044" s="5"/>
      <c r="HME1044" s="5"/>
      <c r="HMF1044" s="5"/>
      <c r="HMG1044" s="5"/>
      <c r="HMH1044" s="5"/>
      <c r="HMI1044" s="5"/>
      <c r="HMJ1044" s="5"/>
      <c r="HMK1044" s="5"/>
      <c r="HML1044" s="5"/>
      <c r="HMM1044" s="5"/>
      <c r="HMN1044" s="5"/>
      <c r="HMO1044" s="5"/>
      <c r="HMP1044" s="5"/>
      <c r="HMQ1044" s="5"/>
      <c r="HMR1044" s="5"/>
      <c r="HMS1044" s="5"/>
      <c r="HMT1044" s="5"/>
      <c r="HMU1044" s="5"/>
      <c r="HMV1044" s="5"/>
      <c r="HMW1044" s="5"/>
      <c r="HMX1044" s="5"/>
      <c r="HMY1044" s="5"/>
      <c r="HMZ1044" s="5"/>
      <c r="HNA1044" s="5"/>
      <c r="HNB1044" s="5"/>
      <c r="HNC1044" s="5"/>
      <c r="HND1044" s="5"/>
      <c r="HNE1044" s="5"/>
      <c r="HNF1044" s="5"/>
      <c r="HNG1044" s="5"/>
      <c r="HNH1044" s="5"/>
      <c r="HNI1044" s="5"/>
      <c r="HNJ1044" s="5"/>
      <c r="HNK1044" s="5"/>
      <c r="HNL1044" s="5"/>
      <c r="HNM1044" s="5"/>
      <c r="HNN1044" s="5"/>
      <c r="HNO1044" s="5"/>
      <c r="HNP1044" s="5"/>
      <c r="HNQ1044" s="5"/>
      <c r="HNR1044" s="5"/>
      <c r="HNS1044" s="5"/>
      <c r="HNT1044" s="5"/>
      <c r="HNU1044" s="5"/>
      <c r="HNV1044" s="5"/>
      <c r="HNW1044" s="5"/>
      <c r="HNX1044" s="5"/>
      <c r="HNY1044" s="5"/>
      <c r="HNZ1044" s="5"/>
      <c r="HOA1044" s="5"/>
      <c r="HOB1044" s="5"/>
      <c r="HOC1044" s="5"/>
      <c r="HOD1044" s="5"/>
      <c r="HOE1044" s="5"/>
      <c r="HOF1044" s="5"/>
      <c r="HOG1044" s="5"/>
      <c r="HOH1044" s="5"/>
      <c r="HOI1044" s="5"/>
      <c r="HOJ1044" s="5"/>
      <c r="HOK1044" s="5"/>
      <c r="HOL1044" s="5"/>
      <c r="HOM1044" s="5"/>
      <c r="HON1044" s="5"/>
      <c r="HOO1044" s="5"/>
      <c r="HOP1044" s="5"/>
      <c r="HOQ1044" s="5"/>
      <c r="HOR1044" s="5"/>
      <c r="HOS1044" s="5"/>
      <c r="HOT1044" s="5"/>
      <c r="HOU1044" s="5"/>
      <c r="HOV1044" s="5"/>
      <c r="HOW1044" s="5"/>
      <c r="HOX1044" s="5"/>
      <c r="HOY1044" s="5"/>
      <c r="HOZ1044" s="5"/>
      <c r="HPA1044" s="5"/>
      <c r="HPB1044" s="5"/>
      <c r="HPC1044" s="5"/>
      <c r="HPD1044" s="5"/>
      <c r="HPE1044" s="5"/>
      <c r="HPF1044" s="5"/>
      <c r="HPG1044" s="5"/>
      <c r="HPH1044" s="5"/>
      <c r="HPI1044" s="5"/>
      <c r="HPJ1044" s="5"/>
      <c r="HPK1044" s="5"/>
      <c r="HPL1044" s="5"/>
      <c r="HPM1044" s="5"/>
      <c r="HPN1044" s="5"/>
      <c r="HPO1044" s="5"/>
      <c r="HPP1044" s="5"/>
      <c r="HPQ1044" s="5"/>
      <c r="HPR1044" s="5"/>
      <c r="HPS1044" s="5"/>
      <c r="HPT1044" s="5"/>
      <c r="HPU1044" s="5"/>
      <c r="HPV1044" s="5"/>
      <c r="HPW1044" s="5"/>
      <c r="HPX1044" s="5"/>
      <c r="HPY1044" s="5"/>
      <c r="HPZ1044" s="5"/>
      <c r="HQA1044" s="5"/>
      <c r="HQB1044" s="5"/>
      <c r="HQC1044" s="5"/>
      <c r="HQD1044" s="5"/>
      <c r="HQE1044" s="5"/>
      <c r="HQF1044" s="5"/>
      <c r="HQG1044" s="5"/>
      <c r="HQH1044" s="5"/>
      <c r="HQI1044" s="5"/>
      <c r="HQJ1044" s="5"/>
      <c r="HQK1044" s="5"/>
      <c r="HQL1044" s="5"/>
      <c r="HQM1044" s="5"/>
      <c r="HQN1044" s="5"/>
      <c r="HQO1044" s="5"/>
      <c r="HQP1044" s="5"/>
      <c r="HQQ1044" s="5"/>
      <c r="HQR1044" s="5"/>
      <c r="HQS1044" s="5"/>
      <c r="HQT1044" s="5"/>
      <c r="HQU1044" s="5"/>
      <c r="HQV1044" s="5"/>
      <c r="HQW1044" s="5"/>
      <c r="HQX1044" s="5"/>
      <c r="HQY1044" s="5"/>
      <c r="HQZ1044" s="5"/>
      <c r="HRA1044" s="5"/>
      <c r="HRB1044" s="5"/>
      <c r="HRC1044" s="5"/>
      <c r="HRD1044" s="5"/>
      <c r="HRE1044" s="5"/>
      <c r="HRF1044" s="5"/>
      <c r="HRG1044" s="5"/>
      <c r="HRH1044" s="5"/>
      <c r="HRI1044" s="5"/>
      <c r="HRJ1044" s="5"/>
      <c r="HRK1044" s="5"/>
      <c r="HRL1044" s="5"/>
      <c r="HRM1044" s="5"/>
      <c r="HRN1044" s="5"/>
      <c r="HRO1044" s="5"/>
      <c r="HRP1044" s="5"/>
      <c r="HRQ1044" s="5"/>
      <c r="HRR1044" s="5"/>
      <c r="HRS1044" s="5"/>
      <c r="HRT1044" s="5"/>
      <c r="HRU1044" s="5"/>
      <c r="HRV1044" s="5"/>
      <c r="HRW1044" s="5"/>
      <c r="HRX1044" s="5"/>
      <c r="HRY1044" s="5"/>
      <c r="HRZ1044" s="5"/>
      <c r="HSA1044" s="5"/>
      <c r="HSB1044" s="5"/>
      <c r="HSC1044" s="5"/>
      <c r="HSD1044" s="5"/>
      <c r="HSE1044" s="5"/>
      <c r="HSF1044" s="5"/>
      <c r="HSG1044" s="5"/>
      <c r="HSH1044" s="5"/>
      <c r="HSI1044" s="5"/>
      <c r="HSJ1044" s="5"/>
      <c r="HSK1044" s="5"/>
      <c r="HSL1044" s="5"/>
      <c r="HSM1044" s="5"/>
      <c r="HSN1044" s="5"/>
      <c r="HSO1044" s="5"/>
      <c r="HSP1044" s="5"/>
      <c r="HSQ1044" s="5"/>
      <c r="HSR1044" s="5"/>
      <c r="HSS1044" s="5"/>
      <c r="HST1044" s="5"/>
      <c r="HSU1044" s="5"/>
      <c r="HSV1044" s="5"/>
      <c r="HSW1044" s="5"/>
      <c r="HSX1044" s="5"/>
      <c r="HSY1044" s="5"/>
      <c r="HSZ1044" s="5"/>
      <c r="HTA1044" s="5"/>
      <c r="HTB1044" s="5"/>
      <c r="HTC1044" s="5"/>
      <c r="HTD1044" s="5"/>
      <c r="HTE1044" s="5"/>
      <c r="HTF1044" s="5"/>
      <c r="HTG1044" s="5"/>
      <c r="HTH1044" s="5"/>
      <c r="HTI1044" s="5"/>
      <c r="HTJ1044" s="5"/>
      <c r="HTK1044" s="5"/>
      <c r="HTL1044" s="5"/>
      <c r="HTM1044" s="5"/>
      <c r="HTN1044" s="5"/>
      <c r="HTO1044" s="5"/>
      <c r="HTP1044" s="5"/>
      <c r="HTQ1044" s="5"/>
      <c r="HTR1044" s="5"/>
      <c r="HTS1044" s="5"/>
      <c r="HTT1044" s="5"/>
      <c r="HTU1044" s="5"/>
      <c r="HTV1044" s="5"/>
      <c r="HTW1044" s="5"/>
      <c r="HTX1044" s="5"/>
      <c r="HTY1044" s="5"/>
      <c r="HTZ1044" s="5"/>
      <c r="HUA1044" s="5"/>
      <c r="HUB1044" s="5"/>
      <c r="HUC1044" s="5"/>
      <c r="HUD1044" s="5"/>
      <c r="HUE1044" s="5"/>
      <c r="HUF1044" s="5"/>
      <c r="HUG1044" s="5"/>
      <c r="HUH1044" s="5"/>
      <c r="HUI1044" s="5"/>
      <c r="HUJ1044" s="5"/>
      <c r="HUK1044" s="5"/>
      <c r="HUL1044" s="5"/>
      <c r="HUM1044" s="5"/>
      <c r="HUN1044" s="5"/>
      <c r="HUO1044" s="5"/>
      <c r="HUP1044" s="5"/>
      <c r="HUQ1044" s="5"/>
      <c r="HUR1044" s="5"/>
      <c r="HUS1044" s="5"/>
      <c r="HUT1044" s="5"/>
      <c r="HUU1044" s="5"/>
      <c r="HUV1044" s="5"/>
      <c r="HUW1044" s="5"/>
      <c r="HUX1044" s="5"/>
      <c r="HUY1044" s="5"/>
      <c r="HUZ1044" s="5"/>
      <c r="HVA1044" s="5"/>
      <c r="HVB1044" s="5"/>
      <c r="HVC1044" s="5"/>
      <c r="HVD1044" s="5"/>
      <c r="HVE1044" s="5"/>
      <c r="HVF1044" s="5"/>
      <c r="HVG1044" s="5"/>
      <c r="HVH1044" s="5"/>
      <c r="HVI1044" s="5"/>
      <c r="HVJ1044" s="5"/>
      <c r="HVK1044" s="5"/>
      <c r="HVL1044" s="5"/>
      <c r="HVM1044" s="5"/>
      <c r="HVN1044" s="5"/>
      <c r="HVO1044" s="5"/>
      <c r="HVP1044" s="5"/>
      <c r="HVQ1044" s="5"/>
      <c r="HVR1044" s="5"/>
      <c r="HVS1044" s="5"/>
      <c r="HVT1044" s="5"/>
      <c r="HVU1044" s="5"/>
      <c r="HVV1044" s="5"/>
      <c r="HVW1044" s="5"/>
      <c r="HVX1044" s="5"/>
      <c r="HVY1044" s="5"/>
      <c r="HVZ1044" s="5"/>
      <c r="HWA1044" s="5"/>
      <c r="HWB1044" s="5"/>
      <c r="HWC1044" s="5"/>
      <c r="HWD1044" s="5"/>
      <c r="HWE1044" s="5"/>
      <c r="HWF1044" s="5"/>
      <c r="HWG1044" s="5"/>
      <c r="HWH1044" s="5"/>
      <c r="HWI1044" s="5"/>
      <c r="HWJ1044" s="5"/>
      <c r="HWK1044" s="5"/>
      <c r="HWL1044" s="5"/>
      <c r="HWM1044" s="5"/>
      <c r="HWN1044" s="5"/>
      <c r="HWO1044" s="5"/>
      <c r="HWP1044" s="5"/>
      <c r="HWQ1044" s="5"/>
      <c r="HWR1044" s="5"/>
      <c r="HWS1044" s="5"/>
      <c r="HWT1044" s="5"/>
      <c r="HWU1044" s="5"/>
      <c r="HWV1044" s="5"/>
      <c r="HWW1044" s="5"/>
      <c r="HWX1044" s="5"/>
      <c r="HWY1044" s="5"/>
      <c r="HWZ1044" s="5"/>
      <c r="HXA1044" s="5"/>
      <c r="HXB1044" s="5"/>
      <c r="HXC1044" s="5"/>
      <c r="HXD1044" s="5"/>
      <c r="HXE1044" s="5"/>
      <c r="HXF1044" s="5"/>
      <c r="HXG1044" s="5"/>
      <c r="HXH1044" s="5"/>
      <c r="HXI1044" s="5"/>
      <c r="HXJ1044" s="5"/>
      <c r="HXK1044" s="5"/>
      <c r="HXL1044" s="5"/>
      <c r="HXM1044" s="5"/>
      <c r="HXN1044" s="5"/>
      <c r="HXO1044" s="5"/>
      <c r="HXP1044" s="5"/>
      <c r="HXQ1044" s="5"/>
      <c r="HXR1044" s="5"/>
      <c r="HXS1044" s="5"/>
      <c r="HXT1044" s="5"/>
      <c r="HXU1044" s="5"/>
      <c r="HXV1044" s="5"/>
      <c r="HXW1044" s="5"/>
      <c r="HXX1044" s="5"/>
      <c r="HXY1044" s="5"/>
      <c r="HXZ1044" s="5"/>
      <c r="HYA1044" s="5"/>
      <c r="HYB1044" s="5"/>
      <c r="HYC1044" s="5"/>
      <c r="HYD1044" s="5"/>
      <c r="HYE1044" s="5"/>
      <c r="HYF1044" s="5"/>
      <c r="HYG1044" s="5"/>
      <c r="HYH1044" s="5"/>
      <c r="HYI1044" s="5"/>
      <c r="HYJ1044" s="5"/>
      <c r="HYK1044" s="5"/>
      <c r="HYL1044" s="5"/>
      <c r="HYM1044" s="5"/>
      <c r="HYN1044" s="5"/>
      <c r="HYO1044" s="5"/>
      <c r="HYP1044" s="5"/>
      <c r="HYQ1044" s="5"/>
      <c r="HYR1044" s="5"/>
      <c r="HYS1044" s="5"/>
      <c r="HYT1044" s="5"/>
      <c r="HYU1044" s="5"/>
      <c r="HYV1044" s="5"/>
      <c r="HYW1044" s="5"/>
      <c r="HYX1044" s="5"/>
      <c r="HYY1044" s="5"/>
      <c r="HYZ1044" s="5"/>
      <c r="HZA1044" s="5"/>
      <c r="HZB1044" s="5"/>
      <c r="HZC1044" s="5"/>
      <c r="HZD1044" s="5"/>
      <c r="HZE1044" s="5"/>
      <c r="HZF1044" s="5"/>
      <c r="HZG1044" s="5"/>
      <c r="HZH1044" s="5"/>
      <c r="HZI1044" s="5"/>
      <c r="HZJ1044" s="5"/>
      <c r="HZK1044" s="5"/>
      <c r="HZL1044" s="5"/>
      <c r="HZM1044" s="5"/>
      <c r="HZN1044" s="5"/>
      <c r="HZO1044" s="5"/>
      <c r="HZP1044" s="5"/>
      <c r="HZQ1044" s="5"/>
      <c r="HZR1044" s="5"/>
      <c r="HZS1044" s="5"/>
      <c r="HZT1044" s="5"/>
      <c r="HZU1044" s="5"/>
      <c r="HZV1044" s="5"/>
      <c r="HZW1044" s="5"/>
      <c r="HZX1044" s="5"/>
      <c r="HZY1044" s="5"/>
      <c r="HZZ1044" s="5"/>
      <c r="IAA1044" s="5"/>
      <c r="IAB1044" s="5"/>
      <c r="IAC1044" s="5"/>
      <c r="IAD1044" s="5"/>
      <c r="IAE1044" s="5"/>
      <c r="IAF1044" s="5"/>
      <c r="IAG1044" s="5"/>
      <c r="IAH1044" s="5"/>
      <c r="IAI1044" s="5"/>
      <c r="IAJ1044" s="5"/>
      <c r="IAK1044" s="5"/>
      <c r="IAL1044" s="5"/>
      <c r="IAM1044" s="5"/>
      <c r="IAN1044" s="5"/>
      <c r="IAO1044" s="5"/>
      <c r="IAP1044" s="5"/>
      <c r="IAQ1044" s="5"/>
      <c r="IAR1044" s="5"/>
      <c r="IAS1044" s="5"/>
      <c r="IAT1044" s="5"/>
      <c r="IAU1044" s="5"/>
      <c r="IAV1044" s="5"/>
      <c r="IAW1044" s="5"/>
      <c r="IAX1044" s="5"/>
      <c r="IAY1044" s="5"/>
      <c r="IAZ1044" s="5"/>
      <c r="IBA1044" s="5"/>
      <c r="IBB1044" s="5"/>
      <c r="IBC1044" s="5"/>
      <c r="IBD1044" s="5"/>
      <c r="IBE1044" s="5"/>
      <c r="IBF1044" s="5"/>
      <c r="IBG1044" s="5"/>
      <c r="IBH1044" s="5"/>
      <c r="IBI1044" s="5"/>
      <c r="IBJ1044" s="5"/>
      <c r="IBK1044" s="5"/>
      <c r="IBL1044" s="5"/>
      <c r="IBM1044" s="5"/>
      <c r="IBN1044" s="5"/>
      <c r="IBO1044" s="5"/>
      <c r="IBP1044" s="5"/>
      <c r="IBQ1044" s="5"/>
      <c r="IBR1044" s="5"/>
      <c r="IBS1044" s="5"/>
      <c r="IBT1044" s="5"/>
      <c r="IBU1044" s="5"/>
      <c r="IBV1044" s="5"/>
      <c r="IBW1044" s="5"/>
      <c r="IBX1044" s="5"/>
      <c r="IBY1044" s="5"/>
      <c r="IBZ1044" s="5"/>
      <c r="ICA1044" s="5"/>
      <c r="ICB1044" s="5"/>
      <c r="ICC1044" s="5"/>
      <c r="ICD1044" s="5"/>
      <c r="ICE1044" s="5"/>
      <c r="ICF1044" s="5"/>
      <c r="ICG1044" s="5"/>
      <c r="ICH1044" s="5"/>
      <c r="ICI1044" s="5"/>
      <c r="ICJ1044" s="5"/>
      <c r="ICK1044" s="5"/>
      <c r="ICL1044" s="5"/>
      <c r="ICM1044" s="5"/>
      <c r="ICN1044" s="5"/>
      <c r="ICO1044" s="5"/>
      <c r="ICP1044" s="5"/>
      <c r="ICQ1044" s="5"/>
      <c r="ICR1044" s="5"/>
      <c r="ICS1044" s="5"/>
      <c r="ICT1044" s="5"/>
      <c r="ICU1044" s="5"/>
      <c r="ICV1044" s="5"/>
      <c r="ICW1044" s="5"/>
      <c r="ICX1044" s="5"/>
      <c r="ICY1044" s="5"/>
      <c r="ICZ1044" s="5"/>
      <c r="IDA1044" s="5"/>
      <c r="IDB1044" s="5"/>
      <c r="IDC1044" s="5"/>
      <c r="IDD1044" s="5"/>
      <c r="IDE1044" s="5"/>
      <c r="IDF1044" s="5"/>
      <c r="IDG1044" s="5"/>
      <c r="IDH1044" s="5"/>
      <c r="IDI1044" s="5"/>
      <c r="IDJ1044" s="5"/>
      <c r="IDK1044" s="5"/>
      <c r="IDL1044" s="5"/>
      <c r="IDM1044" s="5"/>
      <c r="IDN1044" s="5"/>
      <c r="IDO1044" s="5"/>
      <c r="IDP1044" s="5"/>
      <c r="IDQ1044" s="5"/>
      <c r="IDR1044" s="5"/>
      <c r="IDS1044" s="5"/>
      <c r="IDT1044" s="5"/>
      <c r="IDU1044" s="5"/>
      <c r="IDV1044" s="5"/>
      <c r="IDW1044" s="5"/>
      <c r="IDX1044" s="5"/>
      <c r="IDY1044" s="5"/>
      <c r="IDZ1044" s="5"/>
      <c r="IEA1044" s="5"/>
      <c r="IEB1044" s="5"/>
      <c r="IEC1044" s="5"/>
      <c r="IED1044" s="5"/>
      <c r="IEE1044" s="5"/>
      <c r="IEF1044" s="5"/>
      <c r="IEG1044" s="5"/>
      <c r="IEH1044" s="5"/>
      <c r="IEI1044" s="5"/>
      <c r="IEJ1044" s="5"/>
      <c r="IEK1044" s="5"/>
      <c r="IEL1044" s="5"/>
      <c r="IEM1044" s="5"/>
      <c r="IEN1044" s="5"/>
      <c r="IEO1044" s="5"/>
      <c r="IEP1044" s="5"/>
      <c r="IEQ1044" s="5"/>
      <c r="IER1044" s="5"/>
      <c r="IES1044" s="5"/>
      <c r="IET1044" s="5"/>
      <c r="IEU1044" s="5"/>
      <c r="IEV1044" s="5"/>
      <c r="IEW1044" s="5"/>
      <c r="IEX1044" s="5"/>
      <c r="IEY1044" s="5"/>
      <c r="IEZ1044" s="5"/>
      <c r="IFA1044" s="5"/>
      <c r="IFB1044" s="5"/>
      <c r="IFC1044" s="5"/>
      <c r="IFD1044" s="5"/>
      <c r="IFE1044" s="5"/>
      <c r="IFF1044" s="5"/>
      <c r="IFG1044" s="5"/>
      <c r="IFH1044" s="5"/>
      <c r="IFI1044" s="5"/>
      <c r="IFJ1044" s="5"/>
      <c r="IFK1044" s="5"/>
      <c r="IFL1044" s="5"/>
      <c r="IFM1044" s="5"/>
      <c r="IFN1044" s="5"/>
      <c r="IFO1044" s="5"/>
      <c r="IFP1044" s="5"/>
      <c r="IFQ1044" s="5"/>
      <c r="IFR1044" s="5"/>
      <c r="IFS1044" s="5"/>
      <c r="IFT1044" s="5"/>
      <c r="IFU1044" s="5"/>
      <c r="IFV1044" s="5"/>
      <c r="IFW1044" s="5"/>
      <c r="IFX1044" s="5"/>
      <c r="IFY1044" s="5"/>
      <c r="IFZ1044" s="5"/>
      <c r="IGA1044" s="5"/>
      <c r="IGB1044" s="5"/>
      <c r="IGC1044" s="5"/>
      <c r="IGD1044" s="5"/>
      <c r="IGE1044" s="5"/>
      <c r="IGF1044" s="5"/>
      <c r="IGG1044" s="5"/>
      <c r="IGH1044" s="5"/>
      <c r="IGI1044" s="5"/>
      <c r="IGJ1044" s="5"/>
      <c r="IGK1044" s="5"/>
      <c r="IGL1044" s="5"/>
      <c r="IGM1044" s="5"/>
      <c r="IGN1044" s="5"/>
      <c r="IGO1044" s="5"/>
      <c r="IGP1044" s="5"/>
      <c r="IGQ1044" s="5"/>
      <c r="IGR1044" s="5"/>
      <c r="IGS1044" s="5"/>
      <c r="IGT1044" s="5"/>
      <c r="IGU1044" s="5"/>
      <c r="IGV1044" s="5"/>
      <c r="IGW1044" s="5"/>
      <c r="IGX1044" s="5"/>
      <c r="IGY1044" s="5"/>
      <c r="IGZ1044" s="5"/>
      <c r="IHA1044" s="5"/>
      <c r="IHB1044" s="5"/>
      <c r="IHC1044" s="5"/>
      <c r="IHD1044" s="5"/>
      <c r="IHE1044" s="5"/>
      <c r="IHF1044" s="5"/>
      <c r="IHG1044" s="5"/>
      <c r="IHH1044" s="5"/>
      <c r="IHI1044" s="5"/>
      <c r="IHJ1044" s="5"/>
      <c r="IHK1044" s="5"/>
      <c r="IHL1044" s="5"/>
      <c r="IHM1044" s="5"/>
      <c r="IHN1044" s="5"/>
      <c r="IHO1044" s="5"/>
      <c r="IHP1044" s="5"/>
      <c r="IHQ1044" s="5"/>
      <c r="IHR1044" s="5"/>
      <c r="IHS1044" s="5"/>
      <c r="IHT1044" s="5"/>
      <c r="IHU1044" s="5"/>
      <c r="IHV1044" s="5"/>
      <c r="IHW1044" s="5"/>
      <c r="IHX1044" s="5"/>
      <c r="IHY1044" s="5"/>
      <c r="IHZ1044" s="5"/>
      <c r="IIA1044" s="5"/>
      <c r="IIB1044" s="5"/>
      <c r="IIC1044" s="5"/>
      <c r="IID1044" s="5"/>
      <c r="IIE1044" s="5"/>
      <c r="IIF1044" s="5"/>
      <c r="IIG1044" s="5"/>
      <c r="IIH1044" s="5"/>
      <c r="III1044" s="5"/>
      <c r="IIJ1044" s="5"/>
      <c r="IIK1044" s="5"/>
      <c r="IIL1044" s="5"/>
      <c r="IIM1044" s="5"/>
      <c r="IIN1044" s="5"/>
      <c r="IIO1044" s="5"/>
      <c r="IIP1044" s="5"/>
      <c r="IIQ1044" s="5"/>
      <c r="IIR1044" s="5"/>
      <c r="IIS1044" s="5"/>
      <c r="IIT1044" s="5"/>
      <c r="IIU1044" s="5"/>
      <c r="IIV1044" s="5"/>
      <c r="IIW1044" s="5"/>
      <c r="IIX1044" s="5"/>
      <c r="IIY1044" s="5"/>
      <c r="IIZ1044" s="5"/>
      <c r="IJA1044" s="5"/>
      <c r="IJB1044" s="5"/>
      <c r="IJC1044" s="5"/>
      <c r="IJD1044" s="5"/>
      <c r="IJE1044" s="5"/>
      <c r="IJF1044" s="5"/>
      <c r="IJG1044" s="5"/>
      <c r="IJH1044" s="5"/>
      <c r="IJI1044" s="5"/>
      <c r="IJJ1044" s="5"/>
      <c r="IJK1044" s="5"/>
      <c r="IJL1044" s="5"/>
      <c r="IJM1044" s="5"/>
      <c r="IJN1044" s="5"/>
      <c r="IJO1044" s="5"/>
      <c r="IJP1044" s="5"/>
      <c r="IJQ1044" s="5"/>
      <c r="IJR1044" s="5"/>
      <c r="IJS1044" s="5"/>
      <c r="IJT1044" s="5"/>
      <c r="IJU1044" s="5"/>
      <c r="IJV1044" s="5"/>
      <c r="IJW1044" s="5"/>
      <c r="IJX1044" s="5"/>
      <c r="IJY1044" s="5"/>
      <c r="IJZ1044" s="5"/>
      <c r="IKA1044" s="5"/>
      <c r="IKB1044" s="5"/>
      <c r="IKC1044" s="5"/>
      <c r="IKD1044" s="5"/>
      <c r="IKE1044" s="5"/>
      <c r="IKF1044" s="5"/>
      <c r="IKG1044" s="5"/>
      <c r="IKH1044" s="5"/>
      <c r="IKI1044" s="5"/>
      <c r="IKJ1044" s="5"/>
      <c r="IKK1044" s="5"/>
      <c r="IKL1044" s="5"/>
      <c r="IKM1044" s="5"/>
      <c r="IKN1044" s="5"/>
      <c r="IKO1044" s="5"/>
      <c r="IKP1044" s="5"/>
      <c r="IKQ1044" s="5"/>
      <c r="IKR1044" s="5"/>
      <c r="IKS1044" s="5"/>
      <c r="IKT1044" s="5"/>
      <c r="IKU1044" s="5"/>
      <c r="IKV1044" s="5"/>
      <c r="IKW1044" s="5"/>
      <c r="IKX1044" s="5"/>
      <c r="IKY1044" s="5"/>
      <c r="IKZ1044" s="5"/>
      <c r="ILA1044" s="5"/>
      <c r="ILB1044" s="5"/>
      <c r="ILC1044" s="5"/>
      <c r="ILD1044" s="5"/>
      <c r="ILE1044" s="5"/>
      <c r="ILF1044" s="5"/>
      <c r="ILG1044" s="5"/>
      <c r="ILH1044" s="5"/>
      <c r="ILI1044" s="5"/>
      <c r="ILJ1044" s="5"/>
      <c r="ILK1044" s="5"/>
      <c r="ILL1044" s="5"/>
      <c r="ILM1044" s="5"/>
      <c r="ILN1044" s="5"/>
      <c r="ILO1044" s="5"/>
      <c r="ILP1044" s="5"/>
      <c r="ILQ1044" s="5"/>
      <c r="ILR1044" s="5"/>
      <c r="ILS1044" s="5"/>
      <c r="ILT1044" s="5"/>
      <c r="ILU1044" s="5"/>
      <c r="ILV1044" s="5"/>
      <c r="ILW1044" s="5"/>
      <c r="ILX1044" s="5"/>
      <c r="ILY1044" s="5"/>
      <c r="ILZ1044" s="5"/>
      <c r="IMA1044" s="5"/>
      <c r="IMB1044" s="5"/>
      <c r="IMC1044" s="5"/>
      <c r="IMD1044" s="5"/>
      <c r="IME1044" s="5"/>
      <c r="IMF1044" s="5"/>
      <c r="IMG1044" s="5"/>
      <c r="IMH1044" s="5"/>
      <c r="IMI1044" s="5"/>
      <c r="IMJ1044" s="5"/>
      <c r="IMK1044" s="5"/>
      <c r="IML1044" s="5"/>
      <c r="IMM1044" s="5"/>
      <c r="IMN1044" s="5"/>
      <c r="IMO1044" s="5"/>
      <c r="IMP1044" s="5"/>
      <c r="IMQ1044" s="5"/>
      <c r="IMR1044" s="5"/>
      <c r="IMS1044" s="5"/>
      <c r="IMT1044" s="5"/>
      <c r="IMU1044" s="5"/>
      <c r="IMV1044" s="5"/>
      <c r="IMW1044" s="5"/>
      <c r="IMX1044" s="5"/>
      <c r="IMY1044" s="5"/>
      <c r="IMZ1044" s="5"/>
      <c r="INA1044" s="5"/>
      <c r="INB1044" s="5"/>
      <c r="INC1044" s="5"/>
      <c r="IND1044" s="5"/>
      <c r="INE1044" s="5"/>
      <c r="INF1044" s="5"/>
      <c r="ING1044" s="5"/>
      <c r="INH1044" s="5"/>
      <c r="INI1044" s="5"/>
      <c r="INJ1044" s="5"/>
      <c r="INK1044" s="5"/>
      <c r="INL1044" s="5"/>
      <c r="INM1044" s="5"/>
      <c r="INN1044" s="5"/>
      <c r="INO1044" s="5"/>
      <c r="INP1044" s="5"/>
      <c r="INQ1044" s="5"/>
      <c r="INR1044" s="5"/>
      <c r="INS1044" s="5"/>
      <c r="INT1044" s="5"/>
      <c r="INU1044" s="5"/>
      <c r="INV1044" s="5"/>
      <c r="INW1044" s="5"/>
      <c r="INX1044" s="5"/>
      <c r="INY1044" s="5"/>
      <c r="INZ1044" s="5"/>
      <c r="IOA1044" s="5"/>
      <c r="IOB1044" s="5"/>
      <c r="IOC1044" s="5"/>
      <c r="IOD1044" s="5"/>
      <c r="IOE1044" s="5"/>
      <c r="IOF1044" s="5"/>
      <c r="IOG1044" s="5"/>
      <c r="IOH1044" s="5"/>
      <c r="IOI1044" s="5"/>
      <c r="IOJ1044" s="5"/>
      <c r="IOK1044" s="5"/>
      <c r="IOL1044" s="5"/>
      <c r="IOM1044" s="5"/>
      <c r="ION1044" s="5"/>
      <c r="IOO1044" s="5"/>
      <c r="IOP1044" s="5"/>
      <c r="IOQ1044" s="5"/>
      <c r="IOR1044" s="5"/>
      <c r="IOS1044" s="5"/>
      <c r="IOT1044" s="5"/>
      <c r="IOU1044" s="5"/>
      <c r="IOV1044" s="5"/>
      <c r="IOW1044" s="5"/>
      <c r="IOX1044" s="5"/>
      <c r="IOY1044" s="5"/>
      <c r="IOZ1044" s="5"/>
      <c r="IPA1044" s="5"/>
      <c r="IPB1044" s="5"/>
      <c r="IPC1044" s="5"/>
      <c r="IPD1044" s="5"/>
      <c r="IPE1044" s="5"/>
      <c r="IPF1044" s="5"/>
      <c r="IPG1044" s="5"/>
      <c r="IPH1044" s="5"/>
      <c r="IPI1044" s="5"/>
      <c r="IPJ1044" s="5"/>
      <c r="IPK1044" s="5"/>
      <c r="IPL1044" s="5"/>
      <c r="IPM1044" s="5"/>
      <c r="IPN1044" s="5"/>
      <c r="IPO1044" s="5"/>
      <c r="IPP1044" s="5"/>
      <c r="IPQ1044" s="5"/>
      <c r="IPR1044" s="5"/>
      <c r="IPS1044" s="5"/>
      <c r="IPT1044" s="5"/>
      <c r="IPU1044" s="5"/>
      <c r="IPV1044" s="5"/>
      <c r="IPW1044" s="5"/>
      <c r="IPX1044" s="5"/>
      <c r="IPY1044" s="5"/>
      <c r="IPZ1044" s="5"/>
      <c r="IQA1044" s="5"/>
      <c r="IQB1044" s="5"/>
      <c r="IQC1044" s="5"/>
      <c r="IQD1044" s="5"/>
      <c r="IQE1044" s="5"/>
      <c r="IQF1044" s="5"/>
      <c r="IQG1044" s="5"/>
      <c r="IQH1044" s="5"/>
      <c r="IQI1044" s="5"/>
      <c r="IQJ1044" s="5"/>
      <c r="IQK1044" s="5"/>
      <c r="IQL1044" s="5"/>
      <c r="IQM1044" s="5"/>
      <c r="IQN1044" s="5"/>
      <c r="IQO1044" s="5"/>
      <c r="IQP1044" s="5"/>
      <c r="IQQ1044" s="5"/>
      <c r="IQR1044" s="5"/>
      <c r="IQS1044" s="5"/>
      <c r="IQT1044" s="5"/>
      <c r="IQU1044" s="5"/>
      <c r="IQV1044" s="5"/>
      <c r="IQW1044" s="5"/>
      <c r="IQX1044" s="5"/>
      <c r="IQY1044" s="5"/>
      <c r="IQZ1044" s="5"/>
      <c r="IRA1044" s="5"/>
      <c r="IRB1044" s="5"/>
      <c r="IRC1044" s="5"/>
      <c r="IRD1044" s="5"/>
      <c r="IRE1044" s="5"/>
      <c r="IRF1044" s="5"/>
      <c r="IRG1044" s="5"/>
      <c r="IRH1044" s="5"/>
      <c r="IRI1044" s="5"/>
      <c r="IRJ1044" s="5"/>
      <c r="IRK1044" s="5"/>
      <c r="IRL1044" s="5"/>
      <c r="IRM1044" s="5"/>
      <c r="IRN1044" s="5"/>
      <c r="IRO1044" s="5"/>
      <c r="IRP1044" s="5"/>
      <c r="IRQ1044" s="5"/>
      <c r="IRR1044" s="5"/>
      <c r="IRS1044" s="5"/>
      <c r="IRT1044" s="5"/>
      <c r="IRU1044" s="5"/>
      <c r="IRV1044" s="5"/>
      <c r="IRW1044" s="5"/>
      <c r="IRX1044" s="5"/>
      <c r="IRY1044" s="5"/>
      <c r="IRZ1044" s="5"/>
      <c r="ISA1044" s="5"/>
      <c r="ISB1044" s="5"/>
      <c r="ISC1044" s="5"/>
      <c r="ISD1044" s="5"/>
      <c r="ISE1044" s="5"/>
      <c r="ISF1044" s="5"/>
      <c r="ISG1044" s="5"/>
      <c r="ISH1044" s="5"/>
      <c r="ISI1044" s="5"/>
      <c r="ISJ1044" s="5"/>
      <c r="ISK1044" s="5"/>
      <c r="ISL1044" s="5"/>
      <c r="ISM1044" s="5"/>
      <c r="ISN1044" s="5"/>
      <c r="ISO1044" s="5"/>
      <c r="ISP1044" s="5"/>
      <c r="ISQ1044" s="5"/>
      <c r="ISR1044" s="5"/>
      <c r="ISS1044" s="5"/>
      <c r="IST1044" s="5"/>
      <c r="ISU1044" s="5"/>
      <c r="ISV1044" s="5"/>
      <c r="ISW1044" s="5"/>
      <c r="ISX1044" s="5"/>
      <c r="ISY1044" s="5"/>
      <c r="ISZ1044" s="5"/>
      <c r="ITA1044" s="5"/>
      <c r="ITB1044" s="5"/>
      <c r="ITC1044" s="5"/>
      <c r="ITD1044" s="5"/>
      <c r="ITE1044" s="5"/>
      <c r="ITF1044" s="5"/>
      <c r="ITG1044" s="5"/>
      <c r="ITH1044" s="5"/>
      <c r="ITI1044" s="5"/>
      <c r="ITJ1044" s="5"/>
      <c r="ITK1044" s="5"/>
      <c r="ITL1044" s="5"/>
      <c r="ITM1044" s="5"/>
      <c r="ITN1044" s="5"/>
      <c r="ITO1044" s="5"/>
      <c r="ITP1044" s="5"/>
      <c r="ITQ1044" s="5"/>
      <c r="ITR1044" s="5"/>
      <c r="ITS1044" s="5"/>
      <c r="ITT1044" s="5"/>
      <c r="ITU1044" s="5"/>
      <c r="ITV1044" s="5"/>
      <c r="ITW1044" s="5"/>
      <c r="ITX1044" s="5"/>
      <c r="ITY1044" s="5"/>
      <c r="ITZ1044" s="5"/>
      <c r="IUA1044" s="5"/>
      <c r="IUB1044" s="5"/>
      <c r="IUC1044" s="5"/>
      <c r="IUD1044" s="5"/>
      <c r="IUE1044" s="5"/>
      <c r="IUF1044" s="5"/>
      <c r="IUG1044" s="5"/>
      <c r="IUH1044" s="5"/>
      <c r="IUI1044" s="5"/>
      <c r="IUJ1044" s="5"/>
      <c r="IUK1044" s="5"/>
      <c r="IUL1044" s="5"/>
      <c r="IUM1044" s="5"/>
      <c r="IUN1044" s="5"/>
      <c r="IUO1044" s="5"/>
      <c r="IUP1044" s="5"/>
      <c r="IUQ1044" s="5"/>
      <c r="IUR1044" s="5"/>
      <c r="IUS1044" s="5"/>
      <c r="IUT1044" s="5"/>
      <c r="IUU1044" s="5"/>
      <c r="IUV1044" s="5"/>
      <c r="IUW1044" s="5"/>
      <c r="IUX1044" s="5"/>
      <c r="IUY1044" s="5"/>
      <c r="IUZ1044" s="5"/>
      <c r="IVA1044" s="5"/>
      <c r="IVB1044" s="5"/>
      <c r="IVC1044" s="5"/>
      <c r="IVD1044" s="5"/>
      <c r="IVE1044" s="5"/>
      <c r="IVF1044" s="5"/>
      <c r="IVG1044" s="5"/>
      <c r="IVH1044" s="5"/>
      <c r="IVI1044" s="5"/>
      <c r="IVJ1044" s="5"/>
      <c r="IVK1044" s="5"/>
      <c r="IVL1044" s="5"/>
      <c r="IVM1044" s="5"/>
      <c r="IVN1044" s="5"/>
      <c r="IVO1044" s="5"/>
      <c r="IVP1044" s="5"/>
      <c r="IVQ1044" s="5"/>
      <c r="IVR1044" s="5"/>
      <c r="IVS1044" s="5"/>
      <c r="IVT1044" s="5"/>
      <c r="IVU1044" s="5"/>
      <c r="IVV1044" s="5"/>
      <c r="IVW1044" s="5"/>
      <c r="IVX1044" s="5"/>
      <c r="IVY1044" s="5"/>
      <c r="IVZ1044" s="5"/>
      <c r="IWA1044" s="5"/>
      <c r="IWB1044" s="5"/>
      <c r="IWC1044" s="5"/>
      <c r="IWD1044" s="5"/>
      <c r="IWE1044" s="5"/>
      <c r="IWF1044" s="5"/>
      <c r="IWG1044" s="5"/>
      <c r="IWH1044" s="5"/>
      <c r="IWI1044" s="5"/>
      <c r="IWJ1044" s="5"/>
      <c r="IWK1044" s="5"/>
      <c r="IWL1044" s="5"/>
      <c r="IWM1044" s="5"/>
      <c r="IWN1044" s="5"/>
      <c r="IWO1044" s="5"/>
      <c r="IWP1044" s="5"/>
      <c r="IWQ1044" s="5"/>
      <c r="IWR1044" s="5"/>
      <c r="IWS1044" s="5"/>
      <c r="IWT1044" s="5"/>
      <c r="IWU1044" s="5"/>
      <c r="IWV1044" s="5"/>
      <c r="IWW1044" s="5"/>
      <c r="IWX1044" s="5"/>
      <c r="IWY1044" s="5"/>
      <c r="IWZ1044" s="5"/>
      <c r="IXA1044" s="5"/>
      <c r="IXB1044" s="5"/>
      <c r="IXC1044" s="5"/>
      <c r="IXD1044" s="5"/>
      <c r="IXE1044" s="5"/>
      <c r="IXF1044" s="5"/>
      <c r="IXG1044" s="5"/>
      <c r="IXH1044" s="5"/>
      <c r="IXI1044" s="5"/>
      <c r="IXJ1044" s="5"/>
      <c r="IXK1044" s="5"/>
      <c r="IXL1044" s="5"/>
      <c r="IXM1044" s="5"/>
      <c r="IXN1044" s="5"/>
      <c r="IXO1044" s="5"/>
      <c r="IXP1044" s="5"/>
      <c r="IXQ1044" s="5"/>
      <c r="IXR1044" s="5"/>
      <c r="IXS1044" s="5"/>
      <c r="IXT1044" s="5"/>
      <c r="IXU1044" s="5"/>
      <c r="IXV1044" s="5"/>
      <c r="IXW1044" s="5"/>
      <c r="IXX1044" s="5"/>
      <c r="IXY1044" s="5"/>
      <c r="IXZ1044" s="5"/>
      <c r="IYA1044" s="5"/>
      <c r="IYB1044" s="5"/>
      <c r="IYC1044" s="5"/>
      <c r="IYD1044" s="5"/>
      <c r="IYE1044" s="5"/>
      <c r="IYF1044" s="5"/>
      <c r="IYG1044" s="5"/>
      <c r="IYH1044" s="5"/>
      <c r="IYI1044" s="5"/>
      <c r="IYJ1044" s="5"/>
      <c r="IYK1044" s="5"/>
      <c r="IYL1044" s="5"/>
      <c r="IYM1044" s="5"/>
      <c r="IYN1044" s="5"/>
      <c r="IYO1044" s="5"/>
      <c r="IYP1044" s="5"/>
      <c r="IYQ1044" s="5"/>
      <c r="IYR1044" s="5"/>
      <c r="IYS1044" s="5"/>
      <c r="IYT1044" s="5"/>
      <c r="IYU1044" s="5"/>
      <c r="IYV1044" s="5"/>
      <c r="IYW1044" s="5"/>
      <c r="IYX1044" s="5"/>
      <c r="IYY1044" s="5"/>
      <c r="IYZ1044" s="5"/>
      <c r="IZA1044" s="5"/>
      <c r="IZB1044" s="5"/>
      <c r="IZC1044" s="5"/>
      <c r="IZD1044" s="5"/>
      <c r="IZE1044" s="5"/>
      <c r="IZF1044" s="5"/>
      <c r="IZG1044" s="5"/>
      <c r="IZH1044" s="5"/>
      <c r="IZI1044" s="5"/>
      <c r="IZJ1044" s="5"/>
      <c r="IZK1044" s="5"/>
      <c r="IZL1044" s="5"/>
      <c r="IZM1044" s="5"/>
      <c r="IZN1044" s="5"/>
      <c r="IZO1044" s="5"/>
      <c r="IZP1044" s="5"/>
      <c r="IZQ1044" s="5"/>
      <c r="IZR1044" s="5"/>
      <c r="IZS1044" s="5"/>
      <c r="IZT1044" s="5"/>
      <c r="IZU1044" s="5"/>
      <c r="IZV1044" s="5"/>
      <c r="IZW1044" s="5"/>
      <c r="IZX1044" s="5"/>
      <c r="IZY1044" s="5"/>
      <c r="IZZ1044" s="5"/>
      <c r="JAA1044" s="5"/>
      <c r="JAB1044" s="5"/>
      <c r="JAC1044" s="5"/>
      <c r="JAD1044" s="5"/>
      <c r="JAE1044" s="5"/>
      <c r="JAF1044" s="5"/>
      <c r="JAG1044" s="5"/>
      <c r="JAH1044" s="5"/>
      <c r="JAI1044" s="5"/>
      <c r="JAJ1044" s="5"/>
      <c r="JAK1044" s="5"/>
      <c r="JAL1044" s="5"/>
      <c r="JAM1044" s="5"/>
      <c r="JAN1044" s="5"/>
      <c r="JAO1044" s="5"/>
      <c r="JAP1044" s="5"/>
      <c r="JAQ1044" s="5"/>
      <c r="JAR1044" s="5"/>
      <c r="JAS1044" s="5"/>
      <c r="JAT1044" s="5"/>
      <c r="JAU1044" s="5"/>
      <c r="JAV1044" s="5"/>
      <c r="JAW1044" s="5"/>
      <c r="JAX1044" s="5"/>
      <c r="JAY1044" s="5"/>
      <c r="JAZ1044" s="5"/>
      <c r="JBA1044" s="5"/>
      <c r="JBB1044" s="5"/>
      <c r="JBC1044" s="5"/>
      <c r="JBD1044" s="5"/>
      <c r="JBE1044" s="5"/>
      <c r="JBF1044" s="5"/>
      <c r="JBG1044" s="5"/>
      <c r="JBH1044" s="5"/>
      <c r="JBI1044" s="5"/>
      <c r="JBJ1044" s="5"/>
      <c r="JBK1044" s="5"/>
      <c r="JBL1044" s="5"/>
      <c r="JBM1044" s="5"/>
      <c r="JBN1044" s="5"/>
      <c r="JBO1044" s="5"/>
      <c r="JBP1044" s="5"/>
      <c r="JBQ1044" s="5"/>
      <c r="JBR1044" s="5"/>
      <c r="JBS1044" s="5"/>
      <c r="JBT1044" s="5"/>
      <c r="JBU1044" s="5"/>
      <c r="JBV1044" s="5"/>
      <c r="JBW1044" s="5"/>
      <c r="JBX1044" s="5"/>
      <c r="JBY1044" s="5"/>
      <c r="JBZ1044" s="5"/>
      <c r="JCA1044" s="5"/>
      <c r="JCB1044" s="5"/>
      <c r="JCC1044" s="5"/>
      <c r="JCD1044" s="5"/>
      <c r="JCE1044" s="5"/>
      <c r="JCF1044" s="5"/>
      <c r="JCG1044" s="5"/>
      <c r="JCH1044" s="5"/>
      <c r="JCI1044" s="5"/>
      <c r="JCJ1044" s="5"/>
      <c r="JCK1044" s="5"/>
      <c r="JCL1044" s="5"/>
      <c r="JCM1044" s="5"/>
      <c r="JCN1044" s="5"/>
      <c r="JCO1044" s="5"/>
      <c r="JCP1044" s="5"/>
      <c r="JCQ1044" s="5"/>
      <c r="JCR1044" s="5"/>
      <c r="JCS1044" s="5"/>
      <c r="JCT1044" s="5"/>
      <c r="JCU1044" s="5"/>
      <c r="JCV1044" s="5"/>
      <c r="JCW1044" s="5"/>
      <c r="JCX1044" s="5"/>
      <c r="JCY1044" s="5"/>
      <c r="JCZ1044" s="5"/>
      <c r="JDA1044" s="5"/>
      <c r="JDB1044" s="5"/>
      <c r="JDC1044" s="5"/>
      <c r="JDD1044" s="5"/>
      <c r="JDE1044" s="5"/>
      <c r="JDF1044" s="5"/>
      <c r="JDG1044" s="5"/>
      <c r="JDH1044" s="5"/>
      <c r="JDI1044" s="5"/>
      <c r="JDJ1044" s="5"/>
      <c r="JDK1044" s="5"/>
      <c r="JDL1044" s="5"/>
      <c r="JDM1044" s="5"/>
      <c r="JDN1044" s="5"/>
      <c r="JDO1044" s="5"/>
      <c r="JDP1044" s="5"/>
      <c r="JDQ1044" s="5"/>
      <c r="JDR1044" s="5"/>
      <c r="JDS1044" s="5"/>
      <c r="JDT1044" s="5"/>
      <c r="JDU1044" s="5"/>
      <c r="JDV1044" s="5"/>
      <c r="JDW1044" s="5"/>
      <c r="JDX1044" s="5"/>
      <c r="JDY1044" s="5"/>
      <c r="JDZ1044" s="5"/>
      <c r="JEA1044" s="5"/>
      <c r="JEB1044" s="5"/>
      <c r="JEC1044" s="5"/>
      <c r="JED1044" s="5"/>
      <c r="JEE1044" s="5"/>
      <c r="JEF1044" s="5"/>
      <c r="JEG1044" s="5"/>
      <c r="JEH1044" s="5"/>
      <c r="JEI1044" s="5"/>
      <c r="JEJ1044" s="5"/>
      <c r="JEK1044" s="5"/>
      <c r="JEL1044" s="5"/>
      <c r="JEM1044" s="5"/>
      <c r="JEN1044" s="5"/>
      <c r="JEO1044" s="5"/>
      <c r="JEP1044" s="5"/>
      <c r="JEQ1044" s="5"/>
      <c r="JER1044" s="5"/>
      <c r="JES1044" s="5"/>
      <c r="JET1044" s="5"/>
      <c r="JEU1044" s="5"/>
      <c r="JEV1044" s="5"/>
      <c r="JEW1044" s="5"/>
      <c r="JEX1044" s="5"/>
      <c r="JEY1044" s="5"/>
      <c r="JEZ1044" s="5"/>
      <c r="JFA1044" s="5"/>
      <c r="JFB1044" s="5"/>
      <c r="JFC1044" s="5"/>
      <c r="JFD1044" s="5"/>
      <c r="JFE1044" s="5"/>
      <c r="JFF1044" s="5"/>
      <c r="JFG1044" s="5"/>
      <c r="JFH1044" s="5"/>
      <c r="JFI1044" s="5"/>
      <c r="JFJ1044" s="5"/>
      <c r="JFK1044" s="5"/>
      <c r="JFL1044" s="5"/>
      <c r="JFM1044" s="5"/>
      <c r="JFN1044" s="5"/>
      <c r="JFO1044" s="5"/>
      <c r="JFP1044" s="5"/>
      <c r="JFQ1044" s="5"/>
      <c r="JFR1044" s="5"/>
      <c r="JFS1044" s="5"/>
      <c r="JFT1044" s="5"/>
      <c r="JFU1044" s="5"/>
      <c r="JFV1044" s="5"/>
      <c r="JFW1044" s="5"/>
      <c r="JFX1044" s="5"/>
      <c r="JFY1044" s="5"/>
      <c r="JFZ1044" s="5"/>
      <c r="JGA1044" s="5"/>
      <c r="JGB1044" s="5"/>
      <c r="JGC1044" s="5"/>
      <c r="JGD1044" s="5"/>
      <c r="JGE1044" s="5"/>
      <c r="JGF1044" s="5"/>
      <c r="JGG1044" s="5"/>
      <c r="JGH1044" s="5"/>
      <c r="JGI1044" s="5"/>
      <c r="JGJ1044" s="5"/>
      <c r="JGK1044" s="5"/>
      <c r="JGL1044" s="5"/>
      <c r="JGM1044" s="5"/>
      <c r="JGN1044" s="5"/>
      <c r="JGO1044" s="5"/>
      <c r="JGP1044" s="5"/>
      <c r="JGQ1044" s="5"/>
      <c r="JGR1044" s="5"/>
      <c r="JGS1044" s="5"/>
      <c r="JGT1044" s="5"/>
      <c r="JGU1044" s="5"/>
      <c r="JGV1044" s="5"/>
      <c r="JGW1044" s="5"/>
      <c r="JGX1044" s="5"/>
      <c r="JGY1044" s="5"/>
      <c r="JGZ1044" s="5"/>
      <c r="JHA1044" s="5"/>
      <c r="JHB1044" s="5"/>
      <c r="JHC1044" s="5"/>
      <c r="JHD1044" s="5"/>
      <c r="JHE1044" s="5"/>
      <c r="JHF1044" s="5"/>
      <c r="JHG1044" s="5"/>
      <c r="JHH1044" s="5"/>
      <c r="JHI1044" s="5"/>
      <c r="JHJ1044" s="5"/>
      <c r="JHK1044" s="5"/>
      <c r="JHL1044" s="5"/>
      <c r="JHM1044" s="5"/>
      <c r="JHN1044" s="5"/>
      <c r="JHO1044" s="5"/>
      <c r="JHP1044" s="5"/>
      <c r="JHQ1044" s="5"/>
      <c r="JHR1044" s="5"/>
      <c r="JHS1044" s="5"/>
      <c r="JHT1044" s="5"/>
      <c r="JHU1044" s="5"/>
      <c r="JHV1044" s="5"/>
      <c r="JHW1044" s="5"/>
      <c r="JHX1044" s="5"/>
      <c r="JHY1044" s="5"/>
      <c r="JHZ1044" s="5"/>
      <c r="JIA1044" s="5"/>
      <c r="JIB1044" s="5"/>
      <c r="JIC1044" s="5"/>
      <c r="JID1044" s="5"/>
      <c r="JIE1044" s="5"/>
      <c r="JIF1044" s="5"/>
      <c r="JIG1044" s="5"/>
      <c r="JIH1044" s="5"/>
      <c r="JII1044" s="5"/>
      <c r="JIJ1044" s="5"/>
      <c r="JIK1044" s="5"/>
      <c r="JIL1044" s="5"/>
      <c r="JIM1044" s="5"/>
      <c r="JIN1044" s="5"/>
      <c r="JIO1044" s="5"/>
      <c r="JIP1044" s="5"/>
      <c r="JIQ1044" s="5"/>
      <c r="JIR1044" s="5"/>
      <c r="JIS1044" s="5"/>
      <c r="JIT1044" s="5"/>
      <c r="JIU1044" s="5"/>
      <c r="JIV1044" s="5"/>
      <c r="JIW1044" s="5"/>
      <c r="JIX1044" s="5"/>
      <c r="JIY1044" s="5"/>
      <c r="JIZ1044" s="5"/>
      <c r="JJA1044" s="5"/>
      <c r="JJB1044" s="5"/>
      <c r="JJC1044" s="5"/>
      <c r="JJD1044" s="5"/>
      <c r="JJE1044" s="5"/>
      <c r="JJF1044" s="5"/>
      <c r="JJG1044" s="5"/>
      <c r="JJH1044" s="5"/>
      <c r="JJI1044" s="5"/>
      <c r="JJJ1044" s="5"/>
      <c r="JJK1044" s="5"/>
      <c r="JJL1044" s="5"/>
      <c r="JJM1044" s="5"/>
      <c r="JJN1044" s="5"/>
      <c r="JJO1044" s="5"/>
      <c r="JJP1044" s="5"/>
      <c r="JJQ1044" s="5"/>
      <c r="JJR1044" s="5"/>
      <c r="JJS1044" s="5"/>
      <c r="JJT1044" s="5"/>
      <c r="JJU1044" s="5"/>
      <c r="JJV1044" s="5"/>
      <c r="JJW1044" s="5"/>
      <c r="JJX1044" s="5"/>
      <c r="JJY1044" s="5"/>
      <c r="JJZ1044" s="5"/>
      <c r="JKA1044" s="5"/>
      <c r="JKB1044" s="5"/>
      <c r="JKC1044" s="5"/>
      <c r="JKD1044" s="5"/>
      <c r="JKE1044" s="5"/>
      <c r="JKF1044" s="5"/>
      <c r="JKG1044" s="5"/>
      <c r="JKH1044" s="5"/>
      <c r="JKI1044" s="5"/>
      <c r="JKJ1044" s="5"/>
      <c r="JKK1044" s="5"/>
      <c r="JKL1044" s="5"/>
      <c r="JKM1044" s="5"/>
      <c r="JKN1044" s="5"/>
      <c r="JKO1044" s="5"/>
      <c r="JKP1044" s="5"/>
      <c r="JKQ1044" s="5"/>
      <c r="JKR1044" s="5"/>
      <c r="JKS1044" s="5"/>
      <c r="JKT1044" s="5"/>
      <c r="JKU1044" s="5"/>
      <c r="JKV1044" s="5"/>
      <c r="JKW1044" s="5"/>
      <c r="JKX1044" s="5"/>
      <c r="JKY1044" s="5"/>
      <c r="JKZ1044" s="5"/>
      <c r="JLA1044" s="5"/>
      <c r="JLB1044" s="5"/>
      <c r="JLC1044" s="5"/>
      <c r="JLD1044" s="5"/>
      <c r="JLE1044" s="5"/>
      <c r="JLF1044" s="5"/>
      <c r="JLG1044" s="5"/>
      <c r="JLH1044" s="5"/>
      <c r="JLI1044" s="5"/>
      <c r="JLJ1044" s="5"/>
      <c r="JLK1044" s="5"/>
      <c r="JLL1044" s="5"/>
      <c r="JLM1044" s="5"/>
      <c r="JLN1044" s="5"/>
      <c r="JLO1044" s="5"/>
      <c r="JLP1044" s="5"/>
      <c r="JLQ1044" s="5"/>
      <c r="JLR1044" s="5"/>
      <c r="JLS1044" s="5"/>
      <c r="JLT1044" s="5"/>
      <c r="JLU1044" s="5"/>
      <c r="JLV1044" s="5"/>
      <c r="JLW1044" s="5"/>
      <c r="JLX1044" s="5"/>
      <c r="JLY1044" s="5"/>
      <c r="JLZ1044" s="5"/>
      <c r="JMA1044" s="5"/>
      <c r="JMB1044" s="5"/>
      <c r="JMC1044" s="5"/>
      <c r="JMD1044" s="5"/>
      <c r="JME1044" s="5"/>
      <c r="JMF1044" s="5"/>
      <c r="JMG1044" s="5"/>
      <c r="JMH1044" s="5"/>
      <c r="JMI1044" s="5"/>
      <c r="JMJ1044" s="5"/>
      <c r="JMK1044" s="5"/>
      <c r="JML1044" s="5"/>
      <c r="JMM1044" s="5"/>
      <c r="JMN1044" s="5"/>
      <c r="JMO1044" s="5"/>
      <c r="JMP1044" s="5"/>
      <c r="JMQ1044" s="5"/>
      <c r="JMR1044" s="5"/>
      <c r="JMS1044" s="5"/>
      <c r="JMT1044" s="5"/>
      <c r="JMU1044" s="5"/>
      <c r="JMV1044" s="5"/>
      <c r="JMW1044" s="5"/>
      <c r="JMX1044" s="5"/>
      <c r="JMY1044" s="5"/>
      <c r="JMZ1044" s="5"/>
      <c r="JNA1044" s="5"/>
      <c r="JNB1044" s="5"/>
      <c r="JNC1044" s="5"/>
      <c r="JND1044" s="5"/>
      <c r="JNE1044" s="5"/>
      <c r="JNF1044" s="5"/>
      <c r="JNG1044" s="5"/>
      <c r="JNH1044" s="5"/>
      <c r="JNI1044" s="5"/>
      <c r="JNJ1044" s="5"/>
      <c r="JNK1044" s="5"/>
      <c r="JNL1044" s="5"/>
      <c r="JNM1044" s="5"/>
      <c r="JNN1044" s="5"/>
      <c r="JNO1044" s="5"/>
      <c r="JNP1044" s="5"/>
      <c r="JNQ1044" s="5"/>
      <c r="JNR1044" s="5"/>
      <c r="JNS1044" s="5"/>
      <c r="JNT1044" s="5"/>
      <c r="JNU1044" s="5"/>
      <c r="JNV1044" s="5"/>
      <c r="JNW1044" s="5"/>
      <c r="JNX1044" s="5"/>
      <c r="JNY1044" s="5"/>
      <c r="JNZ1044" s="5"/>
      <c r="JOA1044" s="5"/>
      <c r="JOB1044" s="5"/>
      <c r="JOC1044" s="5"/>
      <c r="JOD1044" s="5"/>
      <c r="JOE1044" s="5"/>
      <c r="JOF1044" s="5"/>
      <c r="JOG1044" s="5"/>
      <c r="JOH1044" s="5"/>
      <c r="JOI1044" s="5"/>
      <c r="JOJ1044" s="5"/>
      <c r="JOK1044" s="5"/>
      <c r="JOL1044" s="5"/>
      <c r="JOM1044" s="5"/>
      <c r="JON1044" s="5"/>
      <c r="JOO1044" s="5"/>
      <c r="JOP1044" s="5"/>
      <c r="JOQ1044" s="5"/>
      <c r="JOR1044" s="5"/>
      <c r="JOS1044" s="5"/>
      <c r="JOT1044" s="5"/>
      <c r="JOU1044" s="5"/>
      <c r="JOV1044" s="5"/>
      <c r="JOW1044" s="5"/>
      <c r="JOX1044" s="5"/>
      <c r="JOY1044" s="5"/>
      <c r="JOZ1044" s="5"/>
      <c r="JPA1044" s="5"/>
      <c r="JPB1044" s="5"/>
      <c r="JPC1044" s="5"/>
      <c r="JPD1044" s="5"/>
      <c r="JPE1044" s="5"/>
      <c r="JPF1044" s="5"/>
      <c r="JPG1044" s="5"/>
      <c r="JPH1044" s="5"/>
      <c r="JPI1044" s="5"/>
      <c r="JPJ1044" s="5"/>
      <c r="JPK1044" s="5"/>
      <c r="JPL1044" s="5"/>
      <c r="JPM1044" s="5"/>
      <c r="JPN1044" s="5"/>
      <c r="JPO1044" s="5"/>
      <c r="JPP1044" s="5"/>
      <c r="JPQ1044" s="5"/>
      <c r="JPR1044" s="5"/>
      <c r="JPS1044" s="5"/>
      <c r="JPT1044" s="5"/>
      <c r="JPU1044" s="5"/>
      <c r="JPV1044" s="5"/>
      <c r="JPW1044" s="5"/>
      <c r="JPX1044" s="5"/>
      <c r="JPY1044" s="5"/>
      <c r="JPZ1044" s="5"/>
      <c r="JQA1044" s="5"/>
      <c r="JQB1044" s="5"/>
      <c r="JQC1044" s="5"/>
      <c r="JQD1044" s="5"/>
      <c r="JQE1044" s="5"/>
      <c r="JQF1044" s="5"/>
      <c r="JQG1044" s="5"/>
      <c r="JQH1044" s="5"/>
      <c r="JQI1044" s="5"/>
      <c r="JQJ1044" s="5"/>
      <c r="JQK1044" s="5"/>
      <c r="JQL1044" s="5"/>
      <c r="JQM1044" s="5"/>
      <c r="JQN1044" s="5"/>
      <c r="JQO1044" s="5"/>
      <c r="JQP1044" s="5"/>
      <c r="JQQ1044" s="5"/>
      <c r="JQR1044" s="5"/>
      <c r="JQS1044" s="5"/>
      <c r="JQT1044" s="5"/>
      <c r="JQU1044" s="5"/>
      <c r="JQV1044" s="5"/>
      <c r="JQW1044" s="5"/>
      <c r="JQX1044" s="5"/>
      <c r="JQY1044" s="5"/>
      <c r="JQZ1044" s="5"/>
      <c r="JRA1044" s="5"/>
      <c r="JRB1044" s="5"/>
      <c r="JRC1044" s="5"/>
      <c r="JRD1044" s="5"/>
      <c r="JRE1044" s="5"/>
      <c r="JRF1044" s="5"/>
      <c r="JRG1044" s="5"/>
      <c r="JRH1044" s="5"/>
      <c r="JRI1044" s="5"/>
      <c r="JRJ1044" s="5"/>
      <c r="JRK1044" s="5"/>
      <c r="JRL1044" s="5"/>
      <c r="JRM1044" s="5"/>
      <c r="JRN1044" s="5"/>
      <c r="JRO1044" s="5"/>
      <c r="JRP1044" s="5"/>
      <c r="JRQ1044" s="5"/>
      <c r="JRR1044" s="5"/>
      <c r="JRS1044" s="5"/>
      <c r="JRT1044" s="5"/>
      <c r="JRU1044" s="5"/>
      <c r="JRV1044" s="5"/>
      <c r="JRW1044" s="5"/>
      <c r="JRX1044" s="5"/>
      <c r="JRY1044" s="5"/>
      <c r="JRZ1044" s="5"/>
      <c r="JSA1044" s="5"/>
      <c r="JSB1044" s="5"/>
      <c r="JSC1044" s="5"/>
      <c r="JSD1044" s="5"/>
      <c r="JSE1044" s="5"/>
      <c r="JSF1044" s="5"/>
      <c r="JSG1044" s="5"/>
      <c r="JSH1044" s="5"/>
      <c r="JSI1044" s="5"/>
      <c r="JSJ1044" s="5"/>
      <c r="JSK1044" s="5"/>
      <c r="JSL1044" s="5"/>
      <c r="JSM1044" s="5"/>
      <c r="JSN1044" s="5"/>
      <c r="JSO1044" s="5"/>
      <c r="JSP1044" s="5"/>
      <c r="JSQ1044" s="5"/>
      <c r="JSR1044" s="5"/>
      <c r="JSS1044" s="5"/>
      <c r="JST1044" s="5"/>
      <c r="JSU1044" s="5"/>
      <c r="JSV1044" s="5"/>
      <c r="JSW1044" s="5"/>
      <c r="JSX1044" s="5"/>
      <c r="JSY1044" s="5"/>
      <c r="JSZ1044" s="5"/>
      <c r="JTA1044" s="5"/>
      <c r="JTB1044" s="5"/>
      <c r="JTC1044" s="5"/>
      <c r="JTD1044" s="5"/>
      <c r="JTE1044" s="5"/>
      <c r="JTF1044" s="5"/>
      <c r="JTG1044" s="5"/>
      <c r="JTH1044" s="5"/>
      <c r="JTI1044" s="5"/>
      <c r="JTJ1044" s="5"/>
      <c r="JTK1044" s="5"/>
      <c r="JTL1044" s="5"/>
      <c r="JTM1044" s="5"/>
      <c r="JTN1044" s="5"/>
      <c r="JTO1044" s="5"/>
      <c r="JTP1044" s="5"/>
      <c r="JTQ1044" s="5"/>
      <c r="JTR1044" s="5"/>
      <c r="JTS1044" s="5"/>
      <c r="JTT1044" s="5"/>
      <c r="JTU1044" s="5"/>
      <c r="JTV1044" s="5"/>
      <c r="JTW1044" s="5"/>
      <c r="JTX1044" s="5"/>
      <c r="JTY1044" s="5"/>
      <c r="JTZ1044" s="5"/>
      <c r="JUA1044" s="5"/>
      <c r="JUB1044" s="5"/>
      <c r="JUC1044" s="5"/>
      <c r="JUD1044" s="5"/>
      <c r="JUE1044" s="5"/>
      <c r="JUF1044" s="5"/>
      <c r="JUG1044" s="5"/>
      <c r="JUH1044" s="5"/>
      <c r="JUI1044" s="5"/>
      <c r="JUJ1044" s="5"/>
      <c r="JUK1044" s="5"/>
      <c r="JUL1044" s="5"/>
      <c r="JUM1044" s="5"/>
      <c r="JUN1044" s="5"/>
      <c r="JUO1044" s="5"/>
      <c r="JUP1044" s="5"/>
      <c r="JUQ1044" s="5"/>
      <c r="JUR1044" s="5"/>
      <c r="JUS1044" s="5"/>
      <c r="JUT1044" s="5"/>
      <c r="JUU1044" s="5"/>
      <c r="JUV1044" s="5"/>
      <c r="JUW1044" s="5"/>
      <c r="JUX1044" s="5"/>
      <c r="JUY1044" s="5"/>
      <c r="JUZ1044" s="5"/>
      <c r="JVA1044" s="5"/>
      <c r="JVB1044" s="5"/>
      <c r="JVC1044" s="5"/>
      <c r="JVD1044" s="5"/>
      <c r="JVE1044" s="5"/>
      <c r="JVF1044" s="5"/>
      <c r="JVG1044" s="5"/>
      <c r="JVH1044" s="5"/>
      <c r="JVI1044" s="5"/>
      <c r="JVJ1044" s="5"/>
      <c r="JVK1044" s="5"/>
      <c r="JVL1044" s="5"/>
      <c r="JVM1044" s="5"/>
      <c r="JVN1044" s="5"/>
      <c r="JVO1044" s="5"/>
      <c r="JVP1044" s="5"/>
      <c r="JVQ1044" s="5"/>
      <c r="JVR1044" s="5"/>
      <c r="JVS1044" s="5"/>
      <c r="JVT1044" s="5"/>
      <c r="JVU1044" s="5"/>
      <c r="JVV1044" s="5"/>
      <c r="JVW1044" s="5"/>
      <c r="JVX1044" s="5"/>
      <c r="JVY1044" s="5"/>
      <c r="JVZ1044" s="5"/>
      <c r="JWA1044" s="5"/>
      <c r="JWB1044" s="5"/>
      <c r="JWC1044" s="5"/>
      <c r="JWD1044" s="5"/>
      <c r="JWE1044" s="5"/>
      <c r="JWF1044" s="5"/>
      <c r="JWG1044" s="5"/>
      <c r="JWH1044" s="5"/>
      <c r="JWI1044" s="5"/>
      <c r="JWJ1044" s="5"/>
      <c r="JWK1044" s="5"/>
      <c r="JWL1044" s="5"/>
      <c r="JWM1044" s="5"/>
      <c r="JWN1044" s="5"/>
      <c r="JWO1044" s="5"/>
      <c r="JWP1044" s="5"/>
      <c r="JWQ1044" s="5"/>
      <c r="JWR1044" s="5"/>
      <c r="JWS1044" s="5"/>
      <c r="JWT1044" s="5"/>
      <c r="JWU1044" s="5"/>
      <c r="JWV1044" s="5"/>
      <c r="JWW1044" s="5"/>
      <c r="JWX1044" s="5"/>
      <c r="JWY1044" s="5"/>
      <c r="JWZ1044" s="5"/>
      <c r="JXA1044" s="5"/>
      <c r="JXB1044" s="5"/>
      <c r="JXC1044" s="5"/>
      <c r="JXD1044" s="5"/>
      <c r="JXE1044" s="5"/>
      <c r="JXF1044" s="5"/>
      <c r="JXG1044" s="5"/>
      <c r="JXH1044" s="5"/>
      <c r="JXI1044" s="5"/>
      <c r="JXJ1044" s="5"/>
      <c r="JXK1044" s="5"/>
      <c r="JXL1044" s="5"/>
      <c r="JXM1044" s="5"/>
      <c r="JXN1044" s="5"/>
      <c r="JXO1044" s="5"/>
      <c r="JXP1044" s="5"/>
      <c r="JXQ1044" s="5"/>
      <c r="JXR1044" s="5"/>
      <c r="JXS1044" s="5"/>
      <c r="JXT1044" s="5"/>
      <c r="JXU1044" s="5"/>
      <c r="JXV1044" s="5"/>
      <c r="JXW1044" s="5"/>
      <c r="JXX1044" s="5"/>
      <c r="JXY1044" s="5"/>
      <c r="JXZ1044" s="5"/>
      <c r="JYA1044" s="5"/>
      <c r="JYB1044" s="5"/>
      <c r="JYC1044" s="5"/>
      <c r="JYD1044" s="5"/>
      <c r="JYE1044" s="5"/>
      <c r="JYF1044" s="5"/>
      <c r="JYG1044" s="5"/>
      <c r="JYH1044" s="5"/>
      <c r="JYI1044" s="5"/>
      <c r="JYJ1044" s="5"/>
      <c r="JYK1044" s="5"/>
      <c r="JYL1044" s="5"/>
      <c r="JYM1044" s="5"/>
      <c r="JYN1044" s="5"/>
      <c r="JYO1044" s="5"/>
      <c r="JYP1044" s="5"/>
      <c r="JYQ1044" s="5"/>
      <c r="JYR1044" s="5"/>
      <c r="JYS1044" s="5"/>
      <c r="JYT1044" s="5"/>
      <c r="JYU1044" s="5"/>
      <c r="JYV1044" s="5"/>
      <c r="JYW1044" s="5"/>
      <c r="JYX1044" s="5"/>
      <c r="JYY1044" s="5"/>
      <c r="JYZ1044" s="5"/>
      <c r="JZA1044" s="5"/>
      <c r="JZB1044" s="5"/>
      <c r="JZC1044" s="5"/>
      <c r="JZD1044" s="5"/>
      <c r="JZE1044" s="5"/>
      <c r="JZF1044" s="5"/>
      <c r="JZG1044" s="5"/>
      <c r="JZH1044" s="5"/>
      <c r="JZI1044" s="5"/>
      <c r="JZJ1044" s="5"/>
      <c r="JZK1044" s="5"/>
      <c r="JZL1044" s="5"/>
      <c r="JZM1044" s="5"/>
      <c r="JZN1044" s="5"/>
      <c r="JZO1044" s="5"/>
      <c r="JZP1044" s="5"/>
      <c r="JZQ1044" s="5"/>
      <c r="JZR1044" s="5"/>
      <c r="JZS1044" s="5"/>
      <c r="JZT1044" s="5"/>
      <c r="JZU1044" s="5"/>
      <c r="JZV1044" s="5"/>
      <c r="JZW1044" s="5"/>
      <c r="JZX1044" s="5"/>
      <c r="JZY1044" s="5"/>
      <c r="JZZ1044" s="5"/>
      <c r="KAA1044" s="5"/>
      <c r="KAB1044" s="5"/>
      <c r="KAC1044" s="5"/>
      <c r="KAD1044" s="5"/>
      <c r="KAE1044" s="5"/>
      <c r="KAF1044" s="5"/>
      <c r="KAG1044" s="5"/>
      <c r="KAH1044" s="5"/>
      <c r="KAI1044" s="5"/>
      <c r="KAJ1044" s="5"/>
      <c r="KAK1044" s="5"/>
      <c r="KAL1044" s="5"/>
      <c r="KAM1044" s="5"/>
      <c r="KAN1044" s="5"/>
      <c r="KAO1044" s="5"/>
      <c r="KAP1044" s="5"/>
      <c r="KAQ1044" s="5"/>
      <c r="KAR1044" s="5"/>
      <c r="KAS1044" s="5"/>
      <c r="KAT1044" s="5"/>
      <c r="KAU1044" s="5"/>
      <c r="KAV1044" s="5"/>
      <c r="KAW1044" s="5"/>
      <c r="KAX1044" s="5"/>
      <c r="KAY1044" s="5"/>
      <c r="KAZ1044" s="5"/>
      <c r="KBA1044" s="5"/>
      <c r="KBB1044" s="5"/>
      <c r="KBC1044" s="5"/>
      <c r="KBD1044" s="5"/>
      <c r="KBE1044" s="5"/>
      <c r="KBF1044" s="5"/>
      <c r="KBG1044" s="5"/>
      <c r="KBH1044" s="5"/>
      <c r="KBI1044" s="5"/>
      <c r="KBJ1044" s="5"/>
      <c r="KBK1044" s="5"/>
      <c r="KBL1044" s="5"/>
      <c r="KBM1044" s="5"/>
      <c r="KBN1044" s="5"/>
      <c r="KBO1044" s="5"/>
      <c r="KBP1044" s="5"/>
      <c r="KBQ1044" s="5"/>
      <c r="KBR1044" s="5"/>
      <c r="KBS1044" s="5"/>
      <c r="KBT1044" s="5"/>
      <c r="KBU1044" s="5"/>
      <c r="KBV1044" s="5"/>
      <c r="KBW1044" s="5"/>
      <c r="KBX1044" s="5"/>
      <c r="KBY1044" s="5"/>
      <c r="KBZ1044" s="5"/>
      <c r="KCA1044" s="5"/>
      <c r="KCB1044" s="5"/>
      <c r="KCC1044" s="5"/>
      <c r="KCD1044" s="5"/>
      <c r="KCE1044" s="5"/>
      <c r="KCF1044" s="5"/>
      <c r="KCG1044" s="5"/>
      <c r="KCH1044" s="5"/>
      <c r="KCI1044" s="5"/>
      <c r="KCJ1044" s="5"/>
      <c r="KCK1044" s="5"/>
      <c r="KCL1044" s="5"/>
      <c r="KCM1044" s="5"/>
      <c r="KCN1044" s="5"/>
      <c r="KCO1044" s="5"/>
      <c r="KCP1044" s="5"/>
      <c r="KCQ1044" s="5"/>
      <c r="KCR1044" s="5"/>
      <c r="KCS1044" s="5"/>
      <c r="KCT1044" s="5"/>
      <c r="KCU1044" s="5"/>
      <c r="KCV1044" s="5"/>
      <c r="KCW1044" s="5"/>
      <c r="KCX1044" s="5"/>
      <c r="KCY1044" s="5"/>
      <c r="KCZ1044" s="5"/>
      <c r="KDA1044" s="5"/>
      <c r="KDB1044" s="5"/>
      <c r="KDC1044" s="5"/>
      <c r="KDD1044" s="5"/>
      <c r="KDE1044" s="5"/>
      <c r="KDF1044" s="5"/>
      <c r="KDG1044" s="5"/>
      <c r="KDH1044" s="5"/>
      <c r="KDI1044" s="5"/>
      <c r="KDJ1044" s="5"/>
      <c r="KDK1044" s="5"/>
      <c r="KDL1044" s="5"/>
      <c r="KDM1044" s="5"/>
      <c r="KDN1044" s="5"/>
      <c r="KDO1044" s="5"/>
      <c r="KDP1044" s="5"/>
      <c r="KDQ1044" s="5"/>
      <c r="KDR1044" s="5"/>
      <c r="KDS1044" s="5"/>
      <c r="KDT1044" s="5"/>
      <c r="KDU1044" s="5"/>
      <c r="KDV1044" s="5"/>
      <c r="KDW1044" s="5"/>
      <c r="KDX1044" s="5"/>
      <c r="KDY1044" s="5"/>
      <c r="KDZ1044" s="5"/>
      <c r="KEA1044" s="5"/>
      <c r="KEB1044" s="5"/>
      <c r="KEC1044" s="5"/>
      <c r="KED1044" s="5"/>
      <c r="KEE1044" s="5"/>
      <c r="KEF1044" s="5"/>
      <c r="KEG1044" s="5"/>
      <c r="KEH1044" s="5"/>
      <c r="KEI1044" s="5"/>
      <c r="KEJ1044" s="5"/>
      <c r="KEK1044" s="5"/>
      <c r="KEL1044" s="5"/>
      <c r="KEM1044" s="5"/>
      <c r="KEN1044" s="5"/>
      <c r="KEO1044" s="5"/>
      <c r="KEP1044" s="5"/>
      <c r="KEQ1044" s="5"/>
      <c r="KER1044" s="5"/>
      <c r="KES1044" s="5"/>
      <c r="KET1044" s="5"/>
      <c r="KEU1044" s="5"/>
      <c r="KEV1044" s="5"/>
      <c r="KEW1044" s="5"/>
      <c r="KEX1044" s="5"/>
      <c r="KEY1044" s="5"/>
      <c r="KEZ1044" s="5"/>
      <c r="KFA1044" s="5"/>
      <c r="KFB1044" s="5"/>
      <c r="KFC1044" s="5"/>
      <c r="KFD1044" s="5"/>
      <c r="KFE1044" s="5"/>
      <c r="KFF1044" s="5"/>
      <c r="KFG1044" s="5"/>
      <c r="KFH1044" s="5"/>
      <c r="KFI1044" s="5"/>
      <c r="KFJ1044" s="5"/>
      <c r="KFK1044" s="5"/>
      <c r="KFL1044" s="5"/>
      <c r="KFM1044" s="5"/>
      <c r="KFN1044" s="5"/>
      <c r="KFO1044" s="5"/>
      <c r="KFP1044" s="5"/>
      <c r="KFQ1044" s="5"/>
      <c r="KFR1044" s="5"/>
      <c r="KFS1044" s="5"/>
      <c r="KFT1044" s="5"/>
      <c r="KFU1044" s="5"/>
      <c r="KFV1044" s="5"/>
      <c r="KFW1044" s="5"/>
      <c r="KFX1044" s="5"/>
      <c r="KFY1044" s="5"/>
      <c r="KFZ1044" s="5"/>
      <c r="KGA1044" s="5"/>
      <c r="KGB1044" s="5"/>
      <c r="KGC1044" s="5"/>
      <c r="KGD1044" s="5"/>
      <c r="KGE1044" s="5"/>
      <c r="KGF1044" s="5"/>
      <c r="KGG1044" s="5"/>
      <c r="KGH1044" s="5"/>
      <c r="KGI1044" s="5"/>
      <c r="KGJ1044" s="5"/>
      <c r="KGK1044" s="5"/>
      <c r="KGL1044" s="5"/>
      <c r="KGM1044" s="5"/>
      <c r="KGN1044" s="5"/>
      <c r="KGO1044" s="5"/>
      <c r="KGP1044" s="5"/>
      <c r="KGQ1044" s="5"/>
      <c r="KGR1044" s="5"/>
      <c r="KGS1044" s="5"/>
      <c r="KGT1044" s="5"/>
      <c r="KGU1044" s="5"/>
      <c r="KGV1044" s="5"/>
      <c r="KGW1044" s="5"/>
      <c r="KGX1044" s="5"/>
      <c r="KGY1044" s="5"/>
      <c r="KGZ1044" s="5"/>
      <c r="KHA1044" s="5"/>
      <c r="KHB1044" s="5"/>
      <c r="KHC1044" s="5"/>
      <c r="KHD1044" s="5"/>
      <c r="KHE1044" s="5"/>
      <c r="KHF1044" s="5"/>
      <c r="KHG1044" s="5"/>
      <c r="KHH1044" s="5"/>
      <c r="KHI1044" s="5"/>
      <c r="KHJ1044" s="5"/>
      <c r="KHK1044" s="5"/>
      <c r="KHL1044" s="5"/>
      <c r="KHM1044" s="5"/>
      <c r="KHN1044" s="5"/>
      <c r="KHO1044" s="5"/>
      <c r="KHP1044" s="5"/>
      <c r="KHQ1044" s="5"/>
      <c r="KHR1044" s="5"/>
      <c r="KHS1044" s="5"/>
      <c r="KHT1044" s="5"/>
      <c r="KHU1044" s="5"/>
      <c r="KHV1044" s="5"/>
      <c r="KHW1044" s="5"/>
      <c r="KHX1044" s="5"/>
      <c r="KHY1044" s="5"/>
      <c r="KHZ1044" s="5"/>
      <c r="KIA1044" s="5"/>
      <c r="KIB1044" s="5"/>
      <c r="KIC1044" s="5"/>
      <c r="KID1044" s="5"/>
      <c r="KIE1044" s="5"/>
      <c r="KIF1044" s="5"/>
      <c r="KIG1044" s="5"/>
      <c r="KIH1044" s="5"/>
      <c r="KII1044" s="5"/>
      <c r="KIJ1044" s="5"/>
      <c r="KIK1044" s="5"/>
      <c r="KIL1044" s="5"/>
      <c r="KIM1044" s="5"/>
      <c r="KIN1044" s="5"/>
      <c r="KIO1044" s="5"/>
      <c r="KIP1044" s="5"/>
      <c r="KIQ1044" s="5"/>
      <c r="KIR1044" s="5"/>
      <c r="KIS1044" s="5"/>
      <c r="KIT1044" s="5"/>
      <c r="KIU1044" s="5"/>
      <c r="KIV1044" s="5"/>
      <c r="KIW1044" s="5"/>
      <c r="KIX1044" s="5"/>
      <c r="KIY1044" s="5"/>
      <c r="KIZ1044" s="5"/>
      <c r="KJA1044" s="5"/>
      <c r="KJB1044" s="5"/>
      <c r="KJC1044" s="5"/>
      <c r="KJD1044" s="5"/>
      <c r="KJE1044" s="5"/>
      <c r="KJF1044" s="5"/>
      <c r="KJG1044" s="5"/>
      <c r="KJH1044" s="5"/>
      <c r="KJI1044" s="5"/>
      <c r="KJJ1044" s="5"/>
      <c r="KJK1044" s="5"/>
      <c r="KJL1044" s="5"/>
      <c r="KJM1044" s="5"/>
      <c r="KJN1044" s="5"/>
      <c r="KJO1044" s="5"/>
      <c r="KJP1044" s="5"/>
      <c r="KJQ1044" s="5"/>
      <c r="KJR1044" s="5"/>
      <c r="KJS1044" s="5"/>
      <c r="KJT1044" s="5"/>
      <c r="KJU1044" s="5"/>
      <c r="KJV1044" s="5"/>
      <c r="KJW1044" s="5"/>
      <c r="KJX1044" s="5"/>
      <c r="KJY1044" s="5"/>
      <c r="KJZ1044" s="5"/>
      <c r="KKA1044" s="5"/>
      <c r="KKB1044" s="5"/>
      <c r="KKC1044" s="5"/>
      <c r="KKD1044" s="5"/>
      <c r="KKE1044" s="5"/>
      <c r="KKF1044" s="5"/>
      <c r="KKG1044" s="5"/>
      <c r="KKH1044" s="5"/>
      <c r="KKI1044" s="5"/>
      <c r="KKJ1044" s="5"/>
      <c r="KKK1044" s="5"/>
      <c r="KKL1044" s="5"/>
      <c r="KKM1044" s="5"/>
      <c r="KKN1044" s="5"/>
      <c r="KKO1044" s="5"/>
      <c r="KKP1044" s="5"/>
      <c r="KKQ1044" s="5"/>
      <c r="KKR1044" s="5"/>
      <c r="KKS1044" s="5"/>
      <c r="KKT1044" s="5"/>
      <c r="KKU1044" s="5"/>
      <c r="KKV1044" s="5"/>
      <c r="KKW1044" s="5"/>
      <c r="KKX1044" s="5"/>
      <c r="KKY1044" s="5"/>
      <c r="KKZ1044" s="5"/>
      <c r="KLA1044" s="5"/>
      <c r="KLB1044" s="5"/>
      <c r="KLC1044" s="5"/>
      <c r="KLD1044" s="5"/>
      <c r="KLE1044" s="5"/>
      <c r="KLF1044" s="5"/>
      <c r="KLG1044" s="5"/>
      <c r="KLH1044" s="5"/>
      <c r="KLI1044" s="5"/>
      <c r="KLJ1044" s="5"/>
      <c r="KLK1044" s="5"/>
      <c r="KLL1044" s="5"/>
      <c r="KLM1044" s="5"/>
      <c r="KLN1044" s="5"/>
      <c r="KLO1044" s="5"/>
      <c r="KLP1044" s="5"/>
      <c r="KLQ1044" s="5"/>
      <c r="KLR1044" s="5"/>
      <c r="KLS1044" s="5"/>
      <c r="KLT1044" s="5"/>
      <c r="KLU1044" s="5"/>
      <c r="KLV1044" s="5"/>
      <c r="KLW1044" s="5"/>
      <c r="KLX1044" s="5"/>
      <c r="KLY1044" s="5"/>
      <c r="KLZ1044" s="5"/>
      <c r="KMA1044" s="5"/>
      <c r="KMB1044" s="5"/>
      <c r="KMC1044" s="5"/>
      <c r="KMD1044" s="5"/>
      <c r="KME1044" s="5"/>
      <c r="KMF1044" s="5"/>
      <c r="KMG1044" s="5"/>
      <c r="KMH1044" s="5"/>
      <c r="KMI1044" s="5"/>
      <c r="KMJ1044" s="5"/>
      <c r="KMK1044" s="5"/>
      <c r="KML1044" s="5"/>
      <c r="KMM1044" s="5"/>
      <c r="KMN1044" s="5"/>
      <c r="KMO1044" s="5"/>
      <c r="KMP1044" s="5"/>
      <c r="KMQ1044" s="5"/>
      <c r="KMR1044" s="5"/>
      <c r="KMS1044" s="5"/>
      <c r="KMT1044" s="5"/>
      <c r="KMU1044" s="5"/>
      <c r="KMV1044" s="5"/>
      <c r="KMW1044" s="5"/>
      <c r="KMX1044" s="5"/>
      <c r="KMY1044" s="5"/>
      <c r="KMZ1044" s="5"/>
      <c r="KNA1044" s="5"/>
      <c r="KNB1044" s="5"/>
      <c r="KNC1044" s="5"/>
      <c r="KND1044" s="5"/>
      <c r="KNE1044" s="5"/>
      <c r="KNF1044" s="5"/>
      <c r="KNG1044" s="5"/>
      <c r="KNH1044" s="5"/>
      <c r="KNI1044" s="5"/>
      <c r="KNJ1044" s="5"/>
      <c r="KNK1044" s="5"/>
      <c r="KNL1044" s="5"/>
      <c r="KNM1044" s="5"/>
      <c r="KNN1044" s="5"/>
      <c r="KNO1044" s="5"/>
      <c r="KNP1044" s="5"/>
      <c r="KNQ1044" s="5"/>
      <c r="KNR1044" s="5"/>
      <c r="KNS1044" s="5"/>
      <c r="KNT1044" s="5"/>
      <c r="KNU1044" s="5"/>
      <c r="KNV1044" s="5"/>
      <c r="KNW1044" s="5"/>
      <c r="KNX1044" s="5"/>
      <c r="KNY1044" s="5"/>
      <c r="KNZ1044" s="5"/>
      <c r="KOA1044" s="5"/>
      <c r="KOB1044" s="5"/>
      <c r="KOC1044" s="5"/>
      <c r="KOD1044" s="5"/>
      <c r="KOE1044" s="5"/>
      <c r="KOF1044" s="5"/>
      <c r="KOG1044" s="5"/>
      <c r="KOH1044" s="5"/>
      <c r="KOI1044" s="5"/>
      <c r="KOJ1044" s="5"/>
      <c r="KOK1044" s="5"/>
      <c r="KOL1044" s="5"/>
      <c r="KOM1044" s="5"/>
      <c r="KON1044" s="5"/>
      <c r="KOO1044" s="5"/>
      <c r="KOP1044" s="5"/>
      <c r="KOQ1044" s="5"/>
      <c r="KOR1044" s="5"/>
      <c r="KOS1044" s="5"/>
      <c r="KOT1044" s="5"/>
      <c r="KOU1044" s="5"/>
      <c r="KOV1044" s="5"/>
      <c r="KOW1044" s="5"/>
      <c r="KOX1044" s="5"/>
      <c r="KOY1044" s="5"/>
      <c r="KOZ1044" s="5"/>
      <c r="KPA1044" s="5"/>
      <c r="KPB1044" s="5"/>
      <c r="KPC1044" s="5"/>
      <c r="KPD1044" s="5"/>
      <c r="KPE1044" s="5"/>
      <c r="KPF1044" s="5"/>
      <c r="KPG1044" s="5"/>
      <c r="KPH1044" s="5"/>
      <c r="KPI1044" s="5"/>
      <c r="KPJ1044" s="5"/>
      <c r="KPK1044" s="5"/>
      <c r="KPL1044" s="5"/>
      <c r="KPM1044" s="5"/>
      <c r="KPN1044" s="5"/>
      <c r="KPO1044" s="5"/>
      <c r="KPP1044" s="5"/>
      <c r="KPQ1044" s="5"/>
      <c r="KPR1044" s="5"/>
      <c r="KPS1044" s="5"/>
      <c r="KPT1044" s="5"/>
      <c r="KPU1044" s="5"/>
      <c r="KPV1044" s="5"/>
      <c r="KPW1044" s="5"/>
      <c r="KPX1044" s="5"/>
      <c r="KPY1044" s="5"/>
      <c r="KPZ1044" s="5"/>
      <c r="KQA1044" s="5"/>
      <c r="KQB1044" s="5"/>
      <c r="KQC1044" s="5"/>
      <c r="KQD1044" s="5"/>
      <c r="KQE1044" s="5"/>
      <c r="KQF1044" s="5"/>
      <c r="KQG1044" s="5"/>
      <c r="KQH1044" s="5"/>
      <c r="KQI1044" s="5"/>
      <c r="KQJ1044" s="5"/>
      <c r="KQK1044" s="5"/>
      <c r="KQL1044" s="5"/>
      <c r="KQM1044" s="5"/>
      <c r="KQN1044" s="5"/>
      <c r="KQO1044" s="5"/>
      <c r="KQP1044" s="5"/>
      <c r="KQQ1044" s="5"/>
      <c r="KQR1044" s="5"/>
      <c r="KQS1044" s="5"/>
      <c r="KQT1044" s="5"/>
      <c r="KQU1044" s="5"/>
      <c r="KQV1044" s="5"/>
      <c r="KQW1044" s="5"/>
      <c r="KQX1044" s="5"/>
      <c r="KQY1044" s="5"/>
      <c r="KQZ1044" s="5"/>
      <c r="KRA1044" s="5"/>
      <c r="KRB1044" s="5"/>
      <c r="KRC1044" s="5"/>
      <c r="KRD1044" s="5"/>
      <c r="KRE1044" s="5"/>
      <c r="KRF1044" s="5"/>
      <c r="KRG1044" s="5"/>
      <c r="KRH1044" s="5"/>
      <c r="KRI1044" s="5"/>
      <c r="KRJ1044" s="5"/>
      <c r="KRK1044" s="5"/>
      <c r="KRL1044" s="5"/>
      <c r="KRM1044" s="5"/>
      <c r="KRN1044" s="5"/>
      <c r="KRO1044" s="5"/>
      <c r="KRP1044" s="5"/>
      <c r="KRQ1044" s="5"/>
      <c r="KRR1044" s="5"/>
      <c r="KRS1044" s="5"/>
      <c r="KRT1044" s="5"/>
      <c r="KRU1044" s="5"/>
      <c r="KRV1044" s="5"/>
      <c r="KRW1044" s="5"/>
      <c r="KRX1044" s="5"/>
      <c r="KRY1044" s="5"/>
      <c r="KRZ1044" s="5"/>
      <c r="KSA1044" s="5"/>
      <c r="KSB1044" s="5"/>
      <c r="KSC1044" s="5"/>
      <c r="KSD1044" s="5"/>
      <c r="KSE1044" s="5"/>
      <c r="KSF1044" s="5"/>
      <c r="KSG1044" s="5"/>
      <c r="KSH1044" s="5"/>
      <c r="KSI1044" s="5"/>
      <c r="KSJ1044" s="5"/>
      <c r="KSK1044" s="5"/>
      <c r="KSL1044" s="5"/>
      <c r="KSM1044" s="5"/>
      <c r="KSN1044" s="5"/>
      <c r="KSO1044" s="5"/>
      <c r="KSP1044" s="5"/>
      <c r="KSQ1044" s="5"/>
      <c r="KSR1044" s="5"/>
      <c r="KSS1044" s="5"/>
      <c r="KST1044" s="5"/>
      <c r="KSU1044" s="5"/>
      <c r="KSV1044" s="5"/>
      <c r="KSW1044" s="5"/>
      <c r="KSX1044" s="5"/>
      <c r="KSY1044" s="5"/>
      <c r="KSZ1044" s="5"/>
      <c r="KTA1044" s="5"/>
      <c r="KTB1044" s="5"/>
      <c r="KTC1044" s="5"/>
      <c r="KTD1044" s="5"/>
      <c r="KTE1044" s="5"/>
      <c r="KTF1044" s="5"/>
      <c r="KTG1044" s="5"/>
      <c r="KTH1044" s="5"/>
      <c r="KTI1044" s="5"/>
      <c r="KTJ1044" s="5"/>
      <c r="KTK1044" s="5"/>
      <c r="KTL1044" s="5"/>
      <c r="KTM1044" s="5"/>
      <c r="KTN1044" s="5"/>
      <c r="KTO1044" s="5"/>
      <c r="KTP1044" s="5"/>
      <c r="KTQ1044" s="5"/>
      <c r="KTR1044" s="5"/>
      <c r="KTS1044" s="5"/>
      <c r="KTT1044" s="5"/>
      <c r="KTU1044" s="5"/>
      <c r="KTV1044" s="5"/>
      <c r="KTW1044" s="5"/>
      <c r="KTX1044" s="5"/>
      <c r="KTY1044" s="5"/>
      <c r="KTZ1044" s="5"/>
      <c r="KUA1044" s="5"/>
      <c r="KUB1044" s="5"/>
      <c r="KUC1044" s="5"/>
      <c r="KUD1044" s="5"/>
      <c r="KUE1044" s="5"/>
      <c r="KUF1044" s="5"/>
      <c r="KUG1044" s="5"/>
      <c r="KUH1044" s="5"/>
      <c r="KUI1044" s="5"/>
      <c r="KUJ1044" s="5"/>
      <c r="KUK1044" s="5"/>
      <c r="KUL1044" s="5"/>
      <c r="KUM1044" s="5"/>
      <c r="KUN1044" s="5"/>
      <c r="KUO1044" s="5"/>
      <c r="KUP1044" s="5"/>
      <c r="KUQ1044" s="5"/>
      <c r="KUR1044" s="5"/>
      <c r="KUS1044" s="5"/>
      <c r="KUT1044" s="5"/>
      <c r="KUU1044" s="5"/>
      <c r="KUV1044" s="5"/>
      <c r="KUW1044" s="5"/>
      <c r="KUX1044" s="5"/>
      <c r="KUY1044" s="5"/>
      <c r="KUZ1044" s="5"/>
      <c r="KVA1044" s="5"/>
      <c r="KVB1044" s="5"/>
      <c r="KVC1044" s="5"/>
      <c r="KVD1044" s="5"/>
      <c r="KVE1044" s="5"/>
      <c r="KVF1044" s="5"/>
      <c r="KVG1044" s="5"/>
      <c r="KVH1044" s="5"/>
      <c r="KVI1044" s="5"/>
      <c r="KVJ1044" s="5"/>
      <c r="KVK1044" s="5"/>
      <c r="KVL1044" s="5"/>
      <c r="KVM1044" s="5"/>
      <c r="KVN1044" s="5"/>
      <c r="KVO1044" s="5"/>
      <c r="KVP1044" s="5"/>
      <c r="KVQ1044" s="5"/>
      <c r="KVR1044" s="5"/>
      <c r="KVS1044" s="5"/>
      <c r="KVT1044" s="5"/>
      <c r="KVU1044" s="5"/>
      <c r="KVV1044" s="5"/>
      <c r="KVW1044" s="5"/>
      <c r="KVX1044" s="5"/>
      <c r="KVY1044" s="5"/>
      <c r="KVZ1044" s="5"/>
      <c r="KWA1044" s="5"/>
      <c r="KWB1044" s="5"/>
      <c r="KWC1044" s="5"/>
      <c r="KWD1044" s="5"/>
      <c r="KWE1044" s="5"/>
      <c r="KWF1044" s="5"/>
      <c r="KWG1044" s="5"/>
      <c r="KWH1044" s="5"/>
      <c r="KWI1044" s="5"/>
      <c r="KWJ1044" s="5"/>
      <c r="KWK1044" s="5"/>
      <c r="KWL1044" s="5"/>
      <c r="KWM1044" s="5"/>
      <c r="KWN1044" s="5"/>
      <c r="KWO1044" s="5"/>
      <c r="KWP1044" s="5"/>
      <c r="KWQ1044" s="5"/>
      <c r="KWR1044" s="5"/>
      <c r="KWS1044" s="5"/>
      <c r="KWT1044" s="5"/>
      <c r="KWU1044" s="5"/>
      <c r="KWV1044" s="5"/>
      <c r="KWW1044" s="5"/>
      <c r="KWX1044" s="5"/>
      <c r="KWY1044" s="5"/>
      <c r="KWZ1044" s="5"/>
      <c r="KXA1044" s="5"/>
      <c r="KXB1044" s="5"/>
      <c r="KXC1044" s="5"/>
      <c r="KXD1044" s="5"/>
      <c r="KXE1044" s="5"/>
      <c r="KXF1044" s="5"/>
      <c r="KXG1044" s="5"/>
      <c r="KXH1044" s="5"/>
      <c r="KXI1044" s="5"/>
      <c r="KXJ1044" s="5"/>
      <c r="KXK1044" s="5"/>
      <c r="KXL1044" s="5"/>
      <c r="KXM1044" s="5"/>
      <c r="KXN1044" s="5"/>
      <c r="KXO1044" s="5"/>
      <c r="KXP1044" s="5"/>
      <c r="KXQ1044" s="5"/>
      <c r="KXR1044" s="5"/>
      <c r="KXS1044" s="5"/>
      <c r="KXT1044" s="5"/>
      <c r="KXU1044" s="5"/>
      <c r="KXV1044" s="5"/>
      <c r="KXW1044" s="5"/>
      <c r="KXX1044" s="5"/>
      <c r="KXY1044" s="5"/>
      <c r="KXZ1044" s="5"/>
      <c r="KYA1044" s="5"/>
      <c r="KYB1044" s="5"/>
      <c r="KYC1044" s="5"/>
      <c r="KYD1044" s="5"/>
      <c r="KYE1044" s="5"/>
      <c r="KYF1044" s="5"/>
      <c r="KYG1044" s="5"/>
      <c r="KYH1044" s="5"/>
      <c r="KYI1044" s="5"/>
      <c r="KYJ1044" s="5"/>
      <c r="KYK1044" s="5"/>
      <c r="KYL1044" s="5"/>
      <c r="KYM1044" s="5"/>
      <c r="KYN1044" s="5"/>
      <c r="KYO1044" s="5"/>
      <c r="KYP1044" s="5"/>
      <c r="KYQ1044" s="5"/>
      <c r="KYR1044" s="5"/>
      <c r="KYS1044" s="5"/>
      <c r="KYT1044" s="5"/>
      <c r="KYU1044" s="5"/>
      <c r="KYV1044" s="5"/>
      <c r="KYW1044" s="5"/>
      <c r="KYX1044" s="5"/>
      <c r="KYY1044" s="5"/>
      <c r="KYZ1044" s="5"/>
      <c r="KZA1044" s="5"/>
      <c r="KZB1044" s="5"/>
      <c r="KZC1044" s="5"/>
      <c r="KZD1044" s="5"/>
      <c r="KZE1044" s="5"/>
      <c r="KZF1044" s="5"/>
      <c r="KZG1044" s="5"/>
      <c r="KZH1044" s="5"/>
      <c r="KZI1044" s="5"/>
      <c r="KZJ1044" s="5"/>
      <c r="KZK1044" s="5"/>
      <c r="KZL1044" s="5"/>
      <c r="KZM1044" s="5"/>
      <c r="KZN1044" s="5"/>
      <c r="KZO1044" s="5"/>
      <c r="KZP1044" s="5"/>
      <c r="KZQ1044" s="5"/>
      <c r="KZR1044" s="5"/>
      <c r="KZS1044" s="5"/>
      <c r="KZT1044" s="5"/>
      <c r="KZU1044" s="5"/>
      <c r="KZV1044" s="5"/>
      <c r="KZW1044" s="5"/>
      <c r="KZX1044" s="5"/>
      <c r="KZY1044" s="5"/>
      <c r="KZZ1044" s="5"/>
      <c r="LAA1044" s="5"/>
      <c r="LAB1044" s="5"/>
      <c r="LAC1044" s="5"/>
      <c r="LAD1044" s="5"/>
      <c r="LAE1044" s="5"/>
      <c r="LAF1044" s="5"/>
      <c r="LAG1044" s="5"/>
      <c r="LAH1044" s="5"/>
      <c r="LAI1044" s="5"/>
      <c r="LAJ1044" s="5"/>
      <c r="LAK1044" s="5"/>
      <c r="LAL1044" s="5"/>
      <c r="LAM1044" s="5"/>
      <c r="LAN1044" s="5"/>
      <c r="LAO1044" s="5"/>
      <c r="LAP1044" s="5"/>
      <c r="LAQ1044" s="5"/>
      <c r="LAR1044" s="5"/>
      <c r="LAS1044" s="5"/>
      <c r="LAT1044" s="5"/>
      <c r="LAU1044" s="5"/>
      <c r="LAV1044" s="5"/>
      <c r="LAW1044" s="5"/>
      <c r="LAX1044" s="5"/>
      <c r="LAY1044" s="5"/>
      <c r="LAZ1044" s="5"/>
      <c r="LBA1044" s="5"/>
      <c r="LBB1044" s="5"/>
      <c r="LBC1044" s="5"/>
      <c r="LBD1044" s="5"/>
      <c r="LBE1044" s="5"/>
      <c r="LBF1044" s="5"/>
      <c r="LBG1044" s="5"/>
      <c r="LBH1044" s="5"/>
      <c r="LBI1044" s="5"/>
      <c r="LBJ1044" s="5"/>
      <c r="LBK1044" s="5"/>
      <c r="LBL1044" s="5"/>
      <c r="LBM1044" s="5"/>
      <c r="LBN1044" s="5"/>
      <c r="LBO1044" s="5"/>
      <c r="LBP1044" s="5"/>
      <c r="LBQ1044" s="5"/>
      <c r="LBR1044" s="5"/>
      <c r="LBS1044" s="5"/>
      <c r="LBT1044" s="5"/>
      <c r="LBU1044" s="5"/>
      <c r="LBV1044" s="5"/>
      <c r="LBW1044" s="5"/>
      <c r="LBX1044" s="5"/>
      <c r="LBY1044" s="5"/>
      <c r="LBZ1044" s="5"/>
      <c r="LCA1044" s="5"/>
      <c r="LCB1044" s="5"/>
      <c r="LCC1044" s="5"/>
      <c r="LCD1044" s="5"/>
      <c r="LCE1044" s="5"/>
      <c r="LCF1044" s="5"/>
      <c r="LCG1044" s="5"/>
      <c r="LCH1044" s="5"/>
      <c r="LCI1044" s="5"/>
      <c r="LCJ1044" s="5"/>
      <c r="LCK1044" s="5"/>
      <c r="LCL1044" s="5"/>
      <c r="LCM1044" s="5"/>
      <c r="LCN1044" s="5"/>
      <c r="LCO1044" s="5"/>
      <c r="LCP1044" s="5"/>
      <c r="LCQ1044" s="5"/>
      <c r="LCR1044" s="5"/>
      <c r="LCS1044" s="5"/>
      <c r="LCT1044" s="5"/>
      <c r="LCU1044" s="5"/>
      <c r="LCV1044" s="5"/>
      <c r="LCW1044" s="5"/>
      <c r="LCX1044" s="5"/>
      <c r="LCY1044" s="5"/>
      <c r="LCZ1044" s="5"/>
      <c r="LDA1044" s="5"/>
      <c r="LDB1044" s="5"/>
      <c r="LDC1044" s="5"/>
      <c r="LDD1044" s="5"/>
      <c r="LDE1044" s="5"/>
      <c r="LDF1044" s="5"/>
      <c r="LDG1044" s="5"/>
      <c r="LDH1044" s="5"/>
      <c r="LDI1044" s="5"/>
      <c r="LDJ1044" s="5"/>
      <c r="LDK1044" s="5"/>
      <c r="LDL1044" s="5"/>
      <c r="LDM1044" s="5"/>
      <c r="LDN1044" s="5"/>
      <c r="LDO1044" s="5"/>
      <c r="LDP1044" s="5"/>
      <c r="LDQ1044" s="5"/>
      <c r="LDR1044" s="5"/>
      <c r="LDS1044" s="5"/>
      <c r="LDT1044" s="5"/>
      <c r="LDU1044" s="5"/>
      <c r="LDV1044" s="5"/>
      <c r="LDW1044" s="5"/>
      <c r="LDX1044" s="5"/>
      <c r="LDY1044" s="5"/>
      <c r="LDZ1044" s="5"/>
      <c r="LEA1044" s="5"/>
      <c r="LEB1044" s="5"/>
      <c r="LEC1044" s="5"/>
      <c r="LED1044" s="5"/>
      <c r="LEE1044" s="5"/>
      <c r="LEF1044" s="5"/>
      <c r="LEG1044" s="5"/>
      <c r="LEH1044" s="5"/>
      <c r="LEI1044" s="5"/>
      <c r="LEJ1044" s="5"/>
      <c r="LEK1044" s="5"/>
      <c r="LEL1044" s="5"/>
      <c r="LEM1044" s="5"/>
      <c r="LEN1044" s="5"/>
      <c r="LEO1044" s="5"/>
      <c r="LEP1044" s="5"/>
      <c r="LEQ1044" s="5"/>
      <c r="LER1044" s="5"/>
      <c r="LES1044" s="5"/>
      <c r="LET1044" s="5"/>
      <c r="LEU1044" s="5"/>
      <c r="LEV1044" s="5"/>
      <c r="LEW1044" s="5"/>
      <c r="LEX1044" s="5"/>
      <c r="LEY1044" s="5"/>
      <c r="LEZ1044" s="5"/>
      <c r="LFA1044" s="5"/>
      <c r="LFB1044" s="5"/>
      <c r="LFC1044" s="5"/>
      <c r="LFD1044" s="5"/>
      <c r="LFE1044" s="5"/>
      <c r="LFF1044" s="5"/>
      <c r="LFG1044" s="5"/>
      <c r="LFH1044" s="5"/>
      <c r="LFI1044" s="5"/>
      <c r="LFJ1044" s="5"/>
      <c r="LFK1044" s="5"/>
      <c r="LFL1044" s="5"/>
      <c r="LFM1044" s="5"/>
      <c r="LFN1044" s="5"/>
      <c r="LFO1044" s="5"/>
      <c r="LFP1044" s="5"/>
      <c r="LFQ1044" s="5"/>
      <c r="LFR1044" s="5"/>
      <c r="LFS1044" s="5"/>
      <c r="LFT1044" s="5"/>
      <c r="LFU1044" s="5"/>
      <c r="LFV1044" s="5"/>
      <c r="LFW1044" s="5"/>
      <c r="LFX1044" s="5"/>
      <c r="LFY1044" s="5"/>
      <c r="LFZ1044" s="5"/>
      <c r="LGA1044" s="5"/>
      <c r="LGB1044" s="5"/>
      <c r="LGC1044" s="5"/>
      <c r="LGD1044" s="5"/>
      <c r="LGE1044" s="5"/>
      <c r="LGF1044" s="5"/>
      <c r="LGG1044" s="5"/>
      <c r="LGH1044" s="5"/>
      <c r="LGI1044" s="5"/>
      <c r="LGJ1044" s="5"/>
      <c r="LGK1044" s="5"/>
      <c r="LGL1044" s="5"/>
      <c r="LGM1044" s="5"/>
      <c r="LGN1044" s="5"/>
      <c r="LGO1044" s="5"/>
      <c r="LGP1044" s="5"/>
      <c r="LGQ1044" s="5"/>
      <c r="LGR1044" s="5"/>
      <c r="LGS1044" s="5"/>
      <c r="LGT1044" s="5"/>
      <c r="LGU1044" s="5"/>
      <c r="LGV1044" s="5"/>
      <c r="LGW1044" s="5"/>
      <c r="LGX1044" s="5"/>
      <c r="LGY1044" s="5"/>
      <c r="LGZ1044" s="5"/>
      <c r="LHA1044" s="5"/>
      <c r="LHB1044" s="5"/>
      <c r="LHC1044" s="5"/>
      <c r="LHD1044" s="5"/>
      <c r="LHE1044" s="5"/>
      <c r="LHF1044" s="5"/>
      <c r="LHG1044" s="5"/>
      <c r="LHH1044" s="5"/>
      <c r="LHI1044" s="5"/>
      <c r="LHJ1044" s="5"/>
      <c r="LHK1044" s="5"/>
      <c r="LHL1044" s="5"/>
      <c r="LHM1044" s="5"/>
      <c r="LHN1044" s="5"/>
      <c r="LHO1044" s="5"/>
      <c r="LHP1044" s="5"/>
      <c r="LHQ1044" s="5"/>
      <c r="LHR1044" s="5"/>
      <c r="LHS1044" s="5"/>
      <c r="LHT1044" s="5"/>
      <c r="LHU1044" s="5"/>
      <c r="LHV1044" s="5"/>
      <c r="LHW1044" s="5"/>
      <c r="LHX1044" s="5"/>
      <c r="LHY1044" s="5"/>
      <c r="LHZ1044" s="5"/>
      <c r="LIA1044" s="5"/>
      <c r="LIB1044" s="5"/>
      <c r="LIC1044" s="5"/>
      <c r="LID1044" s="5"/>
      <c r="LIE1044" s="5"/>
      <c r="LIF1044" s="5"/>
      <c r="LIG1044" s="5"/>
      <c r="LIH1044" s="5"/>
      <c r="LII1044" s="5"/>
      <c r="LIJ1044" s="5"/>
      <c r="LIK1044" s="5"/>
      <c r="LIL1044" s="5"/>
      <c r="LIM1044" s="5"/>
      <c r="LIN1044" s="5"/>
      <c r="LIO1044" s="5"/>
      <c r="LIP1044" s="5"/>
      <c r="LIQ1044" s="5"/>
      <c r="LIR1044" s="5"/>
      <c r="LIS1044" s="5"/>
      <c r="LIT1044" s="5"/>
      <c r="LIU1044" s="5"/>
      <c r="LIV1044" s="5"/>
      <c r="LIW1044" s="5"/>
      <c r="LIX1044" s="5"/>
      <c r="LIY1044" s="5"/>
      <c r="LIZ1044" s="5"/>
      <c r="LJA1044" s="5"/>
      <c r="LJB1044" s="5"/>
      <c r="LJC1044" s="5"/>
      <c r="LJD1044" s="5"/>
      <c r="LJE1044" s="5"/>
      <c r="LJF1044" s="5"/>
      <c r="LJG1044" s="5"/>
      <c r="LJH1044" s="5"/>
      <c r="LJI1044" s="5"/>
      <c r="LJJ1044" s="5"/>
      <c r="LJK1044" s="5"/>
      <c r="LJL1044" s="5"/>
      <c r="LJM1044" s="5"/>
      <c r="LJN1044" s="5"/>
      <c r="LJO1044" s="5"/>
      <c r="LJP1044" s="5"/>
      <c r="LJQ1044" s="5"/>
      <c r="LJR1044" s="5"/>
      <c r="LJS1044" s="5"/>
      <c r="LJT1044" s="5"/>
      <c r="LJU1044" s="5"/>
      <c r="LJV1044" s="5"/>
      <c r="LJW1044" s="5"/>
      <c r="LJX1044" s="5"/>
      <c r="LJY1044" s="5"/>
      <c r="LJZ1044" s="5"/>
      <c r="LKA1044" s="5"/>
      <c r="LKB1044" s="5"/>
      <c r="LKC1044" s="5"/>
      <c r="LKD1044" s="5"/>
      <c r="LKE1044" s="5"/>
      <c r="LKF1044" s="5"/>
      <c r="LKG1044" s="5"/>
      <c r="LKH1044" s="5"/>
      <c r="LKI1044" s="5"/>
      <c r="LKJ1044" s="5"/>
      <c r="LKK1044" s="5"/>
      <c r="LKL1044" s="5"/>
      <c r="LKM1044" s="5"/>
      <c r="LKN1044" s="5"/>
      <c r="LKO1044" s="5"/>
      <c r="LKP1044" s="5"/>
      <c r="LKQ1044" s="5"/>
      <c r="LKR1044" s="5"/>
      <c r="LKS1044" s="5"/>
      <c r="LKT1044" s="5"/>
      <c r="LKU1044" s="5"/>
      <c r="LKV1044" s="5"/>
      <c r="LKW1044" s="5"/>
      <c r="LKX1044" s="5"/>
      <c r="LKY1044" s="5"/>
      <c r="LKZ1044" s="5"/>
      <c r="LLA1044" s="5"/>
      <c r="LLB1044" s="5"/>
      <c r="LLC1044" s="5"/>
      <c r="LLD1044" s="5"/>
      <c r="LLE1044" s="5"/>
      <c r="LLF1044" s="5"/>
      <c r="LLG1044" s="5"/>
      <c r="LLH1044" s="5"/>
      <c r="LLI1044" s="5"/>
      <c r="LLJ1044" s="5"/>
      <c r="LLK1044" s="5"/>
      <c r="LLL1044" s="5"/>
      <c r="LLM1044" s="5"/>
      <c r="LLN1044" s="5"/>
      <c r="LLO1044" s="5"/>
      <c r="LLP1044" s="5"/>
      <c r="LLQ1044" s="5"/>
      <c r="LLR1044" s="5"/>
      <c r="LLS1044" s="5"/>
      <c r="LLT1044" s="5"/>
      <c r="LLU1044" s="5"/>
      <c r="LLV1044" s="5"/>
      <c r="LLW1044" s="5"/>
      <c r="LLX1044" s="5"/>
      <c r="LLY1044" s="5"/>
      <c r="LLZ1044" s="5"/>
      <c r="LMA1044" s="5"/>
      <c r="LMB1044" s="5"/>
      <c r="LMC1044" s="5"/>
      <c r="LMD1044" s="5"/>
      <c r="LME1044" s="5"/>
      <c r="LMF1044" s="5"/>
      <c r="LMG1044" s="5"/>
      <c r="LMH1044" s="5"/>
      <c r="LMI1044" s="5"/>
      <c r="LMJ1044" s="5"/>
      <c r="LMK1044" s="5"/>
      <c r="LML1044" s="5"/>
      <c r="LMM1044" s="5"/>
      <c r="LMN1044" s="5"/>
      <c r="LMO1044" s="5"/>
      <c r="LMP1044" s="5"/>
      <c r="LMQ1044" s="5"/>
      <c r="LMR1044" s="5"/>
      <c r="LMS1044" s="5"/>
      <c r="LMT1044" s="5"/>
      <c r="LMU1044" s="5"/>
      <c r="LMV1044" s="5"/>
      <c r="LMW1044" s="5"/>
      <c r="LMX1044" s="5"/>
      <c r="LMY1044" s="5"/>
      <c r="LMZ1044" s="5"/>
      <c r="LNA1044" s="5"/>
      <c r="LNB1044" s="5"/>
      <c r="LNC1044" s="5"/>
      <c r="LND1044" s="5"/>
      <c r="LNE1044" s="5"/>
      <c r="LNF1044" s="5"/>
      <c r="LNG1044" s="5"/>
      <c r="LNH1044" s="5"/>
      <c r="LNI1044" s="5"/>
      <c r="LNJ1044" s="5"/>
      <c r="LNK1044" s="5"/>
      <c r="LNL1044" s="5"/>
      <c r="LNM1044" s="5"/>
      <c r="LNN1044" s="5"/>
      <c r="LNO1044" s="5"/>
      <c r="LNP1044" s="5"/>
      <c r="LNQ1044" s="5"/>
      <c r="LNR1044" s="5"/>
      <c r="LNS1044" s="5"/>
      <c r="LNT1044" s="5"/>
      <c r="LNU1044" s="5"/>
      <c r="LNV1044" s="5"/>
      <c r="LNW1044" s="5"/>
      <c r="LNX1044" s="5"/>
      <c r="LNY1044" s="5"/>
      <c r="LNZ1044" s="5"/>
      <c r="LOA1044" s="5"/>
      <c r="LOB1044" s="5"/>
      <c r="LOC1044" s="5"/>
      <c r="LOD1044" s="5"/>
      <c r="LOE1044" s="5"/>
      <c r="LOF1044" s="5"/>
      <c r="LOG1044" s="5"/>
      <c r="LOH1044" s="5"/>
      <c r="LOI1044" s="5"/>
      <c r="LOJ1044" s="5"/>
      <c r="LOK1044" s="5"/>
      <c r="LOL1044" s="5"/>
      <c r="LOM1044" s="5"/>
      <c r="LON1044" s="5"/>
      <c r="LOO1044" s="5"/>
      <c r="LOP1044" s="5"/>
      <c r="LOQ1044" s="5"/>
      <c r="LOR1044" s="5"/>
      <c r="LOS1044" s="5"/>
      <c r="LOT1044" s="5"/>
      <c r="LOU1044" s="5"/>
      <c r="LOV1044" s="5"/>
      <c r="LOW1044" s="5"/>
      <c r="LOX1044" s="5"/>
      <c r="LOY1044" s="5"/>
      <c r="LOZ1044" s="5"/>
      <c r="LPA1044" s="5"/>
      <c r="LPB1044" s="5"/>
      <c r="LPC1044" s="5"/>
      <c r="LPD1044" s="5"/>
      <c r="LPE1044" s="5"/>
      <c r="LPF1044" s="5"/>
      <c r="LPG1044" s="5"/>
      <c r="LPH1044" s="5"/>
      <c r="LPI1044" s="5"/>
      <c r="LPJ1044" s="5"/>
      <c r="LPK1044" s="5"/>
      <c r="LPL1044" s="5"/>
      <c r="LPM1044" s="5"/>
      <c r="LPN1044" s="5"/>
      <c r="LPO1044" s="5"/>
      <c r="LPP1044" s="5"/>
      <c r="LPQ1044" s="5"/>
      <c r="LPR1044" s="5"/>
      <c r="LPS1044" s="5"/>
      <c r="LPT1044" s="5"/>
      <c r="LPU1044" s="5"/>
      <c r="LPV1044" s="5"/>
      <c r="LPW1044" s="5"/>
      <c r="LPX1044" s="5"/>
      <c r="LPY1044" s="5"/>
      <c r="LPZ1044" s="5"/>
      <c r="LQA1044" s="5"/>
      <c r="LQB1044" s="5"/>
      <c r="LQC1044" s="5"/>
      <c r="LQD1044" s="5"/>
      <c r="LQE1044" s="5"/>
      <c r="LQF1044" s="5"/>
      <c r="LQG1044" s="5"/>
      <c r="LQH1044" s="5"/>
      <c r="LQI1044" s="5"/>
      <c r="LQJ1044" s="5"/>
      <c r="LQK1044" s="5"/>
      <c r="LQL1044" s="5"/>
      <c r="LQM1044" s="5"/>
      <c r="LQN1044" s="5"/>
      <c r="LQO1044" s="5"/>
      <c r="LQP1044" s="5"/>
      <c r="LQQ1044" s="5"/>
      <c r="LQR1044" s="5"/>
      <c r="LQS1044" s="5"/>
      <c r="LQT1044" s="5"/>
      <c r="LQU1044" s="5"/>
      <c r="LQV1044" s="5"/>
      <c r="LQW1044" s="5"/>
      <c r="LQX1044" s="5"/>
      <c r="LQY1044" s="5"/>
      <c r="LQZ1044" s="5"/>
      <c r="LRA1044" s="5"/>
      <c r="LRB1044" s="5"/>
      <c r="LRC1044" s="5"/>
      <c r="LRD1044" s="5"/>
      <c r="LRE1044" s="5"/>
      <c r="LRF1044" s="5"/>
      <c r="LRG1044" s="5"/>
      <c r="LRH1044" s="5"/>
      <c r="LRI1044" s="5"/>
      <c r="LRJ1044" s="5"/>
      <c r="LRK1044" s="5"/>
      <c r="LRL1044" s="5"/>
      <c r="LRM1044" s="5"/>
      <c r="LRN1044" s="5"/>
      <c r="LRO1044" s="5"/>
      <c r="LRP1044" s="5"/>
      <c r="LRQ1044" s="5"/>
      <c r="LRR1044" s="5"/>
      <c r="LRS1044" s="5"/>
      <c r="LRT1044" s="5"/>
      <c r="LRU1044" s="5"/>
      <c r="LRV1044" s="5"/>
      <c r="LRW1044" s="5"/>
      <c r="LRX1044" s="5"/>
      <c r="LRY1044" s="5"/>
      <c r="LRZ1044" s="5"/>
      <c r="LSA1044" s="5"/>
      <c r="LSB1044" s="5"/>
      <c r="LSC1044" s="5"/>
      <c r="LSD1044" s="5"/>
      <c r="LSE1044" s="5"/>
      <c r="LSF1044" s="5"/>
      <c r="LSG1044" s="5"/>
      <c r="LSH1044" s="5"/>
      <c r="LSI1044" s="5"/>
      <c r="LSJ1044" s="5"/>
      <c r="LSK1044" s="5"/>
      <c r="LSL1044" s="5"/>
      <c r="LSM1044" s="5"/>
      <c r="LSN1044" s="5"/>
      <c r="LSO1044" s="5"/>
      <c r="LSP1044" s="5"/>
      <c r="LSQ1044" s="5"/>
      <c r="LSR1044" s="5"/>
      <c r="LSS1044" s="5"/>
      <c r="LST1044" s="5"/>
      <c r="LSU1044" s="5"/>
      <c r="LSV1044" s="5"/>
      <c r="LSW1044" s="5"/>
      <c r="LSX1044" s="5"/>
      <c r="LSY1044" s="5"/>
      <c r="LSZ1044" s="5"/>
      <c r="LTA1044" s="5"/>
      <c r="LTB1044" s="5"/>
      <c r="LTC1044" s="5"/>
      <c r="LTD1044" s="5"/>
      <c r="LTE1044" s="5"/>
      <c r="LTF1044" s="5"/>
      <c r="LTG1044" s="5"/>
      <c r="LTH1044" s="5"/>
      <c r="LTI1044" s="5"/>
      <c r="LTJ1044" s="5"/>
      <c r="LTK1044" s="5"/>
      <c r="LTL1044" s="5"/>
      <c r="LTM1044" s="5"/>
      <c r="LTN1044" s="5"/>
      <c r="LTO1044" s="5"/>
      <c r="LTP1044" s="5"/>
      <c r="LTQ1044" s="5"/>
      <c r="LTR1044" s="5"/>
      <c r="LTS1044" s="5"/>
      <c r="LTT1044" s="5"/>
      <c r="LTU1044" s="5"/>
      <c r="LTV1044" s="5"/>
      <c r="LTW1044" s="5"/>
      <c r="LTX1044" s="5"/>
      <c r="LTY1044" s="5"/>
      <c r="LTZ1044" s="5"/>
      <c r="LUA1044" s="5"/>
      <c r="LUB1044" s="5"/>
      <c r="LUC1044" s="5"/>
      <c r="LUD1044" s="5"/>
      <c r="LUE1044" s="5"/>
      <c r="LUF1044" s="5"/>
      <c r="LUG1044" s="5"/>
      <c r="LUH1044" s="5"/>
      <c r="LUI1044" s="5"/>
      <c r="LUJ1044" s="5"/>
      <c r="LUK1044" s="5"/>
      <c r="LUL1044" s="5"/>
      <c r="LUM1044" s="5"/>
      <c r="LUN1044" s="5"/>
      <c r="LUO1044" s="5"/>
      <c r="LUP1044" s="5"/>
      <c r="LUQ1044" s="5"/>
      <c r="LUR1044" s="5"/>
      <c r="LUS1044" s="5"/>
      <c r="LUT1044" s="5"/>
      <c r="LUU1044" s="5"/>
      <c r="LUV1044" s="5"/>
      <c r="LUW1044" s="5"/>
      <c r="LUX1044" s="5"/>
      <c r="LUY1044" s="5"/>
      <c r="LUZ1044" s="5"/>
      <c r="LVA1044" s="5"/>
      <c r="LVB1044" s="5"/>
      <c r="LVC1044" s="5"/>
      <c r="LVD1044" s="5"/>
      <c r="LVE1044" s="5"/>
      <c r="LVF1044" s="5"/>
      <c r="LVG1044" s="5"/>
      <c r="LVH1044" s="5"/>
      <c r="LVI1044" s="5"/>
      <c r="LVJ1044" s="5"/>
      <c r="LVK1044" s="5"/>
      <c r="LVL1044" s="5"/>
      <c r="LVM1044" s="5"/>
      <c r="LVN1044" s="5"/>
      <c r="LVO1044" s="5"/>
      <c r="LVP1044" s="5"/>
      <c r="LVQ1044" s="5"/>
      <c r="LVR1044" s="5"/>
      <c r="LVS1044" s="5"/>
      <c r="LVT1044" s="5"/>
      <c r="LVU1044" s="5"/>
      <c r="LVV1044" s="5"/>
      <c r="LVW1044" s="5"/>
      <c r="LVX1044" s="5"/>
      <c r="LVY1044" s="5"/>
      <c r="LVZ1044" s="5"/>
      <c r="LWA1044" s="5"/>
      <c r="LWB1044" s="5"/>
      <c r="LWC1044" s="5"/>
      <c r="LWD1044" s="5"/>
      <c r="LWE1044" s="5"/>
      <c r="LWF1044" s="5"/>
      <c r="LWG1044" s="5"/>
      <c r="LWH1044" s="5"/>
      <c r="LWI1044" s="5"/>
      <c r="LWJ1044" s="5"/>
      <c r="LWK1044" s="5"/>
      <c r="LWL1044" s="5"/>
      <c r="LWM1044" s="5"/>
      <c r="LWN1044" s="5"/>
      <c r="LWO1044" s="5"/>
      <c r="LWP1044" s="5"/>
      <c r="LWQ1044" s="5"/>
      <c r="LWR1044" s="5"/>
      <c r="LWS1044" s="5"/>
      <c r="LWT1044" s="5"/>
      <c r="LWU1044" s="5"/>
      <c r="LWV1044" s="5"/>
      <c r="LWW1044" s="5"/>
      <c r="LWX1044" s="5"/>
      <c r="LWY1044" s="5"/>
      <c r="LWZ1044" s="5"/>
      <c r="LXA1044" s="5"/>
      <c r="LXB1044" s="5"/>
      <c r="LXC1044" s="5"/>
      <c r="LXD1044" s="5"/>
      <c r="LXE1044" s="5"/>
      <c r="LXF1044" s="5"/>
      <c r="LXG1044" s="5"/>
      <c r="LXH1044" s="5"/>
      <c r="LXI1044" s="5"/>
      <c r="LXJ1044" s="5"/>
      <c r="LXK1044" s="5"/>
      <c r="LXL1044" s="5"/>
      <c r="LXM1044" s="5"/>
      <c r="LXN1044" s="5"/>
      <c r="LXO1044" s="5"/>
      <c r="LXP1044" s="5"/>
      <c r="LXQ1044" s="5"/>
      <c r="LXR1044" s="5"/>
      <c r="LXS1044" s="5"/>
      <c r="LXT1044" s="5"/>
      <c r="LXU1044" s="5"/>
      <c r="LXV1044" s="5"/>
      <c r="LXW1044" s="5"/>
      <c r="LXX1044" s="5"/>
      <c r="LXY1044" s="5"/>
      <c r="LXZ1044" s="5"/>
      <c r="LYA1044" s="5"/>
      <c r="LYB1044" s="5"/>
      <c r="LYC1044" s="5"/>
      <c r="LYD1044" s="5"/>
      <c r="LYE1044" s="5"/>
      <c r="LYF1044" s="5"/>
      <c r="LYG1044" s="5"/>
      <c r="LYH1044" s="5"/>
      <c r="LYI1044" s="5"/>
      <c r="LYJ1044" s="5"/>
      <c r="LYK1044" s="5"/>
      <c r="LYL1044" s="5"/>
      <c r="LYM1044" s="5"/>
      <c r="LYN1044" s="5"/>
      <c r="LYO1044" s="5"/>
      <c r="LYP1044" s="5"/>
      <c r="LYQ1044" s="5"/>
      <c r="LYR1044" s="5"/>
      <c r="LYS1044" s="5"/>
      <c r="LYT1044" s="5"/>
      <c r="LYU1044" s="5"/>
      <c r="LYV1044" s="5"/>
      <c r="LYW1044" s="5"/>
      <c r="LYX1044" s="5"/>
      <c r="LYY1044" s="5"/>
      <c r="LYZ1044" s="5"/>
      <c r="LZA1044" s="5"/>
      <c r="LZB1044" s="5"/>
      <c r="LZC1044" s="5"/>
      <c r="LZD1044" s="5"/>
      <c r="LZE1044" s="5"/>
      <c r="LZF1044" s="5"/>
      <c r="LZG1044" s="5"/>
      <c r="LZH1044" s="5"/>
      <c r="LZI1044" s="5"/>
      <c r="LZJ1044" s="5"/>
      <c r="LZK1044" s="5"/>
      <c r="LZL1044" s="5"/>
      <c r="LZM1044" s="5"/>
      <c r="LZN1044" s="5"/>
      <c r="LZO1044" s="5"/>
      <c r="LZP1044" s="5"/>
      <c r="LZQ1044" s="5"/>
      <c r="LZR1044" s="5"/>
      <c r="LZS1044" s="5"/>
      <c r="LZT1044" s="5"/>
      <c r="LZU1044" s="5"/>
      <c r="LZV1044" s="5"/>
      <c r="LZW1044" s="5"/>
      <c r="LZX1044" s="5"/>
      <c r="LZY1044" s="5"/>
      <c r="LZZ1044" s="5"/>
      <c r="MAA1044" s="5"/>
      <c r="MAB1044" s="5"/>
      <c r="MAC1044" s="5"/>
      <c r="MAD1044" s="5"/>
      <c r="MAE1044" s="5"/>
      <c r="MAF1044" s="5"/>
      <c r="MAG1044" s="5"/>
      <c r="MAH1044" s="5"/>
      <c r="MAI1044" s="5"/>
      <c r="MAJ1044" s="5"/>
      <c r="MAK1044" s="5"/>
      <c r="MAL1044" s="5"/>
      <c r="MAM1044" s="5"/>
      <c r="MAN1044" s="5"/>
      <c r="MAO1044" s="5"/>
      <c r="MAP1044" s="5"/>
      <c r="MAQ1044" s="5"/>
      <c r="MAR1044" s="5"/>
      <c r="MAS1044" s="5"/>
      <c r="MAT1044" s="5"/>
      <c r="MAU1044" s="5"/>
      <c r="MAV1044" s="5"/>
      <c r="MAW1044" s="5"/>
      <c r="MAX1044" s="5"/>
      <c r="MAY1044" s="5"/>
      <c r="MAZ1044" s="5"/>
      <c r="MBA1044" s="5"/>
      <c r="MBB1044" s="5"/>
      <c r="MBC1044" s="5"/>
      <c r="MBD1044" s="5"/>
      <c r="MBE1044" s="5"/>
      <c r="MBF1044" s="5"/>
      <c r="MBG1044" s="5"/>
      <c r="MBH1044" s="5"/>
      <c r="MBI1044" s="5"/>
      <c r="MBJ1044" s="5"/>
      <c r="MBK1044" s="5"/>
      <c r="MBL1044" s="5"/>
      <c r="MBM1044" s="5"/>
      <c r="MBN1044" s="5"/>
      <c r="MBO1044" s="5"/>
      <c r="MBP1044" s="5"/>
      <c r="MBQ1044" s="5"/>
      <c r="MBR1044" s="5"/>
      <c r="MBS1044" s="5"/>
      <c r="MBT1044" s="5"/>
      <c r="MBU1044" s="5"/>
      <c r="MBV1044" s="5"/>
      <c r="MBW1044" s="5"/>
      <c r="MBX1044" s="5"/>
      <c r="MBY1044" s="5"/>
      <c r="MBZ1044" s="5"/>
      <c r="MCA1044" s="5"/>
      <c r="MCB1044" s="5"/>
      <c r="MCC1044" s="5"/>
      <c r="MCD1044" s="5"/>
      <c r="MCE1044" s="5"/>
      <c r="MCF1044" s="5"/>
      <c r="MCG1044" s="5"/>
      <c r="MCH1044" s="5"/>
      <c r="MCI1044" s="5"/>
      <c r="MCJ1044" s="5"/>
      <c r="MCK1044" s="5"/>
      <c r="MCL1044" s="5"/>
      <c r="MCM1044" s="5"/>
      <c r="MCN1044" s="5"/>
      <c r="MCO1044" s="5"/>
      <c r="MCP1044" s="5"/>
      <c r="MCQ1044" s="5"/>
      <c r="MCR1044" s="5"/>
      <c r="MCS1044" s="5"/>
      <c r="MCT1044" s="5"/>
      <c r="MCU1044" s="5"/>
      <c r="MCV1044" s="5"/>
      <c r="MCW1044" s="5"/>
      <c r="MCX1044" s="5"/>
      <c r="MCY1044" s="5"/>
      <c r="MCZ1044" s="5"/>
      <c r="MDA1044" s="5"/>
      <c r="MDB1044" s="5"/>
      <c r="MDC1044" s="5"/>
      <c r="MDD1044" s="5"/>
      <c r="MDE1044" s="5"/>
      <c r="MDF1044" s="5"/>
      <c r="MDG1044" s="5"/>
      <c r="MDH1044" s="5"/>
      <c r="MDI1044" s="5"/>
      <c r="MDJ1044" s="5"/>
      <c r="MDK1044" s="5"/>
      <c r="MDL1044" s="5"/>
      <c r="MDM1044" s="5"/>
      <c r="MDN1044" s="5"/>
      <c r="MDO1044" s="5"/>
      <c r="MDP1044" s="5"/>
      <c r="MDQ1044" s="5"/>
      <c r="MDR1044" s="5"/>
      <c r="MDS1044" s="5"/>
      <c r="MDT1044" s="5"/>
      <c r="MDU1044" s="5"/>
      <c r="MDV1044" s="5"/>
      <c r="MDW1044" s="5"/>
      <c r="MDX1044" s="5"/>
      <c r="MDY1044" s="5"/>
      <c r="MDZ1044" s="5"/>
      <c r="MEA1044" s="5"/>
      <c r="MEB1044" s="5"/>
      <c r="MEC1044" s="5"/>
      <c r="MED1044" s="5"/>
      <c r="MEE1044" s="5"/>
      <c r="MEF1044" s="5"/>
      <c r="MEG1044" s="5"/>
      <c r="MEH1044" s="5"/>
      <c r="MEI1044" s="5"/>
      <c r="MEJ1044" s="5"/>
      <c r="MEK1044" s="5"/>
      <c r="MEL1044" s="5"/>
      <c r="MEM1044" s="5"/>
      <c r="MEN1044" s="5"/>
      <c r="MEO1044" s="5"/>
      <c r="MEP1044" s="5"/>
      <c r="MEQ1044" s="5"/>
      <c r="MER1044" s="5"/>
      <c r="MES1044" s="5"/>
      <c r="MET1044" s="5"/>
      <c r="MEU1044" s="5"/>
      <c r="MEV1044" s="5"/>
      <c r="MEW1044" s="5"/>
      <c r="MEX1044" s="5"/>
      <c r="MEY1044" s="5"/>
      <c r="MEZ1044" s="5"/>
      <c r="MFA1044" s="5"/>
      <c r="MFB1044" s="5"/>
      <c r="MFC1044" s="5"/>
      <c r="MFD1044" s="5"/>
      <c r="MFE1044" s="5"/>
      <c r="MFF1044" s="5"/>
      <c r="MFG1044" s="5"/>
      <c r="MFH1044" s="5"/>
      <c r="MFI1044" s="5"/>
      <c r="MFJ1044" s="5"/>
      <c r="MFK1044" s="5"/>
      <c r="MFL1044" s="5"/>
      <c r="MFM1044" s="5"/>
      <c r="MFN1044" s="5"/>
      <c r="MFO1044" s="5"/>
      <c r="MFP1044" s="5"/>
      <c r="MFQ1044" s="5"/>
      <c r="MFR1044" s="5"/>
      <c r="MFS1044" s="5"/>
      <c r="MFT1044" s="5"/>
      <c r="MFU1044" s="5"/>
      <c r="MFV1044" s="5"/>
      <c r="MFW1044" s="5"/>
      <c r="MFX1044" s="5"/>
      <c r="MFY1044" s="5"/>
      <c r="MFZ1044" s="5"/>
      <c r="MGA1044" s="5"/>
      <c r="MGB1044" s="5"/>
      <c r="MGC1044" s="5"/>
      <c r="MGD1044" s="5"/>
      <c r="MGE1044" s="5"/>
      <c r="MGF1044" s="5"/>
      <c r="MGG1044" s="5"/>
      <c r="MGH1044" s="5"/>
      <c r="MGI1044" s="5"/>
      <c r="MGJ1044" s="5"/>
      <c r="MGK1044" s="5"/>
      <c r="MGL1044" s="5"/>
      <c r="MGM1044" s="5"/>
      <c r="MGN1044" s="5"/>
      <c r="MGO1044" s="5"/>
      <c r="MGP1044" s="5"/>
      <c r="MGQ1044" s="5"/>
      <c r="MGR1044" s="5"/>
      <c r="MGS1044" s="5"/>
      <c r="MGT1044" s="5"/>
      <c r="MGU1044" s="5"/>
      <c r="MGV1044" s="5"/>
      <c r="MGW1044" s="5"/>
      <c r="MGX1044" s="5"/>
      <c r="MGY1044" s="5"/>
      <c r="MGZ1044" s="5"/>
      <c r="MHA1044" s="5"/>
      <c r="MHB1044" s="5"/>
      <c r="MHC1044" s="5"/>
      <c r="MHD1044" s="5"/>
      <c r="MHE1044" s="5"/>
      <c r="MHF1044" s="5"/>
      <c r="MHG1044" s="5"/>
      <c r="MHH1044" s="5"/>
      <c r="MHI1044" s="5"/>
      <c r="MHJ1044" s="5"/>
      <c r="MHK1044" s="5"/>
      <c r="MHL1044" s="5"/>
      <c r="MHM1044" s="5"/>
      <c r="MHN1044" s="5"/>
      <c r="MHO1044" s="5"/>
      <c r="MHP1044" s="5"/>
      <c r="MHQ1044" s="5"/>
      <c r="MHR1044" s="5"/>
      <c r="MHS1044" s="5"/>
      <c r="MHT1044" s="5"/>
      <c r="MHU1044" s="5"/>
      <c r="MHV1044" s="5"/>
      <c r="MHW1044" s="5"/>
      <c r="MHX1044" s="5"/>
      <c r="MHY1044" s="5"/>
      <c r="MHZ1044" s="5"/>
      <c r="MIA1044" s="5"/>
      <c r="MIB1044" s="5"/>
      <c r="MIC1044" s="5"/>
      <c r="MID1044" s="5"/>
      <c r="MIE1044" s="5"/>
      <c r="MIF1044" s="5"/>
      <c r="MIG1044" s="5"/>
      <c r="MIH1044" s="5"/>
      <c r="MII1044" s="5"/>
      <c r="MIJ1044" s="5"/>
      <c r="MIK1044" s="5"/>
      <c r="MIL1044" s="5"/>
      <c r="MIM1044" s="5"/>
      <c r="MIN1044" s="5"/>
      <c r="MIO1044" s="5"/>
      <c r="MIP1044" s="5"/>
      <c r="MIQ1044" s="5"/>
      <c r="MIR1044" s="5"/>
      <c r="MIS1044" s="5"/>
      <c r="MIT1044" s="5"/>
      <c r="MIU1044" s="5"/>
      <c r="MIV1044" s="5"/>
      <c r="MIW1044" s="5"/>
      <c r="MIX1044" s="5"/>
      <c r="MIY1044" s="5"/>
      <c r="MIZ1044" s="5"/>
      <c r="MJA1044" s="5"/>
      <c r="MJB1044" s="5"/>
      <c r="MJC1044" s="5"/>
      <c r="MJD1044" s="5"/>
      <c r="MJE1044" s="5"/>
      <c r="MJF1044" s="5"/>
      <c r="MJG1044" s="5"/>
      <c r="MJH1044" s="5"/>
      <c r="MJI1044" s="5"/>
      <c r="MJJ1044" s="5"/>
      <c r="MJK1044" s="5"/>
      <c r="MJL1044" s="5"/>
      <c r="MJM1044" s="5"/>
      <c r="MJN1044" s="5"/>
      <c r="MJO1044" s="5"/>
      <c r="MJP1044" s="5"/>
      <c r="MJQ1044" s="5"/>
      <c r="MJR1044" s="5"/>
      <c r="MJS1044" s="5"/>
      <c r="MJT1044" s="5"/>
      <c r="MJU1044" s="5"/>
      <c r="MJV1044" s="5"/>
      <c r="MJW1044" s="5"/>
      <c r="MJX1044" s="5"/>
      <c r="MJY1044" s="5"/>
      <c r="MJZ1044" s="5"/>
      <c r="MKA1044" s="5"/>
      <c r="MKB1044" s="5"/>
      <c r="MKC1044" s="5"/>
      <c r="MKD1044" s="5"/>
      <c r="MKE1044" s="5"/>
      <c r="MKF1044" s="5"/>
      <c r="MKG1044" s="5"/>
      <c r="MKH1044" s="5"/>
      <c r="MKI1044" s="5"/>
      <c r="MKJ1044" s="5"/>
      <c r="MKK1044" s="5"/>
      <c r="MKL1044" s="5"/>
      <c r="MKM1044" s="5"/>
      <c r="MKN1044" s="5"/>
      <c r="MKO1044" s="5"/>
      <c r="MKP1044" s="5"/>
      <c r="MKQ1044" s="5"/>
      <c r="MKR1044" s="5"/>
      <c r="MKS1044" s="5"/>
      <c r="MKT1044" s="5"/>
      <c r="MKU1044" s="5"/>
      <c r="MKV1044" s="5"/>
      <c r="MKW1044" s="5"/>
      <c r="MKX1044" s="5"/>
      <c r="MKY1044" s="5"/>
      <c r="MKZ1044" s="5"/>
      <c r="MLA1044" s="5"/>
      <c r="MLB1044" s="5"/>
      <c r="MLC1044" s="5"/>
      <c r="MLD1044" s="5"/>
      <c r="MLE1044" s="5"/>
      <c r="MLF1044" s="5"/>
      <c r="MLG1044" s="5"/>
      <c r="MLH1044" s="5"/>
      <c r="MLI1044" s="5"/>
      <c r="MLJ1044" s="5"/>
      <c r="MLK1044" s="5"/>
      <c r="MLL1044" s="5"/>
      <c r="MLM1044" s="5"/>
      <c r="MLN1044" s="5"/>
      <c r="MLO1044" s="5"/>
      <c r="MLP1044" s="5"/>
      <c r="MLQ1044" s="5"/>
      <c r="MLR1044" s="5"/>
      <c r="MLS1044" s="5"/>
      <c r="MLT1044" s="5"/>
      <c r="MLU1044" s="5"/>
      <c r="MLV1044" s="5"/>
      <c r="MLW1044" s="5"/>
      <c r="MLX1044" s="5"/>
      <c r="MLY1044" s="5"/>
      <c r="MLZ1044" s="5"/>
      <c r="MMA1044" s="5"/>
      <c r="MMB1044" s="5"/>
      <c r="MMC1044" s="5"/>
      <c r="MMD1044" s="5"/>
      <c r="MME1044" s="5"/>
      <c r="MMF1044" s="5"/>
      <c r="MMG1044" s="5"/>
      <c r="MMH1044" s="5"/>
      <c r="MMI1044" s="5"/>
      <c r="MMJ1044" s="5"/>
      <c r="MMK1044" s="5"/>
      <c r="MML1044" s="5"/>
      <c r="MMM1044" s="5"/>
      <c r="MMN1044" s="5"/>
      <c r="MMO1044" s="5"/>
      <c r="MMP1044" s="5"/>
      <c r="MMQ1044" s="5"/>
      <c r="MMR1044" s="5"/>
      <c r="MMS1044" s="5"/>
      <c r="MMT1044" s="5"/>
      <c r="MMU1044" s="5"/>
      <c r="MMV1044" s="5"/>
      <c r="MMW1044" s="5"/>
      <c r="MMX1044" s="5"/>
      <c r="MMY1044" s="5"/>
      <c r="MMZ1044" s="5"/>
      <c r="MNA1044" s="5"/>
      <c r="MNB1044" s="5"/>
      <c r="MNC1044" s="5"/>
      <c r="MND1044" s="5"/>
      <c r="MNE1044" s="5"/>
      <c r="MNF1044" s="5"/>
      <c r="MNG1044" s="5"/>
      <c r="MNH1044" s="5"/>
      <c r="MNI1044" s="5"/>
      <c r="MNJ1044" s="5"/>
      <c r="MNK1044" s="5"/>
      <c r="MNL1044" s="5"/>
      <c r="MNM1044" s="5"/>
      <c r="MNN1044" s="5"/>
      <c r="MNO1044" s="5"/>
      <c r="MNP1044" s="5"/>
      <c r="MNQ1044" s="5"/>
      <c r="MNR1044" s="5"/>
      <c r="MNS1044" s="5"/>
      <c r="MNT1044" s="5"/>
      <c r="MNU1044" s="5"/>
      <c r="MNV1044" s="5"/>
      <c r="MNW1044" s="5"/>
      <c r="MNX1044" s="5"/>
      <c r="MNY1044" s="5"/>
      <c r="MNZ1044" s="5"/>
      <c r="MOA1044" s="5"/>
      <c r="MOB1044" s="5"/>
      <c r="MOC1044" s="5"/>
      <c r="MOD1044" s="5"/>
      <c r="MOE1044" s="5"/>
      <c r="MOF1044" s="5"/>
      <c r="MOG1044" s="5"/>
      <c r="MOH1044" s="5"/>
      <c r="MOI1044" s="5"/>
      <c r="MOJ1044" s="5"/>
      <c r="MOK1044" s="5"/>
      <c r="MOL1044" s="5"/>
      <c r="MOM1044" s="5"/>
      <c r="MON1044" s="5"/>
      <c r="MOO1044" s="5"/>
      <c r="MOP1044" s="5"/>
      <c r="MOQ1044" s="5"/>
      <c r="MOR1044" s="5"/>
      <c r="MOS1044" s="5"/>
      <c r="MOT1044" s="5"/>
      <c r="MOU1044" s="5"/>
      <c r="MOV1044" s="5"/>
      <c r="MOW1044" s="5"/>
      <c r="MOX1044" s="5"/>
      <c r="MOY1044" s="5"/>
      <c r="MOZ1044" s="5"/>
      <c r="MPA1044" s="5"/>
      <c r="MPB1044" s="5"/>
      <c r="MPC1044" s="5"/>
      <c r="MPD1044" s="5"/>
      <c r="MPE1044" s="5"/>
      <c r="MPF1044" s="5"/>
      <c r="MPG1044" s="5"/>
      <c r="MPH1044" s="5"/>
      <c r="MPI1044" s="5"/>
      <c r="MPJ1044" s="5"/>
      <c r="MPK1044" s="5"/>
      <c r="MPL1044" s="5"/>
      <c r="MPM1044" s="5"/>
      <c r="MPN1044" s="5"/>
      <c r="MPO1044" s="5"/>
      <c r="MPP1044" s="5"/>
      <c r="MPQ1044" s="5"/>
      <c r="MPR1044" s="5"/>
      <c r="MPS1044" s="5"/>
      <c r="MPT1044" s="5"/>
      <c r="MPU1044" s="5"/>
      <c r="MPV1044" s="5"/>
      <c r="MPW1044" s="5"/>
      <c r="MPX1044" s="5"/>
      <c r="MPY1044" s="5"/>
      <c r="MPZ1044" s="5"/>
      <c r="MQA1044" s="5"/>
      <c r="MQB1044" s="5"/>
      <c r="MQC1044" s="5"/>
      <c r="MQD1044" s="5"/>
      <c r="MQE1044" s="5"/>
      <c r="MQF1044" s="5"/>
      <c r="MQG1044" s="5"/>
      <c r="MQH1044" s="5"/>
      <c r="MQI1044" s="5"/>
      <c r="MQJ1044" s="5"/>
      <c r="MQK1044" s="5"/>
      <c r="MQL1044" s="5"/>
      <c r="MQM1044" s="5"/>
      <c r="MQN1044" s="5"/>
      <c r="MQO1044" s="5"/>
      <c r="MQP1044" s="5"/>
      <c r="MQQ1044" s="5"/>
      <c r="MQR1044" s="5"/>
      <c r="MQS1044" s="5"/>
      <c r="MQT1044" s="5"/>
      <c r="MQU1044" s="5"/>
      <c r="MQV1044" s="5"/>
      <c r="MQW1044" s="5"/>
      <c r="MQX1044" s="5"/>
      <c r="MQY1044" s="5"/>
      <c r="MQZ1044" s="5"/>
      <c r="MRA1044" s="5"/>
      <c r="MRB1044" s="5"/>
      <c r="MRC1044" s="5"/>
      <c r="MRD1044" s="5"/>
      <c r="MRE1044" s="5"/>
      <c r="MRF1044" s="5"/>
      <c r="MRG1044" s="5"/>
      <c r="MRH1044" s="5"/>
      <c r="MRI1044" s="5"/>
      <c r="MRJ1044" s="5"/>
      <c r="MRK1044" s="5"/>
      <c r="MRL1044" s="5"/>
      <c r="MRM1044" s="5"/>
      <c r="MRN1044" s="5"/>
      <c r="MRO1044" s="5"/>
      <c r="MRP1044" s="5"/>
      <c r="MRQ1044" s="5"/>
      <c r="MRR1044" s="5"/>
      <c r="MRS1044" s="5"/>
      <c r="MRT1044" s="5"/>
      <c r="MRU1044" s="5"/>
      <c r="MRV1044" s="5"/>
      <c r="MRW1044" s="5"/>
      <c r="MRX1044" s="5"/>
      <c r="MRY1044" s="5"/>
      <c r="MRZ1044" s="5"/>
      <c r="MSA1044" s="5"/>
      <c r="MSB1044" s="5"/>
      <c r="MSC1044" s="5"/>
      <c r="MSD1044" s="5"/>
      <c r="MSE1044" s="5"/>
      <c r="MSF1044" s="5"/>
      <c r="MSG1044" s="5"/>
      <c r="MSH1044" s="5"/>
      <c r="MSI1044" s="5"/>
      <c r="MSJ1044" s="5"/>
      <c r="MSK1044" s="5"/>
      <c r="MSL1044" s="5"/>
      <c r="MSM1044" s="5"/>
      <c r="MSN1044" s="5"/>
      <c r="MSO1044" s="5"/>
      <c r="MSP1044" s="5"/>
      <c r="MSQ1044" s="5"/>
      <c r="MSR1044" s="5"/>
      <c r="MSS1044" s="5"/>
      <c r="MST1044" s="5"/>
      <c r="MSU1044" s="5"/>
      <c r="MSV1044" s="5"/>
      <c r="MSW1044" s="5"/>
      <c r="MSX1044" s="5"/>
      <c r="MSY1044" s="5"/>
      <c r="MSZ1044" s="5"/>
      <c r="MTA1044" s="5"/>
      <c r="MTB1044" s="5"/>
      <c r="MTC1044" s="5"/>
      <c r="MTD1044" s="5"/>
      <c r="MTE1044" s="5"/>
      <c r="MTF1044" s="5"/>
      <c r="MTG1044" s="5"/>
      <c r="MTH1044" s="5"/>
      <c r="MTI1044" s="5"/>
      <c r="MTJ1044" s="5"/>
      <c r="MTK1044" s="5"/>
      <c r="MTL1044" s="5"/>
      <c r="MTM1044" s="5"/>
      <c r="MTN1044" s="5"/>
      <c r="MTO1044" s="5"/>
      <c r="MTP1044" s="5"/>
      <c r="MTQ1044" s="5"/>
      <c r="MTR1044" s="5"/>
      <c r="MTS1044" s="5"/>
      <c r="MTT1044" s="5"/>
      <c r="MTU1044" s="5"/>
      <c r="MTV1044" s="5"/>
      <c r="MTW1044" s="5"/>
      <c r="MTX1044" s="5"/>
      <c r="MTY1044" s="5"/>
      <c r="MTZ1044" s="5"/>
      <c r="MUA1044" s="5"/>
      <c r="MUB1044" s="5"/>
      <c r="MUC1044" s="5"/>
      <c r="MUD1044" s="5"/>
      <c r="MUE1044" s="5"/>
      <c r="MUF1044" s="5"/>
      <c r="MUG1044" s="5"/>
      <c r="MUH1044" s="5"/>
      <c r="MUI1044" s="5"/>
      <c r="MUJ1044" s="5"/>
      <c r="MUK1044" s="5"/>
      <c r="MUL1044" s="5"/>
      <c r="MUM1044" s="5"/>
      <c r="MUN1044" s="5"/>
      <c r="MUO1044" s="5"/>
      <c r="MUP1044" s="5"/>
      <c r="MUQ1044" s="5"/>
      <c r="MUR1044" s="5"/>
      <c r="MUS1044" s="5"/>
      <c r="MUT1044" s="5"/>
      <c r="MUU1044" s="5"/>
      <c r="MUV1044" s="5"/>
      <c r="MUW1044" s="5"/>
      <c r="MUX1044" s="5"/>
      <c r="MUY1044" s="5"/>
      <c r="MUZ1044" s="5"/>
      <c r="MVA1044" s="5"/>
      <c r="MVB1044" s="5"/>
      <c r="MVC1044" s="5"/>
      <c r="MVD1044" s="5"/>
      <c r="MVE1044" s="5"/>
      <c r="MVF1044" s="5"/>
      <c r="MVG1044" s="5"/>
      <c r="MVH1044" s="5"/>
      <c r="MVI1044" s="5"/>
      <c r="MVJ1044" s="5"/>
      <c r="MVK1044" s="5"/>
      <c r="MVL1044" s="5"/>
      <c r="MVM1044" s="5"/>
      <c r="MVN1044" s="5"/>
      <c r="MVO1044" s="5"/>
      <c r="MVP1044" s="5"/>
      <c r="MVQ1044" s="5"/>
      <c r="MVR1044" s="5"/>
      <c r="MVS1044" s="5"/>
      <c r="MVT1044" s="5"/>
      <c r="MVU1044" s="5"/>
      <c r="MVV1044" s="5"/>
      <c r="MVW1044" s="5"/>
      <c r="MVX1044" s="5"/>
      <c r="MVY1044" s="5"/>
      <c r="MVZ1044" s="5"/>
      <c r="MWA1044" s="5"/>
      <c r="MWB1044" s="5"/>
      <c r="MWC1044" s="5"/>
      <c r="MWD1044" s="5"/>
      <c r="MWE1044" s="5"/>
      <c r="MWF1044" s="5"/>
      <c r="MWG1044" s="5"/>
      <c r="MWH1044" s="5"/>
      <c r="MWI1044" s="5"/>
      <c r="MWJ1044" s="5"/>
      <c r="MWK1044" s="5"/>
      <c r="MWL1044" s="5"/>
      <c r="MWM1044" s="5"/>
      <c r="MWN1044" s="5"/>
      <c r="MWO1044" s="5"/>
      <c r="MWP1044" s="5"/>
      <c r="MWQ1044" s="5"/>
      <c r="MWR1044" s="5"/>
      <c r="MWS1044" s="5"/>
      <c r="MWT1044" s="5"/>
      <c r="MWU1044" s="5"/>
      <c r="MWV1044" s="5"/>
      <c r="MWW1044" s="5"/>
      <c r="MWX1044" s="5"/>
      <c r="MWY1044" s="5"/>
      <c r="MWZ1044" s="5"/>
      <c r="MXA1044" s="5"/>
      <c r="MXB1044" s="5"/>
      <c r="MXC1044" s="5"/>
      <c r="MXD1044" s="5"/>
      <c r="MXE1044" s="5"/>
      <c r="MXF1044" s="5"/>
      <c r="MXG1044" s="5"/>
      <c r="MXH1044" s="5"/>
      <c r="MXI1044" s="5"/>
      <c r="MXJ1044" s="5"/>
      <c r="MXK1044" s="5"/>
      <c r="MXL1044" s="5"/>
      <c r="MXM1044" s="5"/>
      <c r="MXN1044" s="5"/>
      <c r="MXO1044" s="5"/>
      <c r="MXP1044" s="5"/>
      <c r="MXQ1044" s="5"/>
      <c r="MXR1044" s="5"/>
      <c r="MXS1044" s="5"/>
      <c r="MXT1044" s="5"/>
      <c r="MXU1044" s="5"/>
      <c r="MXV1044" s="5"/>
      <c r="MXW1044" s="5"/>
      <c r="MXX1044" s="5"/>
      <c r="MXY1044" s="5"/>
      <c r="MXZ1044" s="5"/>
      <c r="MYA1044" s="5"/>
      <c r="MYB1044" s="5"/>
      <c r="MYC1044" s="5"/>
      <c r="MYD1044" s="5"/>
      <c r="MYE1044" s="5"/>
      <c r="MYF1044" s="5"/>
      <c r="MYG1044" s="5"/>
      <c r="MYH1044" s="5"/>
      <c r="MYI1044" s="5"/>
      <c r="MYJ1044" s="5"/>
      <c r="MYK1044" s="5"/>
      <c r="MYL1044" s="5"/>
      <c r="MYM1044" s="5"/>
      <c r="MYN1044" s="5"/>
      <c r="MYO1044" s="5"/>
      <c r="MYP1044" s="5"/>
      <c r="MYQ1044" s="5"/>
      <c r="MYR1044" s="5"/>
      <c r="MYS1044" s="5"/>
      <c r="MYT1044" s="5"/>
      <c r="MYU1044" s="5"/>
      <c r="MYV1044" s="5"/>
      <c r="MYW1044" s="5"/>
      <c r="MYX1044" s="5"/>
      <c r="MYY1044" s="5"/>
      <c r="MYZ1044" s="5"/>
      <c r="MZA1044" s="5"/>
      <c r="MZB1044" s="5"/>
      <c r="MZC1044" s="5"/>
      <c r="MZD1044" s="5"/>
      <c r="MZE1044" s="5"/>
      <c r="MZF1044" s="5"/>
      <c r="MZG1044" s="5"/>
      <c r="MZH1044" s="5"/>
      <c r="MZI1044" s="5"/>
      <c r="MZJ1044" s="5"/>
      <c r="MZK1044" s="5"/>
      <c r="MZL1044" s="5"/>
      <c r="MZM1044" s="5"/>
      <c r="MZN1044" s="5"/>
      <c r="MZO1044" s="5"/>
      <c r="MZP1044" s="5"/>
      <c r="MZQ1044" s="5"/>
      <c r="MZR1044" s="5"/>
      <c r="MZS1044" s="5"/>
      <c r="MZT1044" s="5"/>
      <c r="MZU1044" s="5"/>
      <c r="MZV1044" s="5"/>
      <c r="MZW1044" s="5"/>
      <c r="MZX1044" s="5"/>
      <c r="MZY1044" s="5"/>
      <c r="MZZ1044" s="5"/>
      <c r="NAA1044" s="5"/>
      <c r="NAB1044" s="5"/>
      <c r="NAC1044" s="5"/>
      <c r="NAD1044" s="5"/>
      <c r="NAE1044" s="5"/>
      <c r="NAF1044" s="5"/>
      <c r="NAG1044" s="5"/>
      <c r="NAH1044" s="5"/>
      <c r="NAI1044" s="5"/>
      <c r="NAJ1044" s="5"/>
      <c r="NAK1044" s="5"/>
      <c r="NAL1044" s="5"/>
      <c r="NAM1044" s="5"/>
      <c r="NAN1044" s="5"/>
      <c r="NAO1044" s="5"/>
      <c r="NAP1044" s="5"/>
      <c r="NAQ1044" s="5"/>
      <c r="NAR1044" s="5"/>
      <c r="NAS1044" s="5"/>
      <c r="NAT1044" s="5"/>
      <c r="NAU1044" s="5"/>
      <c r="NAV1044" s="5"/>
      <c r="NAW1044" s="5"/>
      <c r="NAX1044" s="5"/>
      <c r="NAY1044" s="5"/>
      <c r="NAZ1044" s="5"/>
      <c r="NBA1044" s="5"/>
      <c r="NBB1044" s="5"/>
      <c r="NBC1044" s="5"/>
      <c r="NBD1044" s="5"/>
      <c r="NBE1044" s="5"/>
      <c r="NBF1044" s="5"/>
      <c r="NBG1044" s="5"/>
      <c r="NBH1044" s="5"/>
      <c r="NBI1044" s="5"/>
      <c r="NBJ1044" s="5"/>
      <c r="NBK1044" s="5"/>
      <c r="NBL1044" s="5"/>
      <c r="NBM1044" s="5"/>
      <c r="NBN1044" s="5"/>
      <c r="NBO1044" s="5"/>
      <c r="NBP1044" s="5"/>
      <c r="NBQ1044" s="5"/>
      <c r="NBR1044" s="5"/>
      <c r="NBS1044" s="5"/>
      <c r="NBT1044" s="5"/>
      <c r="NBU1044" s="5"/>
      <c r="NBV1044" s="5"/>
      <c r="NBW1044" s="5"/>
      <c r="NBX1044" s="5"/>
      <c r="NBY1044" s="5"/>
      <c r="NBZ1044" s="5"/>
      <c r="NCA1044" s="5"/>
      <c r="NCB1044" s="5"/>
      <c r="NCC1044" s="5"/>
      <c r="NCD1044" s="5"/>
      <c r="NCE1044" s="5"/>
      <c r="NCF1044" s="5"/>
      <c r="NCG1044" s="5"/>
      <c r="NCH1044" s="5"/>
      <c r="NCI1044" s="5"/>
      <c r="NCJ1044" s="5"/>
      <c r="NCK1044" s="5"/>
      <c r="NCL1044" s="5"/>
      <c r="NCM1044" s="5"/>
      <c r="NCN1044" s="5"/>
      <c r="NCO1044" s="5"/>
      <c r="NCP1044" s="5"/>
      <c r="NCQ1044" s="5"/>
      <c r="NCR1044" s="5"/>
      <c r="NCS1044" s="5"/>
      <c r="NCT1044" s="5"/>
      <c r="NCU1044" s="5"/>
      <c r="NCV1044" s="5"/>
      <c r="NCW1044" s="5"/>
      <c r="NCX1044" s="5"/>
      <c r="NCY1044" s="5"/>
      <c r="NCZ1044" s="5"/>
      <c r="NDA1044" s="5"/>
      <c r="NDB1044" s="5"/>
      <c r="NDC1044" s="5"/>
      <c r="NDD1044" s="5"/>
      <c r="NDE1044" s="5"/>
      <c r="NDF1044" s="5"/>
      <c r="NDG1044" s="5"/>
      <c r="NDH1044" s="5"/>
      <c r="NDI1044" s="5"/>
      <c r="NDJ1044" s="5"/>
      <c r="NDK1044" s="5"/>
      <c r="NDL1044" s="5"/>
      <c r="NDM1044" s="5"/>
      <c r="NDN1044" s="5"/>
      <c r="NDO1044" s="5"/>
      <c r="NDP1044" s="5"/>
      <c r="NDQ1044" s="5"/>
      <c r="NDR1044" s="5"/>
      <c r="NDS1044" s="5"/>
      <c r="NDT1044" s="5"/>
      <c r="NDU1044" s="5"/>
      <c r="NDV1044" s="5"/>
      <c r="NDW1044" s="5"/>
      <c r="NDX1044" s="5"/>
      <c r="NDY1044" s="5"/>
      <c r="NDZ1044" s="5"/>
      <c r="NEA1044" s="5"/>
      <c r="NEB1044" s="5"/>
      <c r="NEC1044" s="5"/>
      <c r="NED1044" s="5"/>
      <c r="NEE1044" s="5"/>
      <c r="NEF1044" s="5"/>
      <c r="NEG1044" s="5"/>
      <c r="NEH1044" s="5"/>
      <c r="NEI1044" s="5"/>
      <c r="NEJ1044" s="5"/>
      <c r="NEK1044" s="5"/>
      <c r="NEL1044" s="5"/>
      <c r="NEM1044" s="5"/>
      <c r="NEN1044" s="5"/>
      <c r="NEO1044" s="5"/>
      <c r="NEP1044" s="5"/>
      <c r="NEQ1044" s="5"/>
      <c r="NER1044" s="5"/>
      <c r="NES1044" s="5"/>
      <c r="NET1044" s="5"/>
      <c r="NEU1044" s="5"/>
      <c r="NEV1044" s="5"/>
      <c r="NEW1044" s="5"/>
      <c r="NEX1044" s="5"/>
      <c r="NEY1044" s="5"/>
      <c r="NEZ1044" s="5"/>
      <c r="NFA1044" s="5"/>
      <c r="NFB1044" s="5"/>
      <c r="NFC1044" s="5"/>
      <c r="NFD1044" s="5"/>
      <c r="NFE1044" s="5"/>
      <c r="NFF1044" s="5"/>
      <c r="NFG1044" s="5"/>
      <c r="NFH1044" s="5"/>
      <c r="NFI1044" s="5"/>
      <c r="NFJ1044" s="5"/>
      <c r="NFK1044" s="5"/>
      <c r="NFL1044" s="5"/>
      <c r="NFM1044" s="5"/>
      <c r="NFN1044" s="5"/>
      <c r="NFO1044" s="5"/>
      <c r="NFP1044" s="5"/>
      <c r="NFQ1044" s="5"/>
      <c r="NFR1044" s="5"/>
      <c r="NFS1044" s="5"/>
      <c r="NFT1044" s="5"/>
      <c r="NFU1044" s="5"/>
      <c r="NFV1044" s="5"/>
      <c r="NFW1044" s="5"/>
      <c r="NFX1044" s="5"/>
      <c r="NFY1044" s="5"/>
      <c r="NFZ1044" s="5"/>
      <c r="NGA1044" s="5"/>
      <c r="NGB1044" s="5"/>
      <c r="NGC1044" s="5"/>
      <c r="NGD1044" s="5"/>
      <c r="NGE1044" s="5"/>
      <c r="NGF1044" s="5"/>
      <c r="NGG1044" s="5"/>
      <c r="NGH1044" s="5"/>
      <c r="NGI1044" s="5"/>
      <c r="NGJ1044" s="5"/>
      <c r="NGK1044" s="5"/>
      <c r="NGL1044" s="5"/>
      <c r="NGM1044" s="5"/>
      <c r="NGN1044" s="5"/>
      <c r="NGO1044" s="5"/>
      <c r="NGP1044" s="5"/>
      <c r="NGQ1044" s="5"/>
      <c r="NGR1044" s="5"/>
      <c r="NGS1044" s="5"/>
      <c r="NGT1044" s="5"/>
      <c r="NGU1044" s="5"/>
      <c r="NGV1044" s="5"/>
      <c r="NGW1044" s="5"/>
      <c r="NGX1044" s="5"/>
      <c r="NGY1044" s="5"/>
      <c r="NGZ1044" s="5"/>
      <c r="NHA1044" s="5"/>
      <c r="NHB1044" s="5"/>
      <c r="NHC1044" s="5"/>
      <c r="NHD1044" s="5"/>
      <c r="NHE1044" s="5"/>
      <c r="NHF1044" s="5"/>
      <c r="NHG1044" s="5"/>
      <c r="NHH1044" s="5"/>
      <c r="NHI1044" s="5"/>
      <c r="NHJ1044" s="5"/>
      <c r="NHK1044" s="5"/>
      <c r="NHL1044" s="5"/>
      <c r="NHM1044" s="5"/>
      <c r="NHN1044" s="5"/>
      <c r="NHO1044" s="5"/>
      <c r="NHP1044" s="5"/>
      <c r="NHQ1044" s="5"/>
      <c r="NHR1044" s="5"/>
      <c r="NHS1044" s="5"/>
      <c r="NHT1044" s="5"/>
      <c r="NHU1044" s="5"/>
      <c r="NHV1044" s="5"/>
      <c r="NHW1044" s="5"/>
      <c r="NHX1044" s="5"/>
      <c r="NHY1044" s="5"/>
      <c r="NHZ1044" s="5"/>
      <c r="NIA1044" s="5"/>
      <c r="NIB1044" s="5"/>
      <c r="NIC1044" s="5"/>
      <c r="NID1044" s="5"/>
      <c r="NIE1044" s="5"/>
      <c r="NIF1044" s="5"/>
      <c r="NIG1044" s="5"/>
      <c r="NIH1044" s="5"/>
      <c r="NII1044" s="5"/>
      <c r="NIJ1044" s="5"/>
      <c r="NIK1044" s="5"/>
      <c r="NIL1044" s="5"/>
      <c r="NIM1044" s="5"/>
      <c r="NIN1044" s="5"/>
      <c r="NIO1044" s="5"/>
      <c r="NIP1044" s="5"/>
      <c r="NIQ1044" s="5"/>
      <c r="NIR1044" s="5"/>
      <c r="NIS1044" s="5"/>
      <c r="NIT1044" s="5"/>
      <c r="NIU1044" s="5"/>
      <c r="NIV1044" s="5"/>
      <c r="NIW1044" s="5"/>
      <c r="NIX1044" s="5"/>
      <c r="NIY1044" s="5"/>
      <c r="NIZ1044" s="5"/>
      <c r="NJA1044" s="5"/>
      <c r="NJB1044" s="5"/>
      <c r="NJC1044" s="5"/>
      <c r="NJD1044" s="5"/>
      <c r="NJE1044" s="5"/>
      <c r="NJF1044" s="5"/>
      <c r="NJG1044" s="5"/>
      <c r="NJH1044" s="5"/>
      <c r="NJI1044" s="5"/>
      <c r="NJJ1044" s="5"/>
      <c r="NJK1044" s="5"/>
      <c r="NJL1044" s="5"/>
      <c r="NJM1044" s="5"/>
      <c r="NJN1044" s="5"/>
      <c r="NJO1044" s="5"/>
      <c r="NJP1044" s="5"/>
      <c r="NJQ1044" s="5"/>
      <c r="NJR1044" s="5"/>
      <c r="NJS1044" s="5"/>
      <c r="NJT1044" s="5"/>
      <c r="NJU1044" s="5"/>
      <c r="NJV1044" s="5"/>
      <c r="NJW1044" s="5"/>
      <c r="NJX1044" s="5"/>
      <c r="NJY1044" s="5"/>
      <c r="NJZ1044" s="5"/>
      <c r="NKA1044" s="5"/>
      <c r="NKB1044" s="5"/>
      <c r="NKC1044" s="5"/>
      <c r="NKD1044" s="5"/>
      <c r="NKE1044" s="5"/>
      <c r="NKF1044" s="5"/>
      <c r="NKG1044" s="5"/>
      <c r="NKH1044" s="5"/>
      <c r="NKI1044" s="5"/>
      <c r="NKJ1044" s="5"/>
      <c r="NKK1044" s="5"/>
      <c r="NKL1044" s="5"/>
      <c r="NKM1044" s="5"/>
      <c r="NKN1044" s="5"/>
      <c r="NKO1044" s="5"/>
      <c r="NKP1044" s="5"/>
      <c r="NKQ1044" s="5"/>
      <c r="NKR1044" s="5"/>
      <c r="NKS1044" s="5"/>
      <c r="NKT1044" s="5"/>
      <c r="NKU1044" s="5"/>
      <c r="NKV1044" s="5"/>
      <c r="NKW1044" s="5"/>
      <c r="NKX1044" s="5"/>
      <c r="NKY1044" s="5"/>
      <c r="NKZ1044" s="5"/>
      <c r="NLA1044" s="5"/>
      <c r="NLB1044" s="5"/>
      <c r="NLC1044" s="5"/>
      <c r="NLD1044" s="5"/>
      <c r="NLE1044" s="5"/>
      <c r="NLF1044" s="5"/>
      <c r="NLG1044" s="5"/>
      <c r="NLH1044" s="5"/>
      <c r="NLI1044" s="5"/>
      <c r="NLJ1044" s="5"/>
      <c r="NLK1044" s="5"/>
      <c r="NLL1044" s="5"/>
      <c r="NLM1044" s="5"/>
      <c r="NLN1044" s="5"/>
      <c r="NLO1044" s="5"/>
      <c r="NLP1044" s="5"/>
      <c r="NLQ1044" s="5"/>
      <c r="NLR1044" s="5"/>
      <c r="NLS1044" s="5"/>
      <c r="NLT1044" s="5"/>
      <c r="NLU1044" s="5"/>
      <c r="NLV1044" s="5"/>
      <c r="NLW1044" s="5"/>
      <c r="NLX1044" s="5"/>
      <c r="NLY1044" s="5"/>
      <c r="NLZ1044" s="5"/>
      <c r="NMA1044" s="5"/>
      <c r="NMB1044" s="5"/>
      <c r="NMC1044" s="5"/>
      <c r="NMD1044" s="5"/>
      <c r="NME1044" s="5"/>
      <c r="NMF1044" s="5"/>
      <c r="NMG1044" s="5"/>
      <c r="NMH1044" s="5"/>
      <c r="NMI1044" s="5"/>
      <c r="NMJ1044" s="5"/>
      <c r="NMK1044" s="5"/>
      <c r="NML1044" s="5"/>
      <c r="NMM1044" s="5"/>
      <c r="NMN1044" s="5"/>
      <c r="NMO1044" s="5"/>
      <c r="NMP1044" s="5"/>
      <c r="NMQ1044" s="5"/>
      <c r="NMR1044" s="5"/>
      <c r="NMS1044" s="5"/>
      <c r="NMT1044" s="5"/>
      <c r="NMU1044" s="5"/>
      <c r="NMV1044" s="5"/>
      <c r="NMW1044" s="5"/>
      <c r="NMX1044" s="5"/>
      <c r="NMY1044" s="5"/>
      <c r="NMZ1044" s="5"/>
      <c r="NNA1044" s="5"/>
      <c r="NNB1044" s="5"/>
      <c r="NNC1044" s="5"/>
      <c r="NND1044" s="5"/>
      <c r="NNE1044" s="5"/>
      <c r="NNF1044" s="5"/>
      <c r="NNG1044" s="5"/>
      <c r="NNH1044" s="5"/>
      <c r="NNI1044" s="5"/>
      <c r="NNJ1044" s="5"/>
      <c r="NNK1044" s="5"/>
      <c r="NNL1044" s="5"/>
      <c r="NNM1044" s="5"/>
      <c r="NNN1044" s="5"/>
      <c r="NNO1044" s="5"/>
      <c r="NNP1044" s="5"/>
      <c r="NNQ1044" s="5"/>
      <c r="NNR1044" s="5"/>
      <c r="NNS1044" s="5"/>
      <c r="NNT1044" s="5"/>
      <c r="NNU1044" s="5"/>
      <c r="NNV1044" s="5"/>
      <c r="NNW1044" s="5"/>
      <c r="NNX1044" s="5"/>
      <c r="NNY1044" s="5"/>
      <c r="NNZ1044" s="5"/>
      <c r="NOA1044" s="5"/>
      <c r="NOB1044" s="5"/>
      <c r="NOC1044" s="5"/>
      <c r="NOD1044" s="5"/>
      <c r="NOE1044" s="5"/>
      <c r="NOF1044" s="5"/>
      <c r="NOG1044" s="5"/>
      <c r="NOH1044" s="5"/>
      <c r="NOI1044" s="5"/>
      <c r="NOJ1044" s="5"/>
      <c r="NOK1044" s="5"/>
      <c r="NOL1044" s="5"/>
      <c r="NOM1044" s="5"/>
      <c r="NON1044" s="5"/>
      <c r="NOO1044" s="5"/>
      <c r="NOP1044" s="5"/>
      <c r="NOQ1044" s="5"/>
      <c r="NOR1044" s="5"/>
      <c r="NOS1044" s="5"/>
      <c r="NOT1044" s="5"/>
      <c r="NOU1044" s="5"/>
      <c r="NOV1044" s="5"/>
      <c r="NOW1044" s="5"/>
      <c r="NOX1044" s="5"/>
      <c r="NOY1044" s="5"/>
      <c r="NOZ1044" s="5"/>
      <c r="NPA1044" s="5"/>
      <c r="NPB1044" s="5"/>
      <c r="NPC1044" s="5"/>
      <c r="NPD1044" s="5"/>
      <c r="NPE1044" s="5"/>
      <c r="NPF1044" s="5"/>
      <c r="NPG1044" s="5"/>
      <c r="NPH1044" s="5"/>
      <c r="NPI1044" s="5"/>
      <c r="NPJ1044" s="5"/>
      <c r="NPK1044" s="5"/>
      <c r="NPL1044" s="5"/>
      <c r="NPM1044" s="5"/>
      <c r="NPN1044" s="5"/>
      <c r="NPO1044" s="5"/>
      <c r="NPP1044" s="5"/>
      <c r="NPQ1044" s="5"/>
      <c r="NPR1044" s="5"/>
      <c r="NPS1044" s="5"/>
      <c r="NPT1044" s="5"/>
      <c r="NPU1044" s="5"/>
      <c r="NPV1044" s="5"/>
      <c r="NPW1044" s="5"/>
      <c r="NPX1044" s="5"/>
      <c r="NPY1044" s="5"/>
      <c r="NPZ1044" s="5"/>
      <c r="NQA1044" s="5"/>
      <c r="NQB1044" s="5"/>
      <c r="NQC1044" s="5"/>
      <c r="NQD1044" s="5"/>
      <c r="NQE1044" s="5"/>
      <c r="NQF1044" s="5"/>
      <c r="NQG1044" s="5"/>
      <c r="NQH1044" s="5"/>
      <c r="NQI1044" s="5"/>
      <c r="NQJ1044" s="5"/>
      <c r="NQK1044" s="5"/>
      <c r="NQL1044" s="5"/>
      <c r="NQM1044" s="5"/>
      <c r="NQN1044" s="5"/>
      <c r="NQO1044" s="5"/>
      <c r="NQP1044" s="5"/>
      <c r="NQQ1044" s="5"/>
      <c r="NQR1044" s="5"/>
      <c r="NQS1044" s="5"/>
      <c r="NQT1044" s="5"/>
      <c r="NQU1044" s="5"/>
      <c r="NQV1044" s="5"/>
      <c r="NQW1044" s="5"/>
      <c r="NQX1044" s="5"/>
      <c r="NQY1044" s="5"/>
      <c r="NQZ1044" s="5"/>
      <c r="NRA1044" s="5"/>
      <c r="NRB1044" s="5"/>
      <c r="NRC1044" s="5"/>
      <c r="NRD1044" s="5"/>
      <c r="NRE1044" s="5"/>
      <c r="NRF1044" s="5"/>
      <c r="NRG1044" s="5"/>
      <c r="NRH1044" s="5"/>
      <c r="NRI1044" s="5"/>
      <c r="NRJ1044" s="5"/>
      <c r="NRK1044" s="5"/>
      <c r="NRL1044" s="5"/>
      <c r="NRM1044" s="5"/>
      <c r="NRN1044" s="5"/>
      <c r="NRO1044" s="5"/>
      <c r="NRP1044" s="5"/>
      <c r="NRQ1044" s="5"/>
      <c r="NRR1044" s="5"/>
      <c r="NRS1044" s="5"/>
      <c r="NRT1044" s="5"/>
      <c r="NRU1044" s="5"/>
      <c r="NRV1044" s="5"/>
      <c r="NRW1044" s="5"/>
      <c r="NRX1044" s="5"/>
      <c r="NRY1044" s="5"/>
      <c r="NRZ1044" s="5"/>
      <c r="NSA1044" s="5"/>
      <c r="NSB1044" s="5"/>
      <c r="NSC1044" s="5"/>
      <c r="NSD1044" s="5"/>
      <c r="NSE1044" s="5"/>
      <c r="NSF1044" s="5"/>
      <c r="NSG1044" s="5"/>
      <c r="NSH1044" s="5"/>
      <c r="NSI1044" s="5"/>
      <c r="NSJ1044" s="5"/>
      <c r="NSK1044" s="5"/>
      <c r="NSL1044" s="5"/>
      <c r="NSM1044" s="5"/>
      <c r="NSN1044" s="5"/>
      <c r="NSO1044" s="5"/>
      <c r="NSP1044" s="5"/>
      <c r="NSQ1044" s="5"/>
      <c r="NSR1044" s="5"/>
      <c r="NSS1044" s="5"/>
      <c r="NST1044" s="5"/>
      <c r="NSU1044" s="5"/>
      <c r="NSV1044" s="5"/>
      <c r="NSW1044" s="5"/>
      <c r="NSX1044" s="5"/>
      <c r="NSY1044" s="5"/>
      <c r="NSZ1044" s="5"/>
      <c r="NTA1044" s="5"/>
      <c r="NTB1044" s="5"/>
      <c r="NTC1044" s="5"/>
      <c r="NTD1044" s="5"/>
      <c r="NTE1044" s="5"/>
      <c r="NTF1044" s="5"/>
      <c r="NTG1044" s="5"/>
      <c r="NTH1044" s="5"/>
      <c r="NTI1044" s="5"/>
      <c r="NTJ1044" s="5"/>
      <c r="NTK1044" s="5"/>
      <c r="NTL1044" s="5"/>
      <c r="NTM1044" s="5"/>
      <c r="NTN1044" s="5"/>
      <c r="NTO1044" s="5"/>
      <c r="NTP1044" s="5"/>
      <c r="NTQ1044" s="5"/>
      <c r="NTR1044" s="5"/>
      <c r="NTS1044" s="5"/>
      <c r="NTT1044" s="5"/>
      <c r="NTU1044" s="5"/>
      <c r="NTV1044" s="5"/>
      <c r="NTW1044" s="5"/>
      <c r="NTX1044" s="5"/>
      <c r="NTY1044" s="5"/>
      <c r="NTZ1044" s="5"/>
      <c r="NUA1044" s="5"/>
      <c r="NUB1044" s="5"/>
      <c r="NUC1044" s="5"/>
      <c r="NUD1044" s="5"/>
      <c r="NUE1044" s="5"/>
      <c r="NUF1044" s="5"/>
      <c r="NUG1044" s="5"/>
      <c r="NUH1044" s="5"/>
      <c r="NUI1044" s="5"/>
      <c r="NUJ1044" s="5"/>
      <c r="NUK1044" s="5"/>
      <c r="NUL1044" s="5"/>
      <c r="NUM1044" s="5"/>
      <c r="NUN1044" s="5"/>
      <c r="NUO1044" s="5"/>
      <c r="NUP1044" s="5"/>
      <c r="NUQ1044" s="5"/>
      <c r="NUR1044" s="5"/>
      <c r="NUS1044" s="5"/>
      <c r="NUT1044" s="5"/>
      <c r="NUU1044" s="5"/>
      <c r="NUV1044" s="5"/>
      <c r="NUW1044" s="5"/>
      <c r="NUX1044" s="5"/>
      <c r="NUY1044" s="5"/>
      <c r="NUZ1044" s="5"/>
      <c r="NVA1044" s="5"/>
      <c r="NVB1044" s="5"/>
      <c r="NVC1044" s="5"/>
      <c r="NVD1044" s="5"/>
      <c r="NVE1044" s="5"/>
      <c r="NVF1044" s="5"/>
      <c r="NVG1044" s="5"/>
      <c r="NVH1044" s="5"/>
      <c r="NVI1044" s="5"/>
      <c r="NVJ1044" s="5"/>
      <c r="NVK1044" s="5"/>
      <c r="NVL1044" s="5"/>
      <c r="NVM1044" s="5"/>
      <c r="NVN1044" s="5"/>
      <c r="NVO1044" s="5"/>
      <c r="NVP1044" s="5"/>
      <c r="NVQ1044" s="5"/>
      <c r="NVR1044" s="5"/>
      <c r="NVS1044" s="5"/>
      <c r="NVT1044" s="5"/>
      <c r="NVU1044" s="5"/>
      <c r="NVV1044" s="5"/>
      <c r="NVW1044" s="5"/>
      <c r="NVX1044" s="5"/>
      <c r="NVY1044" s="5"/>
      <c r="NVZ1044" s="5"/>
      <c r="NWA1044" s="5"/>
      <c r="NWB1044" s="5"/>
      <c r="NWC1044" s="5"/>
      <c r="NWD1044" s="5"/>
      <c r="NWE1044" s="5"/>
      <c r="NWF1044" s="5"/>
      <c r="NWG1044" s="5"/>
      <c r="NWH1044" s="5"/>
      <c r="NWI1044" s="5"/>
      <c r="NWJ1044" s="5"/>
      <c r="NWK1044" s="5"/>
      <c r="NWL1044" s="5"/>
      <c r="NWM1044" s="5"/>
      <c r="NWN1044" s="5"/>
      <c r="NWO1044" s="5"/>
      <c r="NWP1044" s="5"/>
      <c r="NWQ1044" s="5"/>
      <c r="NWR1044" s="5"/>
      <c r="NWS1044" s="5"/>
      <c r="NWT1044" s="5"/>
      <c r="NWU1044" s="5"/>
      <c r="NWV1044" s="5"/>
      <c r="NWW1044" s="5"/>
      <c r="NWX1044" s="5"/>
      <c r="NWY1044" s="5"/>
      <c r="NWZ1044" s="5"/>
      <c r="NXA1044" s="5"/>
      <c r="NXB1044" s="5"/>
      <c r="NXC1044" s="5"/>
      <c r="NXD1044" s="5"/>
      <c r="NXE1044" s="5"/>
      <c r="NXF1044" s="5"/>
      <c r="NXG1044" s="5"/>
      <c r="NXH1044" s="5"/>
      <c r="NXI1044" s="5"/>
      <c r="NXJ1044" s="5"/>
      <c r="NXK1044" s="5"/>
      <c r="NXL1044" s="5"/>
      <c r="NXM1044" s="5"/>
      <c r="NXN1044" s="5"/>
      <c r="NXO1044" s="5"/>
      <c r="NXP1044" s="5"/>
      <c r="NXQ1044" s="5"/>
      <c r="NXR1044" s="5"/>
      <c r="NXS1044" s="5"/>
      <c r="NXT1044" s="5"/>
      <c r="NXU1044" s="5"/>
      <c r="NXV1044" s="5"/>
      <c r="NXW1044" s="5"/>
      <c r="NXX1044" s="5"/>
      <c r="NXY1044" s="5"/>
      <c r="NXZ1044" s="5"/>
      <c r="NYA1044" s="5"/>
      <c r="NYB1044" s="5"/>
      <c r="NYC1044" s="5"/>
      <c r="NYD1044" s="5"/>
      <c r="NYE1044" s="5"/>
      <c r="NYF1044" s="5"/>
      <c r="NYG1044" s="5"/>
      <c r="NYH1044" s="5"/>
      <c r="NYI1044" s="5"/>
      <c r="NYJ1044" s="5"/>
      <c r="NYK1044" s="5"/>
      <c r="NYL1044" s="5"/>
      <c r="NYM1044" s="5"/>
      <c r="NYN1044" s="5"/>
      <c r="NYO1044" s="5"/>
      <c r="NYP1044" s="5"/>
      <c r="NYQ1044" s="5"/>
      <c r="NYR1044" s="5"/>
      <c r="NYS1044" s="5"/>
      <c r="NYT1044" s="5"/>
      <c r="NYU1044" s="5"/>
      <c r="NYV1044" s="5"/>
      <c r="NYW1044" s="5"/>
      <c r="NYX1044" s="5"/>
      <c r="NYY1044" s="5"/>
      <c r="NYZ1044" s="5"/>
      <c r="NZA1044" s="5"/>
      <c r="NZB1044" s="5"/>
      <c r="NZC1044" s="5"/>
      <c r="NZD1044" s="5"/>
      <c r="NZE1044" s="5"/>
      <c r="NZF1044" s="5"/>
      <c r="NZG1044" s="5"/>
      <c r="NZH1044" s="5"/>
      <c r="NZI1044" s="5"/>
      <c r="NZJ1044" s="5"/>
      <c r="NZK1044" s="5"/>
      <c r="NZL1044" s="5"/>
      <c r="NZM1044" s="5"/>
      <c r="NZN1044" s="5"/>
      <c r="NZO1044" s="5"/>
      <c r="NZP1044" s="5"/>
      <c r="NZQ1044" s="5"/>
      <c r="NZR1044" s="5"/>
      <c r="NZS1044" s="5"/>
      <c r="NZT1044" s="5"/>
      <c r="NZU1044" s="5"/>
      <c r="NZV1044" s="5"/>
      <c r="NZW1044" s="5"/>
      <c r="NZX1044" s="5"/>
      <c r="NZY1044" s="5"/>
      <c r="NZZ1044" s="5"/>
      <c r="OAA1044" s="5"/>
      <c r="OAB1044" s="5"/>
      <c r="OAC1044" s="5"/>
      <c r="OAD1044" s="5"/>
      <c r="OAE1044" s="5"/>
      <c r="OAF1044" s="5"/>
      <c r="OAG1044" s="5"/>
      <c r="OAH1044" s="5"/>
      <c r="OAI1044" s="5"/>
      <c r="OAJ1044" s="5"/>
      <c r="OAK1044" s="5"/>
      <c r="OAL1044" s="5"/>
      <c r="OAM1044" s="5"/>
      <c r="OAN1044" s="5"/>
      <c r="OAO1044" s="5"/>
      <c r="OAP1044" s="5"/>
      <c r="OAQ1044" s="5"/>
      <c r="OAR1044" s="5"/>
      <c r="OAS1044" s="5"/>
      <c r="OAT1044" s="5"/>
      <c r="OAU1044" s="5"/>
      <c r="OAV1044" s="5"/>
      <c r="OAW1044" s="5"/>
      <c r="OAX1044" s="5"/>
      <c r="OAY1044" s="5"/>
      <c r="OAZ1044" s="5"/>
      <c r="OBA1044" s="5"/>
      <c r="OBB1044" s="5"/>
      <c r="OBC1044" s="5"/>
      <c r="OBD1044" s="5"/>
      <c r="OBE1044" s="5"/>
      <c r="OBF1044" s="5"/>
      <c r="OBG1044" s="5"/>
      <c r="OBH1044" s="5"/>
      <c r="OBI1044" s="5"/>
      <c r="OBJ1044" s="5"/>
      <c r="OBK1044" s="5"/>
      <c r="OBL1044" s="5"/>
      <c r="OBM1044" s="5"/>
      <c r="OBN1044" s="5"/>
      <c r="OBO1044" s="5"/>
      <c r="OBP1044" s="5"/>
      <c r="OBQ1044" s="5"/>
      <c r="OBR1044" s="5"/>
      <c r="OBS1044" s="5"/>
      <c r="OBT1044" s="5"/>
      <c r="OBU1044" s="5"/>
      <c r="OBV1044" s="5"/>
      <c r="OBW1044" s="5"/>
      <c r="OBX1044" s="5"/>
      <c r="OBY1044" s="5"/>
      <c r="OBZ1044" s="5"/>
      <c r="OCA1044" s="5"/>
      <c r="OCB1044" s="5"/>
      <c r="OCC1044" s="5"/>
      <c r="OCD1044" s="5"/>
      <c r="OCE1044" s="5"/>
      <c r="OCF1044" s="5"/>
      <c r="OCG1044" s="5"/>
      <c r="OCH1044" s="5"/>
      <c r="OCI1044" s="5"/>
      <c r="OCJ1044" s="5"/>
      <c r="OCK1044" s="5"/>
      <c r="OCL1044" s="5"/>
      <c r="OCM1044" s="5"/>
      <c r="OCN1044" s="5"/>
      <c r="OCO1044" s="5"/>
      <c r="OCP1044" s="5"/>
      <c r="OCQ1044" s="5"/>
      <c r="OCR1044" s="5"/>
      <c r="OCS1044" s="5"/>
      <c r="OCT1044" s="5"/>
      <c r="OCU1044" s="5"/>
      <c r="OCV1044" s="5"/>
      <c r="OCW1044" s="5"/>
      <c r="OCX1044" s="5"/>
      <c r="OCY1044" s="5"/>
      <c r="OCZ1044" s="5"/>
      <c r="ODA1044" s="5"/>
      <c r="ODB1044" s="5"/>
      <c r="ODC1044" s="5"/>
      <c r="ODD1044" s="5"/>
      <c r="ODE1044" s="5"/>
      <c r="ODF1044" s="5"/>
      <c r="ODG1044" s="5"/>
      <c r="ODH1044" s="5"/>
      <c r="ODI1044" s="5"/>
      <c r="ODJ1044" s="5"/>
      <c r="ODK1044" s="5"/>
      <c r="ODL1044" s="5"/>
      <c r="ODM1044" s="5"/>
      <c r="ODN1044" s="5"/>
      <c r="ODO1044" s="5"/>
      <c r="ODP1044" s="5"/>
      <c r="ODQ1044" s="5"/>
      <c r="ODR1044" s="5"/>
      <c r="ODS1044" s="5"/>
      <c r="ODT1044" s="5"/>
      <c r="ODU1044" s="5"/>
      <c r="ODV1044" s="5"/>
      <c r="ODW1044" s="5"/>
      <c r="ODX1044" s="5"/>
      <c r="ODY1044" s="5"/>
      <c r="ODZ1044" s="5"/>
      <c r="OEA1044" s="5"/>
      <c r="OEB1044" s="5"/>
      <c r="OEC1044" s="5"/>
      <c r="OED1044" s="5"/>
      <c r="OEE1044" s="5"/>
      <c r="OEF1044" s="5"/>
      <c r="OEG1044" s="5"/>
      <c r="OEH1044" s="5"/>
      <c r="OEI1044" s="5"/>
      <c r="OEJ1044" s="5"/>
      <c r="OEK1044" s="5"/>
      <c r="OEL1044" s="5"/>
      <c r="OEM1044" s="5"/>
      <c r="OEN1044" s="5"/>
      <c r="OEO1044" s="5"/>
      <c r="OEP1044" s="5"/>
      <c r="OEQ1044" s="5"/>
      <c r="OER1044" s="5"/>
      <c r="OES1044" s="5"/>
      <c r="OET1044" s="5"/>
      <c r="OEU1044" s="5"/>
      <c r="OEV1044" s="5"/>
      <c r="OEW1044" s="5"/>
      <c r="OEX1044" s="5"/>
      <c r="OEY1044" s="5"/>
      <c r="OEZ1044" s="5"/>
      <c r="OFA1044" s="5"/>
      <c r="OFB1044" s="5"/>
      <c r="OFC1044" s="5"/>
      <c r="OFD1044" s="5"/>
      <c r="OFE1044" s="5"/>
      <c r="OFF1044" s="5"/>
      <c r="OFG1044" s="5"/>
      <c r="OFH1044" s="5"/>
      <c r="OFI1044" s="5"/>
      <c r="OFJ1044" s="5"/>
      <c r="OFK1044" s="5"/>
      <c r="OFL1044" s="5"/>
      <c r="OFM1044" s="5"/>
      <c r="OFN1044" s="5"/>
      <c r="OFO1044" s="5"/>
      <c r="OFP1044" s="5"/>
      <c r="OFQ1044" s="5"/>
      <c r="OFR1044" s="5"/>
      <c r="OFS1044" s="5"/>
      <c r="OFT1044" s="5"/>
      <c r="OFU1044" s="5"/>
      <c r="OFV1044" s="5"/>
      <c r="OFW1044" s="5"/>
      <c r="OFX1044" s="5"/>
      <c r="OFY1044" s="5"/>
      <c r="OFZ1044" s="5"/>
      <c r="OGA1044" s="5"/>
      <c r="OGB1044" s="5"/>
      <c r="OGC1044" s="5"/>
      <c r="OGD1044" s="5"/>
      <c r="OGE1044" s="5"/>
      <c r="OGF1044" s="5"/>
      <c r="OGG1044" s="5"/>
      <c r="OGH1044" s="5"/>
      <c r="OGI1044" s="5"/>
      <c r="OGJ1044" s="5"/>
      <c r="OGK1044" s="5"/>
      <c r="OGL1044" s="5"/>
      <c r="OGM1044" s="5"/>
      <c r="OGN1044" s="5"/>
      <c r="OGO1044" s="5"/>
      <c r="OGP1044" s="5"/>
      <c r="OGQ1044" s="5"/>
      <c r="OGR1044" s="5"/>
      <c r="OGS1044" s="5"/>
      <c r="OGT1044" s="5"/>
      <c r="OGU1044" s="5"/>
      <c r="OGV1044" s="5"/>
      <c r="OGW1044" s="5"/>
      <c r="OGX1044" s="5"/>
      <c r="OGY1044" s="5"/>
      <c r="OGZ1044" s="5"/>
      <c r="OHA1044" s="5"/>
      <c r="OHB1044" s="5"/>
      <c r="OHC1044" s="5"/>
      <c r="OHD1044" s="5"/>
      <c r="OHE1044" s="5"/>
      <c r="OHF1044" s="5"/>
      <c r="OHG1044" s="5"/>
      <c r="OHH1044" s="5"/>
      <c r="OHI1044" s="5"/>
      <c r="OHJ1044" s="5"/>
      <c r="OHK1044" s="5"/>
      <c r="OHL1044" s="5"/>
      <c r="OHM1044" s="5"/>
      <c r="OHN1044" s="5"/>
      <c r="OHO1044" s="5"/>
      <c r="OHP1044" s="5"/>
      <c r="OHQ1044" s="5"/>
      <c r="OHR1044" s="5"/>
      <c r="OHS1044" s="5"/>
      <c r="OHT1044" s="5"/>
      <c r="OHU1044" s="5"/>
      <c r="OHV1044" s="5"/>
      <c r="OHW1044" s="5"/>
      <c r="OHX1044" s="5"/>
      <c r="OHY1044" s="5"/>
      <c r="OHZ1044" s="5"/>
      <c r="OIA1044" s="5"/>
      <c r="OIB1044" s="5"/>
      <c r="OIC1044" s="5"/>
      <c r="OID1044" s="5"/>
      <c r="OIE1044" s="5"/>
      <c r="OIF1044" s="5"/>
      <c r="OIG1044" s="5"/>
      <c r="OIH1044" s="5"/>
      <c r="OII1044" s="5"/>
      <c r="OIJ1044" s="5"/>
      <c r="OIK1044" s="5"/>
      <c r="OIL1044" s="5"/>
      <c r="OIM1044" s="5"/>
      <c r="OIN1044" s="5"/>
      <c r="OIO1044" s="5"/>
      <c r="OIP1044" s="5"/>
      <c r="OIQ1044" s="5"/>
      <c r="OIR1044" s="5"/>
      <c r="OIS1044" s="5"/>
      <c r="OIT1044" s="5"/>
      <c r="OIU1044" s="5"/>
      <c r="OIV1044" s="5"/>
      <c r="OIW1044" s="5"/>
      <c r="OIX1044" s="5"/>
      <c r="OIY1044" s="5"/>
      <c r="OIZ1044" s="5"/>
      <c r="OJA1044" s="5"/>
      <c r="OJB1044" s="5"/>
      <c r="OJC1044" s="5"/>
      <c r="OJD1044" s="5"/>
      <c r="OJE1044" s="5"/>
      <c r="OJF1044" s="5"/>
      <c r="OJG1044" s="5"/>
      <c r="OJH1044" s="5"/>
      <c r="OJI1044" s="5"/>
      <c r="OJJ1044" s="5"/>
      <c r="OJK1044" s="5"/>
      <c r="OJL1044" s="5"/>
      <c r="OJM1044" s="5"/>
      <c r="OJN1044" s="5"/>
      <c r="OJO1044" s="5"/>
      <c r="OJP1044" s="5"/>
      <c r="OJQ1044" s="5"/>
      <c r="OJR1044" s="5"/>
      <c r="OJS1044" s="5"/>
      <c r="OJT1044" s="5"/>
      <c r="OJU1044" s="5"/>
      <c r="OJV1044" s="5"/>
      <c r="OJW1044" s="5"/>
      <c r="OJX1044" s="5"/>
      <c r="OJY1044" s="5"/>
      <c r="OJZ1044" s="5"/>
      <c r="OKA1044" s="5"/>
      <c r="OKB1044" s="5"/>
      <c r="OKC1044" s="5"/>
      <c r="OKD1044" s="5"/>
      <c r="OKE1044" s="5"/>
      <c r="OKF1044" s="5"/>
      <c r="OKG1044" s="5"/>
      <c r="OKH1044" s="5"/>
      <c r="OKI1044" s="5"/>
      <c r="OKJ1044" s="5"/>
      <c r="OKK1044" s="5"/>
      <c r="OKL1044" s="5"/>
      <c r="OKM1044" s="5"/>
      <c r="OKN1044" s="5"/>
      <c r="OKO1044" s="5"/>
      <c r="OKP1044" s="5"/>
      <c r="OKQ1044" s="5"/>
      <c r="OKR1044" s="5"/>
      <c r="OKS1044" s="5"/>
      <c r="OKT1044" s="5"/>
      <c r="OKU1044" s="5"/>
      <c r="OKV1044" s="5"/>
      <c r="OKW1044" s="5"/>
      <c r="OKX1044" s="5"/>
      <c r="OKY1044" s="5"/>
      <c r="OKZ1044" s="5"/>
      <c r="OLA1044" s="5"/>
      <c r="OLB1044" s="5"/>
      <c r="OLC1044" s="5"/>
      <c r="OLD1044" s="5"/>
      <c r="OLE1044" s="5"/>
      <c r="OLF1044" s="5"/>
      <c r="OLG1044" s="5"/>
      <c r="OLH1044" s="5"/>
      <c r="OLI1044" s="5"/>
      <c r="OLJ1044" s="5"/>
      <c r="OLK1044" s="5"/>
      <c r="OLL1044" s="5"/>
      <c r="OLM1044" s="5"/>
      <c r="OLN1044" s="5"/>
      <c r="OLO1044" s="5"/>
      <c r="OLP1044" s="5"/>
      <c r="OLQ1044" s="5"/>
      <c r="OLR1044" s="5"/>
      <c r="OLS1044" s="5"/>
      <c r="OLT1044" s="5"/>
      <c r="OLU1044" s="5"/>
      <c r="OLV1044" s="5"/>
      <c r="OLW1044" s="5"/>
      <c r="OLX1044" s="5"/>
      <c r="OLY1044" s="5"/>
      <c r="OLZ1044" s="5"/>
      <c r="OMA1044" s="5"/>
      <c r="OMB1044" s="5"/>
      <c r="OMC1044" s="5"/>
      <c r="OMD1044" s="5"/>
      <c r="OME1044" s="5"/>
      <c r="OMF1044" s="5"/>
      <c r="OMG1044" s="5"/>
      <c r="OMH1044" s="5"/>
      <c r="OMI1044" s="5"/>
      <c r="OMJ1044" s="5"/>
      <c r="OMK1044" s="5"/>
      <c r="OML1044" s="5"/>
      <c r="OMM1044" s="5"/>
      <c r="OMN1044" s="5"/>
      <c r="OMO1044" s="5"/>
      <c r="OMP1044" s="5"/>
      <c r="OMQ1044" s="5"/>
      <c r="OMR1044" s="5"/>
      <c r="OMS1044" s="5"/>
      <c r="OMT1044" s="5"/>
      <c r="OMU1044" s="5"/>
      <c r="OMV1044" s="5"/>
      <c r="OMW1044" s="5"/>
      <c r="OMX1044" s="5"/>
      <c r="OMY1044" s="5"/>
      <c r="OMZ1044" s="5"/>
      <c r="ONA1044" s="5"/>
      <c r="ONB1044" s="5"/>
      <c r="ONC1044" s="5"/>
      <c r="OND1044" s="5"/>
      <c r="ONE1044" s="5"/>
      <c r="ONF1044" s="5"/>
      <c r="ONG1044" s="5"/>
      <c r="ONH1044" s="5"/>
      <c r="ONI1044" s="5"/>
      <c r="ONJ1044" s="5"/>
      <c r="ONK1044" s="5"/>
      <c r="ONL1044" s="5"/>
      <c r="ONM1044" s="5"/>
      <c r="ONN1044" s="5"/>
      <c r="ONO1044" s="5"/>
      <c r="ONP1044" s="5"/>
      <c r="ONQ1044" s="5"/>
      <c r="ONR1044" s="5"/>
      <c r="ONS1044" s="5"/>
      <c r="ONT1044" s="5"/>
      <c r="ONU1044" s="5"/>
      <c r="ONV1044" s="5"/>
      <c r="ONW1044" s="5"/>
      <c r="ONX1044" s="5"/>
      <c r="ONY1044" s="5"/>
      <c r="ONZ1044" s="5"/>
      <c r="OOA1044" s="5"/>
      <c r="OOB1044" s="5"/>
      <c r="OOC1044" s="5"/>
      <c r="OOD1044" s="5"/>
      <c r="OOE1044" s="5"/>
      <c r="OOF1044" s="5"/>
      <c r="OOG1044" s="5"/>
      <c r="OOH1044" s="5"/>
      <c r="OOI1044" s="5"/>
      <c r="OOJ1044" s="5"/>
      <c r="OOK1044" s="5"/>
      <c r="OOL1044" s="5"/>
      <c r="OOM1044" s="5"/>
      <c r="OON1044" s="5"/>
      <c r="OOO1044" s="5"/>
      <c r="OOP1044" s="5"/>
      <c r="OOQ1044" s="5"/>
      <c r="OOR1044" s="5"/>
      <c r="OOS1044" s="5"/>
      <c r="OOT1044" s="5"/>
      <c r="OOU1044" s="5"/>
      <c r="OOV1044" s="5"/>
      <c r="OOW1044" s="5"/>
      <c r="OOX1044" s="5"/>
      <c r="OOY1044" s="5"/>
      <c r="OOZ1044" s="5"/>
      <c r="OPA1044" s="5"/>
      <c r="OPB1044" s="5"/>
      <c r="OPC1044" s="5"/>
      <c r="OPD1044" s="5"/>
      <c r="OPE1044" s="5"/>
      <c r="OPF1044" s="5"/>
      <c r="OPG1044" s="5"/>
      <c r="OPH1044" s="5"/>
      <c r="OPI1044" s="5"/>
      <c r="OPJ1044" s="5"/>
      <c r="OPK1044" s="5"/>
      <c r="OPL1044" s="5"/>
      <c r="OPM1044" s="5"/>
      <c r="OPN1044" s="5"/>
      <c r="OPO1044" s="5"/>
      <c r="OPP1044" s="5"/>
      <c r="OPQ1044" s="5"/>
      <c r="OPR1044" s="5"/>
      <c r="OPS1044" s="5"/>
      <c r="OPT1044" s="5"/>
      <c r="OPU1044" s="5"/>
      <c r="OPV1044" s="5"/>
      <c r="OPW1044" s="5"/>
      <c r="OPX1044" s="5"/>
      <c r="OPY1044" s="5"/>
      <c r="OPZ1044" s="5"/>
      <c r="OQA1044" s="5"/>
      <c r="OQB1044" s="5"/>
      <c r="OQC1044" s="5"/>
      <c r="OQD1044" s="5"/>
      <c r="OQE1044" s="5"/>
      <c r="OQF1044" s="5"/>
      <c r="OQG1044" s="5"/>
      <c r="OQH1044" s="5"/>
      <c r="OQI1044" s="5"/>
      <c r="OQJ1044" s="5"/>
      <c r="OQK1044" s="5"/>
      <c r="OQL1044" s="5"/>
      <c r="OQM1044" s="5"/>
      <c r="OQN1044" s="5"/>
      <c r="OQO1044" s="5"/>
      <c r="OQP1044" s="5"/>
      <c r="OQQ1044" s="5"/>
      <c r="OQR1044" s="5"/>
      <c r="OQS1044" s="5"/>
      <c r="OQT1044" s="5"/>
      <c r="OQU1044" s="5"/>
      <c r="OQV1044" s="5"/>
      <c r="OQW1044" s="5"/>
      <c r="OQX1044" s="5"/>
      <c r="OQY1044" s="5"/>
      <c r="OQZ1044" s="5"/>
      <c r="ORA1044" s="5"/>
      <c r="ORB1044" s="5"/>
      <c r="ORC1044" s="5"/>
      <c r="ORD1044" s="5"/>
      <c r="ORE1044" s="5"/>
      <c r="ORF1044" s="5"/>
      <c r="ORG1044" s="5"/>
      <c r="ORH1044" s="5"/>
      <c r="ORI1044" s="5"/>
      <c r="ORJ1044" s="5"/>
      <c r="ORK1044" s="5"/>
      <c r="ORL1044" s="5"/>
      <c r="ORM1044" s="5"/>
      <c r="ORN1044" s="5"/>
      <c r="ORO1044" s="5"/>
      <c r="ORP1044" s="5"/>
      <c r="ORQ1044" s="5"/>
      <c r="ORR1044" s="5"/>
      <c r="ORS1044" s="5"/>
      <c r="ORT1044" s="5"/>
      <c r="ORU1044" s="5"/>
      <c r="ORV1044" s="5"/>
      <c r="ORW1044" s="5"/>
      <c r="ORX1044" s="5"/>
      <c r="ORY1044" s="5"/>
      <c r="ORZ1044" s="5"/>
      <c r="OSA1044" s="5"/>
      <c r="OSB1044" s="5"/>
      <c r="OSC1044" s="5"/>
      <c r="OSD1044" s="5"/>
      <c r="OSE1044" s="5"/>
      <c r="OSF1044" s="5"/>
      <c r="OSG1044" s="5"/>
      <c r="OSH1044" s="5"/>
      <c r="OSI1044" s="5"/>
      <c r="OSJ1044" s="5"/>
      <c r="OSK1044" s="5"/>
      <c r="OSL1044" s="5"/>
      <c r="OSM1044" s="5"/>
      <c r="OSN1044" s="5"/>
      <c r="OSO1044" s="5"/>
      <c r="OSP1044" s="5"/>
      <c r="OSQ1044" s="5"/>
      <c r="OSR1044" s="5"/>
      <c r="OSS1044" s="5"/>
      <c r="OST1044" s="5"/>
      <c r="OSU1044" s="5"/>
      <c r="OSV1044" s="5"/>
      <c r="OSW1044" s="5"/>
      <c r="OSX1044" s="5"/>
      <c r="OSY1044" s="5"/>
      <c r="OSZ1044" s="5"/>
      <c r="OTA1044" s="5"/>
      <c r="OTB1044" s="5"/>
      <c r="OTC1044" s="5"/>
      <c r="OTD1044" s="5"/>
      <c r="OTE1044" s="5"/>
      <c r="OTF1044" s="5"/>
      <c r="OTG1044" s="5"/>
      <c r="OTH1044" s="5"/>
      <c r="OTI1044" s="5"/>
      <c r="OTJ1044" s="5"/>
      <c r="OTK1044" s="5"/>
      <c r="OTL1044" s="5"/>
      <c r="OTM1044" s="5"/>
      <c r="OTN1044" s="5"/>
      <c r="OTO1044" s="5"/>
      <c r="OTP1044" s="5"/>
      <c r="OTQ1044" s="5"/>
      <c r="OTR1044" s="5"/>
      <c r="OTS1044" s="5"/>
      <c r="OTT1044" s="5"/>
      <c r="OTU1044" s="5"/>
      <c r="OTV1044" s="5"/>
      <c r="OTW1044" s="5"/>
      <c r="OTX1044" s="5"/>
      <c r="OTY1044" s="5"/>
      <c r="OTZ1044" s="5"/>
      <c r="OUA1044" s="5"/>
      <c r="OUB1044" s="5"/>
      <c r="OUC1044" s="5"/>
      <c r="OUD1044" s="5"/>
      <c r="OUE1044" s="5"/>
      <c r="OUF1044" s="5"/>
      <c r="OUG1044" s="5"/>
      <c r="OUH1044" s="5"/>
      <c r="OUI1044" s="5"/>
      <c r="OUJ1044" s="5"/>
      <c r="OUK1044" s="5"/>
      <c r="OUL1044" s="5"/>
      <c r="OUM1044" s="5"/>
      <c r="OUN1044" s="5"/>
      <c r="OUO1044" s="5"/>
      <c r="OUP1044" s="5"/>
      <c r="OUQ1044" s="5"/>
      <c r="OUR1044" s="5"/>
      <c r="OUS1044" s="5"/>
      <c r="OUT1044" s="5"/>
      <c r="OUU1044" s="5"/>
      <c r="OUV1044" s="5"/>
      <c r="OUW1044" s="5"/>
      <c r="OUX1044" s="5"/>
      <c r="OUY1044" s="5"/>
      <c r="OUZ1044" s="5"/>
      <c r="OVA1044" s="5"/>
      <c r="OVB1044" s="5"/>
      <c r="OVC1044" s="5"/>
      <c r="OVD1044" s="5"/>
      <c r="OVE1044" s="5"/>
      <c r="OVF1044" s="5"/>
      <c r="OVG1044" s="5"/>
      <c r="OVH1044" s="5"/>
      <c r="OVI1044" s="5"/>
      <c r="OVJ1044" s="5"/>
      <c r="OVK1044" s="5"/>
      <c r="OVL1044" s="5"/>
      <c r="OVM1044" s="5"/>
      <c r="OVN1044" s="5"/>
      <c r="OVO1044" s="5"/>
      <c r="OVP1044" s="5"/>
      <c r="OVQ1044" s="5"/>
      <c r="OVR1044" s="5"/>
      <c r="OVS1044" s="5"/>
      <c r="OVT1044" s="5"/>
      <c r="OVU1044" s="5"/>
      <c r="OVV1044" s="5"/>
      <c r="OVW1044" s="5"/>
      <c r="OVX1044" s="5"/>
      <c r="OVY1044" s="5"/>
      <c r="OVZ1044" s="5"/>
      <c r="OWA1044" s="5"/>
      <c r="OWB1044" s="5"/>
      <c r="OWC1044" s="5"/>
      <c r="OWD1044" s="5"/>
      <c r="OWE1044" s="5"/>
      <c r="OWF1044" s="5"/>
      <c r="OWG1044" s="5"/>
      <c r="OWH1044" s="5"/>
      <c r="OWI1044" s="5"/>
      <c r="OWJ1044" s="5"/>
      <c r="OWK1044" s="5"/>
      <c r="OWL1044" s="5"/>
      <c r="OWM1044" s="5"/>
      <c r="OWN1044" s="5"/>
      <c r="OWO1044" s="5"/>
      <c r="OWP1044" s="5"/>
      <c r="OWQ1044" s="5"/>
      <c r="OWR1044" s="5"/>
      <c r="OWS1044" s="5"/>
      <c r="OWT1044" s="5"/>
      <c r="OWU1044" s="5"/>
      <c r="OWV1044" s="5"/>
      <c r="OWW1044" s="5"/>
      <c r="OWX1044" s="5"/>
      <c r="OWY1044" s="5"/>
      <c r="OWZ1044" s="5"/>
      <c r="OXA1044" s="5"/>
      <c r="OXB1044" s="5"/>
      <c r="OXC1044" s="5"/>
      <c r="OXD1044" s="5"/>
      <c r="OXE1044" s="5"/>
      <c r="OXF1044" s="5"/>
      <c r="OXG1044" s="5"/>
      <c r="OXH1044" s="5"/>
      <c r="OXI1044" s="5"/>
      <c r="OXJ1044" s="5"/>
      <c r="OXK1044" s="5"/>
      <c r="OXL1044" s="5"/>
      <c r="OXM1044" s="5"/>
      <c r="OXN1044" s="5"/>
      <c r="OXO1044" s="5"/>
      <c r="OXP1044" s="5"/>
      <c r="OXQ1044" s="5"/>
      <c r="OXR1044" s="5"/>
      <c r="OXS1044" s="5"/>
      <c r="OXT1044" s="5"/>
      <c r="OXU1044" s="5"/>
      <c r="OXV1044" s="5"/>
      <c r="OXW1044" s="5"/>
      <c r="OXX1044" s="5"/>
      <c r="OXY1044" s="5"/>
      <c r="OXZ1044" s="5"/>
      <c r="OYA1044" s="5"/>
      <c r="OYB1044" s="5"/>
      <c r="OYC1044" s="5"/>
      <c r="OYD1044" s="5"/>
      <c r="OYE1044" s="5"/>
      <c r="OYF1044" s="5"/>
      <c r="OYG1044" s="5"/>
      <c r="OYH1044" s="5"/>
      <c r="OYI1044" s="5"/>
      <c r="OYJ1044" s="5"/>
      <c r="OYK1044" s="5"/>
      <c r="OYL1044" s="5"/>
      <c r="OYM1044" s="5"/>
      <c r="OYN1044" s="5"/>
      <c r="OYO1044" s="5"/>
      <c r="OYP1044" s="5"/>
      <c r="OYQ1044" s="5"/>
      <c r="OYR1044" s="5"/>
      <c r="OYS1044" s="5"/>
      <c r="OYT1044" s="5"/>
      <c r="OYU1044" s="5"/>
      <c r="OYV1044" s="5"/>
      <c r="OYW1044" s="5"/>
      <c r="OYX1044" s="5"/>
      <c r="OYY1044" s="5"/>
      <c r="OYZ1044" s="5"/>
      <c r="OZA1044" s="5"/>
      <c r="OZB1044" s="5"/>
      <c r="OZC1044" s="5"/>
      <c r="OZD1044" s="5"/>
      <c r="OZE1044" s="5"/>
      <c r="OZF1044" s="5"/>
      <c r="OZG1044" s="5"/>
      <c r="OZH1044" s="5"/>
      <c r="OZI1044" s="5"/>
      <c r="OZJ1044" s="5"/>
      <c r="OZK1044" s="5"/>
      <c r="OZL1044" s="5"/>
      <c r="OZM1044" s="5"/>
      <c r="OZN1044" s="5"/>
      <c r="OZO1044" s="5"/>
      <c r="OZP1044" s="5"/>
      <c r="OZQ1044" s="5"/>
      <c r="OZR1044" s="5"/>
      <c r="OZS1044" s="5"/>
      <c r="OZT1044" s="5"/>
      <c r="OZU1044" s="5"/>
      <c r="OZV1044" s="5"/>
      <c r="OZW1044" s="5"/>
      <c r="OZX1044" s="5"/>
      <c r="OZY1044" s="5"/>
      <c r="OZZ1044" s="5"/>
      <c r="PAA1044" s="5"/>
      <c r="PAB1044" s="5"/>
      <c r="PAC1044" s="5"/>
      <c r="PAD1044" s="5"/>
      <c r="PAE1044" s="5"/>
      <c r="PAF1044" s="5"/>
      <c r="PAG1044" s="5"/>
      <c r="PAH1044" s="5"/>
      <c r="PAI1044" s="5"/>
      <c r="PAJ1044" s="5"/>
      <c r="PAK1044" s="5"/>
      <c r="PAL1044" s="5"/>
      <c r="PAM1044" s="5"/>
      <c r="PAN1044" s="5"/>
      <c r="PAO1044" s="5"/>
      <c r="PAP1044" s="5"/>
      <c r="PAQ1044" s="5"/>
      <c r="PAR1044" s="5"/>
      <c r="PAS1044" s="5"/>
      <c r="PAT1044" s="5"/>
      <c r="PAU1044" s="5"/>
      <c r="PAV1044" s="5"/>
      <c r="PAW1044" s="5"/>
      <c r="PAX1044" s="5"/>
      <c r="PAY1044" s="5"/>
      <c r="PAZ1044" s="5"/>
      <c r="PBA1044" s="5"/>
      <c r="PBB1044" s="5"/>
      <c r="PBC1044" s="5"/>
      <c r="PBD1044" s="5"/>
      <c r="PBE1044" s="5"/>
      <c r="PBF1044" s="5"/>
      <c r="PBG1044" s="5"/>
      <c r="PBH1044" s="5"/>
      <c r="PBI1044" s="5"/>
      <c r="PBJ1044" s="5"/>
      <c r="PBK1044" s="5"/>
      <c r="PBL1044" s="5"/>
      <c r="PBM1044" s="5"/>
      <c r="PBN1044" s="5"/>
      <c r="PBO1044" s="5"/>
      <c r="PBP1044" s="5"/>
      <c r="PBQ1044" s="5"/>
      <c r="PBR1044" s="5"/>
      <c r="PBS1044" s="5"/>
      <c r="PBT1044" s="5"/>
      <c r="PBU1044" s="5"/>
      <c r="PBV1044" s="5"/>
      <c r="PBW1044" s="5"/>
      <c r="PBX1044" s="5"/>
      <c r="PBY1044" s="5"/>
      <c r="PBZ1044" s="5"/>
      <c r="PCA1044" s="5"/>
      <c r="PCB1044" s="5"/>
      <c r="PCC1044" s="5"/>
      <c r="PCD1044" s="5"/>
      <c r="PCE1044" s="5"/>
      <c r="PCF1044" s="5"/>
      <c r="PCG1044" s="5"/>
      <c r="PCH1044" s="5"/>
      <c r="PCI1044" s="5"/>
      <c r="PCJ1044" s="5"/>
      <c r="PCK1044" s="5"/>
      <c r="PCL1044" s="5"/>
      <c r="PCM1044" s="5"/>
      <c r="PCN1044" s="5"/>
      <c r="PCO1044" s="5"/>
      <c r="PCP1044" s="5"/>
      <c r="PCQ1044" s="5"/>
      <c r="PCR1044" s="5"/>
      <c r="PCS1044" s="5"/>
      <c r="PCT1044" s="5"/>
      <c r="PCU1044" s="5"/>
      <c r="PCV1044" s="5"/>
      <c r="PCW1044" s="5"/>
      <c r="PCX1044" s="5"/>
      <c r="PCY1044" s="5"/>
      <c r="PCZ1044" s="5"/>
      <c r="PDA1044" s="5"/>
      <c r="PDB1044" s="5"/>
      <c r="PDC1044" s="5"/>
      <c r="PDD1044" s="5"/>
      <c r="PDE1044" s="5"/>
      <c r="PDF1044" s="5"/>
      <c r="PDG1044" s="5"/>
      <c r="PDH1044" s="5"/>
      <c r="PDI1044" s="5"/>
      <c r="PDJ1044" s="5"/>
      <c r="PDK1044" s="5"/>
      <c r="PDL1044" s="5"/>
      <c r="PDM1044" s="5"/>
      <c r="PDN1044" s="5"/>
      <c r="PDO1044" s="5"/>
      <c r="PDP1044" s="5"/>
      <c r="PDQ1044" s="5"/>
      <c r="PDR1044" s="5"/>
      <c r="PDS1044" s="5"/>
      <c r="PDT1044" s="5"/>
      <c r="PDU1044" s="5"/>
      <c r="PDV1044" s="5"/>
      <c r="PDW1044" s="5"/>
      <c r="PDX1044" s="5"/>
      <c r="PDY1044" s="5"/>
      <c r="PDZ1044" s="5"/>
      <c r="PEA1044" s="5"/>
      <c r="PEB1044" s="5"/>
      <c r="PEC1044" s="5"/>
      <c r="PED1044" s="5"/>
      <c r="PEE1044" s="5"/>
      <c r="PEF1044" s="5"/>
      <c r="PEG1044" s="5"/>
      <c r="PEH1044" s="5"/>
      <c r="PEI1044" s="5"/>
      <c r="PEJ1044" s="5"/>
      <c r="PEK1044" s="5"/>
      <c r="PEL1044" s="5"/>
      <c r="PEM1044" s="5"/>
      <c r="PEN1044" s="5"/>
      <c r="PEO1044" s="5"/>
      <c r="PEP1044" s="5"/>
      <c r="PEQ1044" s="5"/>
      <c r="PER1044" s="5"/>
      <c r="PES1044" s="5"/>
      <c r="PET1044" s="5"/>
      <c r="PEU1044" s="5"/>
      <c r="PEV1044" s="5"/>
      <c r="PEW1044" s="5"/>
      <c r="PEX1044" s="5"/>
      <c r="PEY1044" s="5"/>
      <c r="PEZ1044" s="5"/>
      <c r="PFA1044" s="5"/>
      <c r="PFB1044" s="5"/>
      <c r="PFC1044" s="5"/>
      <c r="PFD1044" s="5"/>
      <c r="PFE1044" s="5"/>
      <c r="PFF1044" s="5"/>
      <c r="PFG1044" s="5"/>
      <c r="PFH1044" s="5"/>
      <c r="PFI1044" s="5"/>
      <c r="PFJ1044" s="5"/>
      <c r="PFK1044" s="5"/>
      <c r="PFL1044" s="5"/>
      <c r="PFM1044" s="5"/>
      <c r="PFN1044" s="5"/>
      <c r="PFO1044" s="5"/>
      <c r="PFP1044" s="5"/>
      <c r="PFQ1044" s="5"/>
      <c r="PFR1044" s="5"/>
      <c r="PFS1044" s="5"/>
      <c r="PFT1044" s="5"/>
      <c r="PFU1044" s="5"/>
      <c r="PFV1044" s="5"/>
      <c r="PFW1044" s="5"/>
      <c r="PFX1044" s="5"/>
      <c r="PFY1044" s="5"/>
      <c r="PFZ1044" s="5"/>
      <c r="PGA1044" s="5"/>
      <c r="PGB1044" s="5"/>
      <c r="PGC1044" s="5"/>
      <c r="PGD1044" s="5"/>
      <c r="PGE1044" s="5"/>
      <c r="PGF1044" s="5"/>
      <c r="PGG1044" s="5"/>
      <c r="PGH1044" s="5"/>
      <c r="PGI1044" s="5"/>
      <c r="PGJ1044" s="5"/>
      <c r="PGK1044" s="5"/>
      <c r="PGL1044" s="5"/>
      <c r="PGM1044" s="5"/>
      <c r="PGN1044" s="5"/>
      <c r="PGO1044" s="5"/>
      <c r="PGP1044" s="5"/>
      <c r="PGQ1044" s="5"/>
      <c r="PGR1044" s="5"/>
      <c r="PGS1044" s="5"/>
      <c r="PGT1044" s="5"/>
      <c r="PGU1044" s="5"/>
      <c r="PGV1044" s="5"/>
      <c r="PGW1044" s="5"/>
      <c r="PGX1044" s="5"/>
      <c r="PGY1044" s="5"/>
      <c r="PGZ1044" s="5"/>
      <c r="PHA1044" s="5"/>
      <c r="PHB1044" s="5"/>
      <c r="PHC1044" s="5"/>
      <c r="PHD1044" s="5"/>
      <c r="PHE1044" s="5"/>
      <c r="PHF1044" s="5"/>
      <c r="PHG1044" s="5"/>
      <c r="PHH1044" s="5"/>
      <c r="PHI1044" s="5"/>
      <c r="PHJ1044" s="5"/>
      <c r="PHK1044" s="5"/>
      <c r="PHL1044" s="5"/>
      <c r="PHM1044" s="5"/>
      <c r="PHN1044" s="5"/>
      <c r="PHO1044" s="5"/>
      <c r="PHP1044" s="5"/>
      <c r="PHQ1044" s="5"/>
      <c r="PHR1044" s="5"/>
      <c r="PHS1044" s="5"/>
      <c r="PHT1044" s="5"/>
      <c r="PHU1044" s="5"/>
      <c r="PHV1044" s="5"/>
      <c r="PHW1044" s="5"/>
      <c r="PHX1044" s="5"/>
      <c r="PHY1044" s="5"/>
      <c r="PHZ1044" s="5"/>
      <c r="PIA1044" s="5"/>
      <c r="PIB1044" s="5"/>
      <c r="PIC1044" s="5"/>
      <c r="PID1044" s="5"/>
      <c r="PIE1044" s="5"/>
      <c r="PIF1044" s="5"/>
      <c r="PIG1044" s="5"/>
      <c r="PIH1044" s="5"/>
      <c r="PII1044" s="5"/>
      <c r="PIJ1044" s="5"/>
      <c r="PIK1044" s="5"/>
      <c r="PIL1044" s="5"/>
      <c r="PIM1044" s="5"/>
      <c r="PIN1044" s="5"/>
      <c r="PIO1044" s="5"/>
      <c r="PIP1044" s="5"/>
      <c r="PIQ1044" s="5"/>
      <c r="PIR1044" s="5"/>
      <c r="PIS1044" s="5"/>
      <c r="PIT1044" s="5"/>
      <c r="PIU1044" s="5"/>
      <c r="PIV1044" s="5"/>
      <c r="PIW1044" s="5"/>
      <c r="PIX1044" s="5"/>
      <c r="PIY1044" s="5"/>
      <c r="PIZ1044" s="5"/>
      <c r="PJA1044" s="5"/>
      <c r="PJB1044" s="5"/>
      <c r="PJC1044" s="5"/>
      <c r="PJD1044" s="5"/>
      <c r="PJE1044" s="5"/>
      <c r="PJF1044" s="5"/>
      <c r="PJG1044" s="5"/>
      <c r="PJH1044" s="5"/>
      <c r="PJI1044" s="5"/>
      <c r="PJJ1044" s="5"/>
      <c r="PJK1044" s="5"/>
      <c r="PJL1044" s="5"/>
      <c r="PJM1044" s="5"/>
      <c r="PJN1044" s="5"/>
      <c r="PJO1044" s="5"/>
      <c r="PJP1044" s="5"/>
      <c r="PJQ1044" s="5"/>
      <c r="PJR1044" s="5"/>
      <c r="PJS1044" s="5"/>
      <c r="PJT1044" s="5"/>
      <c r="PJU1044" s="5"/>
      <c r="PJV1044" s="5"/>
      <c r="PJW1044" s="5"/>
      <c r="PJX1044" s="5"/>
      <c r="PJY1044" s="5"/>
      <c r="PJZ1044" s="5"/>
      <c r="PKA1044" s="5"/>
      <c r="PKB1044" s="5"/>
      <c r="PKC1044" s="5"/>
      <c r="PKD1044" s="5"/>
      <c r="PKE1044" s="5"/>
      <c r="PKF1044" s="5"/>
      <c r="PKG1044" s="5"/>
      <c r="PKH1044" s="5"/>
      <c r="PKI1044" s="5"/>
      <c r="PKJ1044" s="5"/>
      <c r="PKK1044" s="5"/>
      <c r="PKL1044" s="5"/>
      <c r="PKM1044" s="5"/>
      <c r="PKN1044" s="5"/>
      <c r="PKO1044" s="5"/>
      <c r="PKP1044" s="5"/>
      <c r="PKQ1044" s="5"/>
      <c r="PKR1044" s="5"/>
      <c r="PKS1044" s="5"/>
      <c r="PKT1044" s="5"/>
      <c r="PKU1044" s="5"/>
      <c r="PKV1044" s="5"/>
      <c r="PKW1044" s="5"/>
      <c r="PKX1044" s="5"/>
      <c r="PKY1044" s="5"/>
      <c r="PKZ1044" s="5"/>
      <c r="PLA1044" s="5"/>
      <c r="PLB1044" s="5"/>
      <c r="PLC1044" s="5"/>
      <c r="PLD1044" s="5"/>
      <c r="PLE1044" s="5"/>
      <c r="PLF1044" s="5"/>
      <c r="PLG1044" s="5"/>
      <c r="PLH1044" s="5"/>
      <c r="PLI1044" s="5"/>
      <c r="PLJ1044" s="5"/>
      <c r="PLK1044" s="5"/>
      <c r="PLL1044" s="5"/>
      <c r="PLM1044" s="5"/>
      <c r="PLN1044" s="5"/>
      <c r="PLO1044" s="5"/>
      <c r="PLP1044" s="5"/>
      <c r="PLQ1044" s="5"/>
      <c r="PLR1044" s="5"/>
      <c r="PLS1044" s="5"/>
      <c r="PLT1044" s="5"/>
      <c r="PLU1044" s="5"/>
      <c r="PLV1044" s="5"/>
      <c r="PLW1044" s="5"/>
      <c r="PLX1044" s="5"/>
      <c r="PLY1044" s="5"/>
      <c r="PLZ1044" s="5"/>
      <c r="PMA1044" s="5"/>
      <c r="PMB1044" s="5"/>
      <c r="PMC1044" s="5"/>
      <c r="PMD1044" s="5"/>
      <c r="PME1044" s="5"/>
      <c r="PMF1044" s="5"/>
      <c r="PMG1044" s="5"/>
      <c r="PMH1044" s="5"/>
      <c r="PMI1044" s="5"/>
      <c r="PMJ1044" s="5"/>
      <c r="PMK1044" s="5"/>
      <c r="PML1044" s="5"/>
      <c r="PMM1044" s="5"/>
      <c r="PMN1044" s="5"/>
      <c r="PMO1044" s="5"/>
      <c r="PMP1044" s="5"/>
      <c r="PMQ1044" s="5"/>
      <c r="PMR1044" s="5"/>
      <c r="PMS1044" s="5"/>
      <c r="PMT1044" s="5"/>
      <c r="PMU1044" s="5"/>
      <c r="PMV1044" s="5"/>
      <c r="PMW1044" s="5"/>
      <c r="PMX1044" s="5"/>
      <c r="PMY1044" s="5"/>
      <c r="PMZ1044" s="5"/>
      <c r="PNA1044" s="5"/>
      <c r="PNB1044" s="5"/>
      <c r="PNC1044" s="5"/>
      <c r="PND1044" s="5"/>
      <c r="PNE1044" s="5"/>
      <c r="PNF1044" s="5"/>
      <c r="PNG1044" s="5"/>
      <c r="PNH1044" s="5"/>
      <c r="PNI1044" s="5"/>
      <c r="PNJ1044" s="5"/>
      <c r="PNK1044" s="5"/>
      <c r="PNL1044" s="5"/>
      <c r="PNM1044" s="5"/>
      <c r="PNN1044" s="5"/>
      <c r="PNO1044" s="5"/>
      <c r="PNP1044" s="5"/>
      <c r="PNQ1044" s="5"/>
      <c r="PNR1044" s="5"/>
      <c r="PNS1044" s="5"/>
      <c r="PNT1044" s="5"/>
      <c r="PNU1044" s="5"/>
      <c r="PNV1044" s="5"/>
      <c r="PNW1044" s="5"/>
      <c r="PNX1044" s="5"/>
      <c r="PNY1044" s="5"/>
      <c r="PNZ1044" s="5"/>
      <c r="POA1044" s="5"/>
      <c r="POB1044" s="5"/>
      <c r="POC1044" s="5"/>
      <c r="POD1044" s="5"/>
      <c r="POE1044" s="5"/>
      <c r="POF1044" s="5"/>
      <c r="POG1044" s="5"/>
      <c r="POH1044" s="5"/>
      <c r="POI1044" s="5"/>
      <c r="POJ1044" s="5"/>
      <c r="POK1044" s="5"/>
      <c r="POL1044" s="5"/>
      <c r="POM1044" s="5"/>
      <c r="PON1044" s="5"/>
      <c r="POO1044" s="5"/>
      <c r="POP1044" s="5"/>
      <c r="POQ1044" s="5"/>
      <c r="POR1044" s="5"/>
      <c r="POS1044" s="5"/>
      <c r="POT1044" s="5"/>
      <c r="POU1044" s="5"/>
      <c r="POV1044" s="5"/>
      <c r="POW1044" s="5"/>
      <c r="POX1044" s="5"/>
      <c r="POY1044" s="5"/>
      <c r="POZ1044" s="5"/>
      <c r="PPA1044" s="5"/>
      <c r="PPB1044" s="5"/>
      <c r="PPC1044" s="5"/>
      <c r="PPD1044" s="5"/>
      <c r="PPE1044" s="5"/>
      <c r="PPF1044" s="5"/>
      <c r="PPG1044" s="5"/>
      <c r="PPH1044" s="5"/>
      <c r="PPI1044" s="5"/>
      <c r="PPJ1044" s="5"/>
      <c r="PPK1044" s="5"/>
      <c r="PPL1044" s="5"/>
      <c r="PPM1044" s="5"/>
      <c r="PPN1044" s="5"/>
      <c r="PPO1044" s="5"/>
      <c r="PPP1044" s="5"/>
      <c r="PPQ1044" s="5"/>
      <c r="PPR1044" s="5"/>
      <c r="PPS1044" s="5"/>
      <c r="PPT1044" s="5"/>
      <c r="PPU1044" s="5"/>
      <c r="PPV1044" s="5"/>
      <c r="PPW1044" s="5"/>
      <c r="PPX1044" s="5"/>
      <c r="PPY1044" s="5"/>
      <c r="PPZ1044" s="5"/>
      <c r="PQA1044" s="5"/>
      <c r="PQB1044" s="5"/>
      <c r="PQC1044" s="5"/>
      <c r="PQD1044" s="5"/>
      <c r="PQE1044" s="5"/>
      <c r="PQF1044" s="5"/>
      <c r="PQG1044" s="5"/>
      <c r="PQH1044" s="5"/>
      <c r="PQI1044" s="5"/>
      <c r="PQJ1044" s="5"/>
      <c r="PQK1044" s="5"/>
      <c r="PQL1044" s="5"/>
      <c r="PQM1044" s="5"/>
      <c r="PQN1044" s="5"/>
      <c r="PQO1044" s="5"/>
      <c r="PQP1044" s="5"/>
      <c r="PQQ1044" s="5"/>
      <c r="PQR1044" s="5"/>
      <c r="PQS1044" s="5"/>
      <c r="PQT1044" s="5"/>
      <c r="PQU1044" s="5"/>
      <c r="PQV1044" s="5"/>
      <c r="PQW1044" s="5"/>
      <c r="PQX1044" s="5"/>
      <c r="PQY1044" s="5"/>
      <c r="PQZ1044" s="5"/>
      <c r="PRA1044" s="5"/>
      <c r="PRB1044" s="5"/>
      <c r="PRC1044" s="5"/>
      <c r="PRD1044" s="5"/>
      <c r="PRE1044" s="5"/>
      <c r="PRF1044" s="5"/>
      <c r="PRG1044" s="5"/>
      <c r="PRH1044" s="5"/>
      <c r="PRI1044" s="5"/>
      <c r="PRJ1044" s="5"/>
      <c r="PRK1044" s="5"/>
      <c r="PRL1044" s="5"/>
      <c r="PRM1044" s="5"/>
      <c r="PRN1044" s="5"/>
      <c r="PRO1044" s="5"/>
      <c r="PRP1044" s="5"/>
      <c r="PRQ1044" s="5"/>
      <c r="PRR1044" s="5"/>
      <c r="PRS1044" s="5"/>
      <c r="PRT1044" s="5"/>
      <c r="PRU1044" s="5"/>
      <c r="PRV1044" s="5"/>
      <c r="PRW1044" s="5"/>
      <c r="PRX1044" s="5"/>
      <c r="PRY1044" s="5"/>
      <c r="PRZ1044" s="5"/>
      <c r="PSA1044" s="5"/>
      <c r="PSB1044" s="5"/>
      <c r="PSC1044" s="5"/>
      <c r="PSD1044" s="5"/>
      <c r="PSE1044" s="5"/>
      <c r="PSF1044" s="5"/>
      <c r="PSG1044" s="5"/>
      <c r="PSH1044" s="5"/>
      <c r="PSI1044" s="5"/>
      <c r="PSJ1044" s="5"/>
      <c r="PSK1044" s="5"/>
      <c r="PSL1044" s="5"/>
      <c r="PSM1044" s="5"/>
      <c r="PSN1044" s="5"/>
      <c r="PSO1044" s="5"/>
      <c r="PSP1044" s="5"/>
      <c r="PSQ1044" s="5"/>
      <c r="PSR1044" s="5"/>
      <c r="PSS1044" s="5"/>
      <c r="PST1044" s="5"/>
      <c r="PSU1044" s="5"/>
      <c r="PSV1044" s="5"/>
      <c r="PSW1044" s="5"/>
      <c r="PSX1044" s="5"/>
      <c r="PSY1044" s="5"/>
      <c r="PSZ1044" s="5"/>
      <c r="PTA1044" s="5"/>
      <c r="PTB1044" s="5"/>
      <c r="PTC1044" s="5"/>
      <c r="PTD1044" s="5"/>
      <c r="PTE1044" s="5"/>
      <c r="PTF1044" s="5"/>
      <c r="PTG1044" s="5"/>
      <c r="PTH1044" s="5"/>
      <c r="PTI1044" s="5"/>
      <c r="PTJ1044" s="5"/>
      <c r="PTK1044" s="5"/>
      <c r="PTL1044" s="5"/>
      <c r="PTM1044" s="5"/>
      <c r="PTN1044" s="5"/>
      <c r="PTO1044" s="5"/>
      <c r="PTP1044" s="5"/>
      <c r="PTQ1044" s="5"/>
      <c r="PTR1044" s="5"/>
      <c r="PTS1044" s="5"/>
      <c r="PTT1044" s="5"/>
      <c r="PTU1044" s="5"/>
      <c r="PTV1044" s="5"/>
      <c r="PTW1044" s="5"/>
      <c r="PTX1044" s="5"/>
      <c r="PTY1044" s="5"/>
      <c r="PTZ1044" s="5"/>
      <c r="PUA1044" s="5"/>
      <c r="PUB1044" s="5"/>
      <c r="PUC1044" s="5"/>
      <c r="PUD1044" s="5"/>
      <c r="PUE1044" s="5"/>
      <c r="PUF1044" s="5"/>
      <c r="PUG1044" s="5"/>
      <c r="PUH1044" s="5"/>
      <c r="PUI1044" s="5"/>
      <c r="PUJ1044" s="5"/>
      <c r="PUK1044" s="5"/>
      <c r="PUL1044" s="5"/>
      <c r="PUM1044" s="5"/>
      <c r="PUN1044" s="5"/>
      <c r="PUO1044" s="5"/>
      <c r="PUP1044" s="5"/>
      <c r="PUQ1044" s="5"/>
      <c r="PUR1044" s="5"/>
      <c r="PUS1044" s="5"/>
      <c r="PUT1044" s="5"/>
      <c r="PUU1044" s="5"/>
      <c r="PUV1044" s="5"/>
      <c r="PUW1044" s="5"/>
      <c r="PUX1044" s="5"/>
      <c r="PUY1044" s="5"/>
      <c r="PUZ1044" s="5"/>
      <c r="PVA1044" s="5"/>
      <c r="PVB1044" s="5"/>
      <c r="PVC1044" s="5"/>
      <c r="PVD1044" s="5"/>
      <c r="PVE1044" s="5"/>
      <c r="PVF1044" s="5"/>
      <c r="PVG1044" s="5"/>
      <c r="PVH1044" s="5"/>
      <c r="PVI1044" s="5"/>
      <c r="PVJ1044" s="5"/>
      <c r="PVK1044" s="5"/>
      <c r="PVL1044" s="5"/>
      <c r="PVM1044" s="5"/>
      <c r="PVN1044" s="5"/>
      <c r="PVO1044" s="5"/>
      <c r="PVP1044" s="5"/>
      <c r="PVQ1044" s="5"/>
      <c r="PVR1044" s="5"/>
      <c r="PVS1044" s="5"/>
      <c r="PVT1044" s="5"/>
      <c r="PVU1044" s="5"/>
      <c r="PVV1044" s="5"/>
      <c r="PVW1044" s="5"/>
      <c r="PVX1044" s="5"/>
      <c r="PVY1044" s="5"/>
      <c r="PVZ1044" s="5"/>
      <c r="PWA1044" s="5"/>
      <c r="PWB1044" s="5"/>
      <c r="PWC1044" s="5"/>
      <c r="PWD1044" s="5"/>
      <c r="PWE1044" s="5"/>
      <c r="PWF1044" s="5"/>
      <c r="PWG1044" s="5"/>
      <c r="PWH1044" s="5"/>
      <c r="PWI1044" s="5"/>
      <c r="PWJ1044" s="5"/>
      <c r="PWK1044" s="5"/>
      <c r="PWL1044" s="5"/>
      <c r="PWM1044" s="5"/>
      <c r="PWN1044" s="5"/>
      <c r="PWO1044" s="5"/>
      <c r="PWP1044" s="5"/>
      <c r="PWQ1044" s="5"/>
      <c r="PWR1044" s="5"/>
      <c r="PWS1044" s="5"/>
      <c r="PWT1044" s="5"/>
      <c r="PWU1044" s="5"/>
      <c r="PWV1044" s="5"/>
      <c r="PWW1044" s="5"/>
      <c r="PWX1044" s="5"/>
      <c r="PWY1044" s="5"/>
      <c r="PWZ1044" s="5"/>
      <c r="PXA1044" s="5"/>
      <c r="PXB1044" s="5"/>
      <c r="PXC1044" s="5"/>
      <c r="PXD1044" s="5"/>
      <c r="PXE1044" s="5"/>
      <c r="PXF1044" s="5"/>
      <c r="PXG1044" s="5"/>
      <c r="PXH1044" s="5"/>
      <c r="PXI1044" s="5"/>
      <c r="PXJ1044" s="5"/>
      <c r="PXK1044" s="5"/>
      <c r="PXL1044" s="5"/>
      <c r="PXM1044" s="5"/>
      <c r="PXN1044" s="5"/>
      <c r="PXO1044" s="5"/>
      <c r="PXP1044" s="5"/>
      <c r="PXQ1044" s="5"/>
      <c r="PXR1044" s="5"/>
      <c r="PXS1044" s="5"/>
      <c r="PXT1044" s="5"/>
      <c r="PXU1044" s="5"/>
      <c r="PXV1044" s="5"/>
      <c r="PXW1044" s="5"/>
      <c r="PXX1044" s="5"/>
      <c r="PXY1044" s="5"/>
      <c r="PXZ1044" s="5"/>
      <c r="PYA1044" s="5"/>
      <c r="PYB1044" s="5"/>
      <c r="PYC1044" s="5"/>
      <c r="PYD1044" s="5"/>
      <c r="PYE1044" s="5"/>
      <c r="PYF1044" s="5"/>
      <c r="PYG1044" s="5"/>
      <c r="PYH1044" s="5"/>
      <c r="PYI1044" s="5"/>
      <c r="PYJ1044" s="5"/>
      <c r="PYK1044" s="5"/>
      <c r="PYL1044" s="5"/>
      <c r="PYM1044" s="5"/>
      <c r="PYN1044" s="5"/>
      <c r="PYO1044" s="5"/>
      <c r="PYP1044" s="5"/>
      <c r="PYQ1044" s="5"/>
      <c r="PYR1044" s="5"/>
      <c r="PYS1044" s="5"/>
      <c r="PYT1044" s="5"/>
      <c r="PYU1044" s="5"/>
      <c r="PYV1044" s="5"/>
      <c r="PYW1044" s="5"/>
      <c r="PYX1044" s="5"/>
      <c r="PYY1044" s="5"/>
      <c r="PYZ1044" s="5"/>
      <c r="PZA1044" s="5"/>
      <c r="PZB1044" s="5"/>
      <c r="PZC1044" s="5"/>
      <c r="PZD1044" s="5"/>
      <c r="PZE1044" s="5"/>
      <c r="PZF1044" s="5"/>
      <c r="PZG1044" s="5"/>
      <c r="PZH1044" s="5"/>
      <c r="PZI1044" s="5"/>
      <c r="PZJ1044" s="5"/>
      <c r="PZK1044" s="5"/>
      <c r="PZL1044" s="5"/>
      <c r="PZM1044" s="5"/>
      <c r="PZN1044" s="5"/>
      <c r="PZO1044" s="5"/>
      <c r="PZP1044" s="5"/>
      <c r="PZQ1044" s="5"/>
      <c r="PZR1044" s="5"/>
      <c r="PZS1044" s="5"/>
      <c r="PZT1044" s="5"/>
      <c r="PZU1044" s="5"/>
      <c r="PZV1044" s="5"/>
      <c r="PZW1044" s="5"/>
      <c r="PZX1044" s="5"/>
      <c r="PZY1044" s="5"/>
      <c r="PZZ1044" s="5"/>
      <c r="QAA1044" s="5"/>
      <c r="QAB1044" s="5"/>
      <c r="QAC1044" s="5"/>
      <c r="QAD1044" s="5"/>
      <c r="QAE1044" s="5"/>
      <c r="QAF1044" s="5"/>
      <c r="QAG1044" s="5"/>
      <c r="QAH1044" s="5"/>
      <c r="QAI1044" s="5"/>
      <c r="QAJ1044" s="5"/>
      <c r="QAK1044" s="5"/>
      <c r="QAL1044" s="5"/>
      <c r="QAM1044" s="5"/>
      <c r="QAN1044" s="5"/>
      <c r="QAO1044" s="5"/>
      <c r="QAP1044" s="5"/>
      <c r="QAQ1044" s="5"/>
      <c r="QAR1044" s="5"/>
      <c r="QAS1044" s="5"/>
      <c r="QAT1044" s="5"/>
      <c r="QAU1044" s="5"/>
      <c r="QAV1044" s="5"/>
      <c r="QAW1044" s="5"/>
      <c r="QAX1044" s="5"/>
      <c r="QAY1044" s="5"/>
      <c r="QAZ1044" s="5"/>
      <c r="QBA1044" s="5"/>
      <c r="QBB1044" s="5"/>
      <c r="QBC1044" s="5"/>
      <c r="QBD1044" s="5"/>
      <c r="QBE1044" s="5"/>
      <c r="QBF1044" s="5"/>
      <c r="QBG1044" s="5"/>
      <c r="QBH1044" s="5"/>
      <c r="QBI1044" s="5"/>
      <c r="QBJ1044" s="5"/>
      <c r="QBK1044" s="5"/>
      <c r="QBL1044" s="5"/>
      <c r="QBM1044" s="5"/>
      <c r="QBN1044" s="5"/>
      <c r="QBO1044" s="5"/>
      <c r="QBP1044" s="5"/>
      <c r="QBQ1044" s="5"/>
      <c r="QBR1044" s="5"/>
      <c r="QBS1044" s="5"/>
      <c r="QBT1044" s="5"/>
      <c r="QBU1044" s="5"/>
      <c r="QBV1044" s="5"/>
      <c r="QBW1044" s="5"/>
      <c r="QBX1044" s="5"/>
      <c r="QBY1044" s="5"/>
      <c r="QBZ1044" s="5"/>
      <c r="QCA1044" s="5"/>
      <c r="QCB1044" s="5"/>
      <c r="QCC1044" s="5"/>
      <c r="QCD1044" s="5"/>
      <c r="QCE1044" s="5"/>
      <c r="QCF1044" s="5"/>
      <c r="QCG1044" s="5"/>
      <c r="QCH1044" s="5"/>
      <c r="QCI1044" s="5"/>
      <c r="QCJ1044" s="5"/>
      <c r="QCK1044" s="5"/>
      <c r="QCL1044" s="5"/>
      <c r="QCM1044" s="5"/>
      <c r="QCN1044" s="5"/>
      <c r="QCO1044" s="5"/>
      <c r="QCP1044" s="5"/>
      <c r="QCQ1044" s="5"/>
      <c r="QCR1044" s="5"/>
      <c r="QCS1044" s="5"/>
      <c r="QCT1044" s="5"/>
      <c r="QCU1044" s="5"/>
      <c r="QCV1044" s="5"/>
      <c r="QCW1044" s="5"/>
      <c r="QCX1044" s="5"/>
      <c r="QCY1044" s="5"/>
      <c r="QCZ1044" s="5"/>
      <c r="QDA1044" s="5"/>
      <c r="QDB1044" s="5"/>
      <c r="QDC1044" s="5"/>
      <c r="QDD1044" s="5"/>
      <c r="QDE1044" s="5"/>
      <c r="QDF1044" s="5"/>
      <c r="QDG1044" s="5"/>
      <c r="QDH1044" s="5"/>
      <c r="QDI1044" s="5"/>
      <c r="QDJ1044" s="5"/>
      <c r="QDK1044" s="5"/>
      <c r="QDL1044" s="5"/>
      <c r="QDM1044" s="5"/>
      <c r="QDN1044" s="5"/>
      <c r="QDO1044" s="5"/>
      <c r="QDP1044" s="5"/>
      <c r="QDQ1044" s="5"/>
      <c r="QDR1044" s="5"/>
      <c r="QDS1044" s="5"/>
      <c r="QDT1044" s="5"/>
      <c r="QDU1044" s="5"/>
      <c r="QDV1044" s="5"/>
      <c r="QDW1044" s="5"/>
      <c r="QDX1044" s="5"/>
      <c r="QDY1044" s="5"/>
      <c r="QDZ1044" s="5"/>
      <c r="QEA1044" s="5"/>
      <c r="QEB1044" s="5"/>
      <c r="QEC1044" s="5"/>
      <c r="QED1044" s="5"/>
      <c r="QEE1044" s="5"/>
      <c r="QEF1044" s="5"/>
      <c r="QEG1044" s="5"/>
      <c r="QEH1044" s="5"/>
      <c r="QEI1044" s="5"/>
      <c r="QEJ1044" s="5"/>
      <c r="QEK1044" s="5"/>
      <c r="QEL1044" s="5"/>
      <c r="QEM1044" s="5"/>
      <c r="QEN1044" s="5"/>
      <c r="QEO1044" s="5"/>
      <c r="QEP1044" s="5"/>
      <c r="QEQ1044" s="5"/>
      <c r="QER1044" s="5"/>
      <c r="QES1044" s="5"/>
      <c r="QET1044" s="5"/>
      <c r="QEU1044" s="5"/>
      <c r="QEV1044" s="5"/>
      <c r="QEW1044" s="5"/>
      <c r="QEX1044" s="5"/>
      <c r="QEY1044" s="5"/>
      <c r="QEZ1044" s="5"/>
      <c r="QFA1044" s="5"/>
      <c r="QFB1044" s="5"/>
      <c r="QFC1044" s="5"/>
      <c r="QFD1044" s="5"/>
      <c r="QFE1044" s="5"/>
      <c r="QFF1044" s="5"/>
      <c r="QFG1044" s="5"/>
      <c r="QFH1044" s="5"/>
      <c r="QFI1044" s="5"/>
      <c r="QFJ1044" s="5"/>
      <c r="QFK1044" s="5"/>
      <c r="QFL1044" s="5"/>
      <c r="QFM1044" s="5"/>
      <c r="QFN1044" s="5"/>
      <c r="QFO1044" s="5"/>
      <c r="QFP1044" s="5"/>
      <c r="QFQ1044" s="5"/>
      <c r="QFR1044" s="5"/>
      <c r="QFS1044" s="5"/>
      <c r="QFT1044" s="5"/>
      <c r="QFU1044" s="5"/>
      <c r="QFV1044" s="5"/>
      <c r="QFW1044" s="5"/>
      <c r="QFX1044" s="5"/>
      <c r="QFY1044" s="5"/>
      <c r="QFZ1044" s="5"/>
      <c r="QGA1044" s="5"/>
      <c r="QGB1044" s="5"/>
      <c r="QGC1044" s="5"/>
      <c r="QGD1044" s="5"/>
      <c r="QGE1044" s="5"/>
      <c r="QGF1044" s="5"/>
      <c r="QGG1044" s="5"/>
      <c r="QGH1044" s="5"/>
      <c r="QGI1044" s="5"/>
      <c r="QGJ1044" s="5"/>
      <c r="QGK1044" s="5"/>
      <c r="QGL1044" s="5"/>
      <c r="QGM1044" s="5"/>
      <c r="QGN1044" s="5"/>
      <c r="QGO1044" s="5"/>
      <c r="QGP1044" s="5"/>
      <c r="QGQ1044" s="5"/>
      <c r="QGR1044" s="5"/>
      <c r="QGS1044" s="5"/>
      <c r="QGT1044" s="5"/>
      <c r="QGU1044" s="5"/>
      <c r="QGV1044" s="5"/>
      <c r="QGW1044" s="5"/>
      <c r="QGX1044" s="5"/>
      <c r="QGY1044" s="5"/>
      <c r="QGZ1044" s="5"/>
      <c r="QHA1044" s="5"/>
      <c r="QHB1044" s="5"/>
      <c r="QHC1044" s="5"/>
      <c r="QHD1044" s="5"/>
      <c r="QHE1044" s="5"/>
      <c r="QHF1044" s="5"/>
      <c r="QHG1044" s="5"/>
      <c r="QHH1044" s="5"/>
      <c r="QHI1044" s="5"/>
      <c r="QHJ1044" s="5"/>
      <c r="QHK1044" s="5"/>
      <c r="QHL1044" s="5"/>
      <c r="QHM1044" s="5"/>
      <c r="QHN1044" s="5"/>
      <c r="QHO1044" s="5"/>
      <c r="QHP1044" s="5"/>
      <c r="QHQ1044" s="5"/>
      <c r="QHR1044" s="5"/>
      <c r="QHS1044" s="5"/>
      <c r="QHT1044" s="5"/>
      <c r="QHU1044" s="5"/>
      <c r="QHV1044" s="5"/>
      <c r="QHW1044" s="5"/>
      <c r="QHX1044" s="5"/>
      <c r="QHY1044" s="5"/>
      <c r="QHZ1044" s="5"/>
      <c r="QIA1044" s="5"/>
      <c r="QIB1044" s="5"/>
      <c r="QIC1044" s="5"/>
      <c r="QID1044" s="5"/>
      <c r="QIE1044" s="5"/>
      <c r="QIF1044" s="5"/>
      <c r="QIG1044" s="5"/>
      <c r="QIH1044" s="5"/>
      <c r="QII1044" s="5"/>
      <c r="QIJ1044" s="5"/>
      <c r="QIK1044" s="5"/>
      <c r="QIL1044" s="5"/>
      <c r="QIM1044" s="5"/>
      <c r="QIN1044" s="5"/>
      <c r="QIO1044" s="5"/>
      <c r="QIP1044" s="5"/>
      <c r="QIQ1044" s="5"/>
      <c r="QIR1044" s="5"/>
      <c r="QIS1044" s="5"/>
      <c r="QIT1044" s="5"/>
      <c r="QIU1044" s="5"/>
      <c r="QIV1044" s="5"/>
      <c r="QIW1044" s="5"/>
      <c r="QIX1044" s="5"/>
      <c r="QIY1044" s="5"/>
      <c r="QIZ1044" s="5"/>
      <c r="QJA1044" s="5"/>
      <c r="QJB1044" s="5"/>
      <c r="QJC1044" s="5"/>
      <c r="QJD1044" s="5"/>
      <c r="QJE1044" s="5"/>
      <c r="QJF1044" s="5"/>
      <c r="QJG1044" s="5"/>
      <c r="QJH1044" s="5"/>
      <c r="QJI1044" s="5"/>
      <c r="QJJ1044" s="5"/>
      <c r="QJK1044" s="5"/>
      <c r="QJL1044" s="5"/>
      <c r="QJM1044" s="5"/>
      <c r="QJN1044" s="5"/>
      <c r="QJO1044" s="5"/>
      <c r="QJP1044" s="5"/>
      <c r="QJQ1044" s="5"/>
      <c r="QJR1044" s="5"/>
      <c r="QJS1044" s="5"/>
      <c r="QJT1044" s="5"/>
      <c r="QJU1044" s="5"/>
      <c r="QJV1044" s="5"/>
      <c r="QJW1044" s="5"/>
      <c r="QJX1044" s="5"/>
      <c r="QJY1044" s="5"/>
      <c r="QJZ1044" s="5"/>
      <c r="QKA1044" s="5"/>
      <c r="QKB1044" s="5"/>
      <c r="QKC1044" s="5"/>
      <c r="QKD1044" s="5"/>
      <c r="QKE1044" s="5"/>
      <c r="QKF1044" s="5"/>
      <c r="QKG1044" s="5"/>
      <c r="QKH1044" s="5"/>
      <c r="QKI1044" s="5"/>
      <c r="QKJ1044" s="5"/>
      <c r="QKK1044" s="5"/>
      <c r="QKL1044" s="5"/>
      <c r="QKM1044" s="5"/>
      <c r="QKN1044" s="5"/>
      <c r="QKO1044" s="5"/>
      <c r="QKP1044" s="5"/>
      <c r="QKQ1044" s="5"/>
      <c r="QKR1044" s="5"/>
      <c r="QKS1044" s="5"/>
      <c r="QKT1044" s="5"/>
      <c r="QKU1044" s="5"/>
      <c r="QKV1044" s="5"/>
      <c r="QKW1044" s="5"/>
      <c r="QKX1044" s="5"/>
      <c r="QKY1044" s="5"/>
      <c r="QKZ1044" s="5"/>
      <c r="QLA1044" s="5"/>
      <c r="QLB1044" s="5"/>
      <c r="QLC1044" s="5"/>
      <c r="QLD1044" s="5"/>
      <c r="QLE1044" s="5"/>
      <c r="QLF1044" s="5"/>
      <c r="QLG1044" s="5"/>
      <c r="QLH1044" s="5"/>
      <c r="QLI1044" s="5"/>
      <c r="QLJ1044" s="5"/>
      <c r="QLK1044" s="5"/>
      <c r="QLL1044" s="5"/>
      <c r="QLM1044" s="5"/>
      <c r="QLN1044" s="5"/>
      <c r="QLO1044" s="5"/>
      <c r="QLP1044" s="5"/>
      <c r="QLQ1044" s="5"/>
      <c r="QLR1044" s="5"/>
      <c r="QLS1044" s="5"/>
      <c r="QLT1044" s="5"/>
      <c r="QLU1044" s="5"/>
      <c r="QLV1044" s="5"/>
      <c r="QLW1044" s="5"/>
      <c r="QLX1044" s="5"/>
      <c r="QLY1044" s="5"/>
      <c r="QLZ1044" s="5"/>
      <c r="QMA1044" s="5"/>
      <c r="QMB1044" s="5"/>
      <c r="QMC1044" s="5"/>
      <c r="QMD1044" s="5"/>
      <c r="QME1044" s="5"/>
      <c r="QMF1044" s="5"/>
      <c r="QMG1044" s="5"/>
      <c r="QMH1044" s="5"/>
      <c r="QMI1044" s="5"/>
      <c r="QMJ1044" s="5"/>
      <c r="QMK1044" s="5"/>
      <c r="QML1044" s="5"/>
      <c r="QMM1044" s="5"/>
      <c r="QMN1044" s="5"/>
      <c r="QMO1044" s="5"/>
      <c r="QMP1044" s="5"/>
      <c r="QMQ1044" s="5"/>
      <c r="QMR1044" s="5"/>
      <c r="QMS1044" s="5"/>
      <c r="QMT1044" s="5"/>
      <c r="QMU1044" s="5"/>
      <c r="QMV1044" s="5"/>
      <c r="QMW1044" s="5"/>
      <c r="QMX1044" s="5"/>
      <c r="QMY1044" s="5"/>
      <c r="QMZ1044" s="5"/>
      <c r="QNA1044" s="5"/>
      <c r="QNB1044" s="5"/>
      <c r="QNC1044" s="5"/>
      <c r="QND1044" s="5"/>
      <c r="QNE1044" s="5"/>
      <c r="QNF1044" s="5"/>
      <c r="QNG1044" s="5"/>
      <c r="QNH1044" s="5"/>
      <c r="QNI1044" s="5"/>
      <c r="QNJ1044" s="5"/>
      <c r="QNK1044" s="5"/>
      <c r="QNL1044" s="5"/>
      <c r="QNM1044" s="5"/>
      <c r="QNN1044" s="5"/>
      <c r="QNO1044" s="5"/>
      <c r="QNP1044" s="5"/>
      <c r="QNQ1044" s="5"/>
      <c r="QNR1044" s="5"/>
      <c r="QNS1044" s="5"/>
      <c r="QNT1044" s="5"/>
      <c r="QNU1044" s="5"/>
      <c r="QNV1044" s="5"/>
      <c r="QNW1044" s="5"/>
      <c r="QNX1044" s="5"/>
      <c r="QNY1044" s="5"/>
      <c r="QNZ1044" s="5"/>
      <c r="QOA1044" s="5"/>
      <c r="QOB1044" s="5"/>
      <c r="QOC1044" s="5"/>
      <c r="QOD1044" s="5"/>
      <c r="QOE1044" s="5"/>
      <c r="QOF1044" s="5"/>
      <c r="QOG1044" s="5"/>
      <c r="QOH1044" s="5"/>
      <c r="QOI1044" s="5"/>
      <c r="QOJ1044" s="5"/>
      <c r="QOK1044" s="5"/>
      <c r="QOL1044" s="5"/>
      <c r="QOM1044" s="5"/>
      <c r="QON1044" s="5"/>
      <c r="QOO1044" s="5"/>
      <c r="QOP1044" s="5"/>
      <c r="QOQ1044" s="5"/>
      <c r="QOR1044" s="5"/>
      <c r="QOS1044" s="5"/>
      <c r="QOT1044" s="5"/>
      <c r="QOU1044" s="5"/>
      <c r="QOV1044" s="5"/>
      <c r="QOW1044" s="5"/>
      <c r="QOX1044" s="5"/>
      <c r="QOY1044" s="5"/>
      <c r="QOZ1044" s="5"/>
      <c r="QPA1044" s="5"/>
      <c r="QPB1044" s="5"/>
      <c r="QPC1044" s="5"/>
      <c r="QPD1044" s="5"/>
      <c r="QPE1044" s="5"/>
      <c r="QPF1044" s="5"/>
      <c r="QPG1044" s="5"/>
      <c r="QPH1044" s="5"/>
      <c r="QPI1044" s="5"/>
      <c r="QPJ1044" s="5"/>
      <c r="QPK1044" s="5"/>
      <c r="QPL1044" s="5"/>
      <c r="QPM1044" s="5"/>
      <c r="QPN1044" s="5"/>
      <c r="QPO1044" s="5"/>
      <c r="QPP1044" s="5"/>
      <c r="QPQ1044" s="5"/>
      <c r="QPR1044" s="5"/>
      <c r="QPS1044" s="5"/>
      <c r="QPT1044" s="5"/>
      <c r="QPU1044" s="5"/>
      <c r="QPV1044" s="5"/>
      <c r="QPW1044" s="5"/>
      <c r="QPX1044" s="5"/>
      <c r="QPY1044" s="5"/>
      <c r="QPZ1044" s="5"/>
      <c r="QQA1044" s="5"/>
      <c r="QQB1044" s="5"/>
      <c r="QQC1044" s="5"/>
      <c r="QQD1044" s="5"/>
      <c r="QQE1044" s="5"/>
      <c r="QQF1044" s="5"/>
      <c r="QQG1044" s="5"/>
      <c r="QQH1044" s="5"/>
      <c r="QQI1044" s="5"/>
      <c r="QQJ1044" s="5"/>
      <c r="QQK1044" s="5"/>
      <c r="QQL1044" s="5"/>
      <c r="QQM1044" s="5"/>
      <c r="QQN1044" s="5"/>
      <c r="QQO1044" s="5"/>
      <c r="QQP1044" s="5"/>
      <c r="QQQ1044" s="5"/>
      <c r="QQR1044" s="5"/>
      <c r="QQS1044" s="5"/>
      <c r="QQT1044" s="5"/>
      <c r="QQU1044" s="5"/>
      <c r="QQV1044" s="5"/>
      <c r="QQW1044" s="5"/>
      <c r="QQX1044" s="5"/>
      <c r="QQY1044" s="5"/>
      <c r="QQZ1044" s="5"/>
      <c r="QRA1044" s="5"/>
      <c r="QRB1044" s="5"/>
      <c r="QRC1044" s="5"/>
      <c r="QRD1044" s="5"/>
      <c r="QRE1044" s="5"/>
      <c r="QRF1044" s="5"/>
      <c r="QRG1044" s="5"/>
      <c r="QRH1044" s="5"/>
      <c r="QRI1044" s="5"/>
      <c r="QRJ1044" s="5"/>
      <c r="QRK1044" s="5"/>
      <c r="QRL1044" s="5"/>
      <c r="QRM1044" s="5"/>
      <c r="QRN1044" s="5"/>
      <c r="QRO1044" s="5"/>
      <c r="QRP1044" s="5"/>
      <c r="QRQ1044" s="5"/>
      <c r="QRR1044" s="5"/>
      <c r="QRS1044" s="5"/>
      <c r="QRT1044" s="5"/>
      <c r="QRU1044" s="5"/>
      <c r="QRV1044" s="5"/>
      <c r="QRW1044" s="5"/>
      <c r="QRX1044" s="5"/>
      <c r="QRY1044" s="5"/>
      <c r="QRZ1044" s="5"/>
      <c r="QSA1044" s="5"/>
      <c r="QSB1044" s="5"/>
      <c r="QSC1044" s="5"/>
      <c r="QSD1044" s="5"/>
      <c r="QSE1044" s="5"/>
      <c r="QSF1044" s="5"/>
      <c r="QSG1044" s="5"/>
      <c r="QSH1044" s="5"/>
      <c r="QSI1044" s="5"/>
      <c r="QSJ1044" s="5"/>
      <c r="QSK1044" s="5"/>
      <c r="QSL1044" s="5"/>
      <c r="QSM1044" s="5"/>
      <c r="QSN1044" s="5"/>
      <c r="QSO1044" s="5"/>
      <c r="QSP1044" s="5"/>
      <c r="QSQ1044" s="5"/>
      <c r="QSR1044" s="5"/>
      <c r="QSS1044" s="5"/>
      <c r="QST1044" s="5"/>
      <c r="QSU1044" s="5"/>
      <c r="QSV1044" s="5"/>
      <c r="QSW1044" s="5"/>
      <c r="QSX1044" s="5"/>
      <c r="QSY1044" s="5"/>
      <c r="QSZ1044" s="5"/>
      <c r="QTA1044" s="5"/>
      <c r="QTB1044" s="5"/>
      <c r="QTC1044" s="5"/>
      <c r="QTD1044" s="5"/>
      <c r="QTE1044" s="5"/>
      <c r="QTF1044" s="5"/>
      <c r="QTG1044" s="5"/>
      <c r="QTH1044" s="5"/>
      <c r="QTI1044" s="5"/>
      <c r="QTJ1044" s="5"/>
      <c r="QTK1044" s="5"/>
      <c r="QTL1044" s="5"/>
      <c r="QTM1044" s="5"/>
      <c r="QTN1044" s="5"/>
      <c r="QTO1044" s="5"/>
      <c r="QTP1044" s="5"/>
      <c r="QTQ1044" s="5"/>
      <c r="QTR1044" s="5"/>
      <c r="QTS1044" s="5"/>
      <c r="QTT1044" s="5"/>
      <c r="QTU1044" s="5"/>
      <c r="QTV1044" s="5"/>
      <c r="QTW1044" s="5"/>
      <c r="QTX1044" s="5"/>
      <c r="QTY1044" s="5"/>
      <c r="QTZ1044" s="5"/>
      <c r="QUA1044" s="5"/>
      <c r="QUB1044" s="5"/>
      <c r="QUC1044" s="5"/>
      <c r="QUD1044" s="5"/>
      <c r="QUE1044" s="5"/>
      <c r="QUF1044" s="5"/>
      <c r="QUG1044" s="5"/>
      <c r="QUH1044" s="5"/>
      <c r="QUI1044" s="5"/>
      <c r="QUJ1044" s="5"/>
      <c r="QUK1044" s="5"/>
      <c r="QUL1044" s="5"/>
      <c r="QUM1044" s="5"/>
      <c r="QUN1044" s="5"/>
      <c r="QUO1044" s="5"/>
      <c r="QUP1044" s="5"/>
      <c r="QUQ1044" s="5"/>
      <c r="QUR1044" s="5"/>
      <c r="QUS1044" s="5"/>
      <c r="QUT1044" s="5"/>
      <c r="QUU1044" s="5"/>
      <c r="QUV1044" s="5"/>
      <c r="QUW1044" s="5"/>
      <c r="QUX1044" s="5"/>
      <c r="QUY1044" s="5"/>
      <c r="QUZ1044" s="5"/>
      <c r="QVA1044" s="5"/>
      <c r="QVB1044" s="5"/>
      <c r="QVC1044" s="5"/>
      <c r="QVD1044" s="5"/>
      <c r="QVE1044" s="5"/>
      <c r="QVF1044" s="5"/>
      <c r="QVG1044" s="5"/>
      <c r="QVH1044" s="5"/>
      <c r="QVI1044" s="5"/>
      <c r="QVJ1044" s="5"/>
      <c r="QVK1044" s="5"/>
      <c r="QVL1044" s="5"/>
      <c r="QVM1044" s="5"/>
      <c r="QVN1044" s="5"/>
      <c r="QVO1044" s="5"/>
      <c r="QVP1044" s="5"/>
      <c r="QVQ1044" s="5"/>
      <c r="QVR1044" s="5"/>
      <c r="QVS1044" s="5"/>
      <c r="QVT1044" s="5"/>
      <c r="QVU1044" s="5"/>
      <c r="QVV1044" s="5"/>
      <c r="QVW1044" s="5"/>
      <c r="QVX1044" s="5"/>
      <c r="QVY1044" s="5"/>
      <c r="QVZ1044" s="5"/>
      <c r="QWA1044" s="5"/>
      <c r="QWB1044" s="5"/>
      <c r="QWC1044" s="5"/>
      <c r="QWD1044" s="5"/>
      <c r="QWE1044" s="5"/>
      <c r="QWF1044" s="5"/>
      <c r="QWG1044" s="5"/>
      <c r="QWH1044" s="5"/>
      <c r="QWI1044" s="5"/>
      <c r="QWJ1044" s="5"/>
      <c r="QWK1044" s="5"/>
      <c r="QWL1044" s="5"/>
      <c r="QWM1044" s="5"/>
      <c r="QWN1044" s="5"/>
      <c r="QWO1044" s="5"/>
      <c r="QWP1044" s="5"/>
      <c r="QWQ1044" s="5"/>
      <c r="QWR1044" s="5"/>
      <c r="QWS1044" s="5"/>
      <c r="QWT1044" s="5"/>
      <c r="QWU1044" s="5"/>
      <c r="QWV1044" s="5"/>
      <c r="QWW1044" s="5"/>
      <c r="QWX1044" s="5"/>
      <c r="QWY1044" s="5"/>
      <c r="QWZ1044" s="5"/>
      <c r="QXA1044" s="5"/>
      <c r="QXB1044" s="5"/>
      <c r="QXC1044" s="5"/>
      <c r="QXD1044" s="5"/>
      <c r="QXE1044" s="5"/>
      <c r="QXF1044" s="5"/>
      <c r="QXG1044" s="5"/>
      <c r="QXH1044" s="5"/>
      <c r="QXI1044" s="5"/>
      <c r="QXJ1044" s="5"/>
      <c r="QXK1044" s="5"/>
      <c r="QXL1044" s="5"/>
      <c r="QXM1044" s="5"/>
      <c r="QXN1044" s="5"/>
      <c r="QXO1044" s="5"/>
      <c r="QXP1044" s="5"/>
      <c r="QXQ1044" s="5"/>
      <c r="QXR1044" s="5"/>
      <c r="QXS1044" s="5"/>
      <c r="QXT1044" s="5"/>
      <c r="QXU1044" s="5"/>
      <c r="QXV1044" s="5"/>
      <c r="QXW1044" s="5"/>
      <c r="QXX1044" s="5"/>
      <c r="QXY1044" s="5"/>
      <c r="QXZ1044" s="5"/>
      <c r="QYA1044" s="5"/>
      <c r="QYB1044" s="5"/>
      <c r="QYC1044" s="5"/>
      <c r="QYD1044" s="5"/>
      <c r="QYE1044" s="5"/>
      <c r="QYF1044" s="5"/>
      <c r="QYG1044" s="5"/>
      <c r="QYH1044" s="5"/>
      <c r="QYI1044" s="5"/>
      <c r="QYJ1044" s="5"/>
      <c r="QYK1044" s="5"/>
      <c r="QYL1044" s="5"/>
      <c r="QYM1044" s="5"/>
      <c r="QYN1044" s="5"/>
      <c r="QYO1044" s="5"/>
      <c r="QYP1044" s="5"/>
      <c r="QYQ1044" s="5"/>
      <c r="QYR1044" s="5"/>
      <c r="QYS1044" s="5"/>
      <c r="QYT1044" s="5"/>
      <c r="QYU1044" s="5"/>
      <c r="QYV1044" s="5"/>
      <c r="QYW1044" s="5"/>
      <c r="QYX1044" s="5"/>
      <c r="QYY1044" s="5"/>
      <c r="QYZ1044" s="5"/>
      <c r="QZA1044" s="5"/>
      <c r="QZB1044" s="5"/>
      <c r="QZC1044" s="5"/>
      <c r="QZD1044" s="5"/>
      <c r="QZE1044" s="5"/>
      <c r="QZF1044" s="5"/>
      <c r="QZG1044" s="5"/>
      <c r="QZH1044" s="5"/>
      <c r="QZI1044" s="5"/>
      <c r="QZJ1044" s="5"/>
      <c r="QZK1044" s="5"/>
      <c r="QZL1044" s="5"/>
      <c r="QZM1044" s="5"/>
      <c r="QZN1044" s="5"/>
      <c r="QZO1044" s="5"/>
      <c r="QZP1044" s="5"/>
      <c r="QZQ1044" s="5"/>
      <c r="QZR1044" s="5"/>
      <c r="QZS1044" s="5"/>
      <c r="QZT1044" s="5"/>
      <c r="QZU1044" s="5"/>
      <c r="QZV1044" s="5"/>
      <c r="QZW1044" s="5"/>
      <c r="QZX1044" s="5"/>
      <c r="QZY1044" s="5"/>
      <c r="QZZ1044" s="5"/>
      <c r="RAA1044" s="5"/>
      <c r="RAB1044" s="5"/>
      <c r="RAC1044" s="5"/>
      <c r="RAD1044" s="5"/>
      <c r="RAE1044" s="5"/>
      <c r="RAF1044" s="5"/>
      <c r="RAG1044" s="5"/>
      <c r="RAH1044" s="5"/>
      <c r="RAI1044" s="5"/>
      <c r="RAJ1044" s="5"/>
      <c r="RAK1044" s="5"/>
      <c r="RAL1044" s="5"/>
      <c r="RAM1044" s="5"/>
      <c r="RAN1044" s="5"/>
      <c r="RAO1044" s="5"/>
      <c r="RAP1044" s="5"/>
      <c r="RAQ1044" s="5"/>
      <c r="RAR1044" s="5"/>
      <c r="RAS1044" s="5"/>
      <c r="RAT1044" s="5"/>
      <c r="RAU1044" s="5"/>
      <c r="RAV1044" s="5"/>
      <c r="RAW1044" s="5"/>
      <c r="RAX1044" s="5"/>
      <c r="RAY1044" s="5"/>
      <c r="RAZ1044" s="5"/>
      <c r="RBA1044" s="5"/>
      <c r="RBB1044" s="5"/>
      <c r="RBC1044" s="5"/>
      <c r="RBD1044" s="5"/>
      <c r="RBE1044" s="5"/>
      <c r="RBF1044" s="5"/>
      <c r="RBG1044" s="5"/>
      <c r="RBH1044" s="5"/>
      <c r="RBI1044" s="5"/>
      <c r="RBJ1044" s="5"/>
      <c r="RBK1044" s="5"/>
      <c r="RBL1044" s="5"/>
      <c r="RBM1044" s="5"/>
      <c r="RBN1044" s="5"/>
      <c r="RBO1044" s="5"/>
      <c r="RBP1044" s="5"/>
      <c r="RBQ1044" s="5"/>
      <c r="RBR1044" s="5"/>
      <c r="RBS1044" s="5"/>
      <c r="RBT1044" s="5"/>
      <c r="RBU1044" s="5"/>
      <c r="RBV1044" s="5"/>
      <c r="RBW1044" s="5"/>
      <c r="RBX1044" s="5"/>
      <c r="RBY1044" s="5"/>
      <c r="RBZ1044" s="5"/>
      <c r="RCA1044" s="5"/>
      <c r="RCB1044" s="5"/>
      <c r="RCC1044" s="5"/>
      <c r="RCD1044" s="5"/>
      <c r="RCE1044" s="5"/>
      <c r="RCF1044" s="5"/>
      <c r="RCG1044" s="5"/>
      <c r="RCH1044" s="5"/>
      <c r="RCI1044" s="5"/>
      <c r="RCJ1044" s="5"/>
      <c r="RCK1044" s="5"/>
      <c r="RCL1044" s="5"/>
      <c r="RCM1044" s="5"/>
      <c r="RCN1044" s="5"/>
      <c r="RCO1044" s="5"/>
      <c r="RCP1044" s="5"/>
      <c r="RCQ1044" s="5"/>
      <c r="RCR1044" s="5"/>
      <c r="RCS1044" s="5"/>
      <c r="RCT1044" s="5"/>
      <c r="RCU1044" s="5"/>
      <c r="RCV1044" s="5"/>
      <c r="RCW1044" s="5"/>
      <c r="RCX1044" s="5"/>
      <c r="RCY1044" s="5"/>
      <c r="RCZ1044" s="5"/>
      <c r="RDA1044" s="5"/>
      <c r="RDB1044" s="5"/>
      <c r="RDC1044" s="5"/>
      <c r="RDD1044" s="5"/>
      <c r="RDE1044" s="5"/>
      <c r="RDF1044" s="5"/>
      <c r="RDG1044" s="5"/>
      <c r="RDH1044" s="5"/>
      <c r="RDI1044" s="5"/>
      <c r="RDJ1044" s="5"/>
      <c r="RDK1044" s="5"/>
      <c r="RDL1044" s="5"/>
      <c r="RDM1044" s="5"/>
      <c r="RDN1044" s="5"/>
      <c r="RDO1044" s="5"/>
      <c r="RDP1044" s="5"/>
      <c r="RDQ1044" s="5"/>
      <c r="RDR1044" s="5"/>
      <c r="RDS1044" s="5"/>
      <c r="RDT1044" s="5"/>
      <c r="RDU1044" s="5"/>
      <c r="RDV1044" s="5"/>
      <c r="RDW1044" s="5"/>
      <c r="RDX1044" s="5"/>
      <c r="RDY1044" s="5"/>
      <c r="RDZ1044" s="5"/>
      <c r="REA1044" s="5"/>
      <c r="REB1044" s="5"/>
      <c r="REC1044" s="5"/>
      <c r="RED1044" s="5"/>
      <c r="REE1044" s="5"/>
      <c r="REF1044" s="5"/>
      <c r="REG1044" s="5"/>
      <c r="REH1044" s="5"/>
      <c r="REI1044" s="5"/>
      <c r="REJ1044" s="5"/>
      <c r="REK1044" s="5"/>
      <c r="REL1044" s="5"/>
      <c r="REM1044" s="5"/>
      <c r="REN1044" s="5"/>
      <c r="REO1044" s="5"/>
      <c r="REP1044" s="5"/>
      <c r="REQ1044" s="5"/>
      <c r="RER1044" s="5"/>
      <c r="RES1044" s="5"/>
      <c r="RET1044" s="5"/>
      <c r="REU1044" s="5"/>
      <c r="REV1044" s="5"/>
      <c r="REW1044" s="5"/>
      <c r="REX1044" s="5"/>
      <c r="REY1044" s="5"/>
      <c r="REZ1044" s="5"/>
      <c r="RFA1044" s="5"/>
      <c r="RFB1044" s="5"/>
      <c r="RFC1044" s="5"/>
      <c r="RFD1044" s="5"/>
      <c r="RFE1044" s="5"/>
      <c r="RFF1044" s="5"/>
      <c r="RFG1044" s="5"/>
      <c r="RFH1044" s="5"/>
      <c r="RFI1044" s="5"/>
      <c r="RFJ1044" s="5"/>
      <c r="RFK1044" s="5"/>
      <c r="RFL1044" s="5"/>
      <c r="RFM1044" s="5"/>
      <c r="RFN1044" s="5"/>
      <c r="RFO1044" s="5"/>
      <c r="RFP1044" s="5"/>
      <c r="RFQ1044" s="5"/>
      <c r="RFR1044" s="5"/>
      <c r="RFS1044" s="5"/>
      <c r="RFT1044" s="5"/>
      <c r="RFU1044" s="5"/>
      <c r="RFV1044" s="5"/>
      <c r="RFW1044" s="5"/>
      <c r="RFX1044" s="5"/>
      <c r="RFY1044" s="5"/>
      <c r="RFZ1044" s="5"/>
      <c r="RGA1044" s="5"/>
      <c r="RGB1044" s="5"/>
      <c r="RGC1044" s="5"/>
      <c r="RGD1044" s="5"/>
      <c r="RGE1044" s="5"/>
      <c r="RGF1044" s="5"/>
      <c r="RGG1044" s="5"/>
      <c r="RGH1044" s="5"/>
      <c r="RGI1044" s="5"/>
      <c r="RGJ1044" s="5"/>
      <c r="RGK1044" s="5"/>
      <c r="RGL1044" s="5"/>
      <c r="RGM1044" s="5"/>
      <c r="RGN1044" s="5"/>
      <c r="RGO1044" s="5"/>
      <c r="RGP1044" s="5"/>
      <c r="RGQ1044" s="5"/>
      <c r="RGR1044" s="5"/>
      <c r="RGS1044" s="5"/>
      <c r="RGT1044" s="5"/>
      <c r="RGU1044" s="5"/>
      <c r="RGV1044" s="5"/>
      <c r="RGW1044" s="5"/>
      <c r="RGX1044" s="5"/>
      <c r="RGY1044" s="5"/>
      <c r="RGZ1044" s="5"/>
      <c r="RHA1044" s="5"/>
      <c r="RHB1044" s="5"/>
      <c r="RHC1044" s="5"/>
      <c r="RHD1044" s="5"/>
      <c r="RHE1044" s="5"/>
      <c r="RHF1044" s="5"/>
      <c r="RHG1044" s="5"/>
      <c r="RHH1044" s="5"/>
      <c r="RHI1044" s="5"/>
      <c r="RHJ1044" s="5"/>
      <c r="RHK1044" s="5"/>
      <c r="RHL1044" s="5"/>
      <c r="RHM1044" s="5"/>
      <c r="RHN1044" s="5"/>
      <c r="RHO1044" s="5"/>
      <c r="RHP1044" s="5"/>
      <c r="RHQ1044" s="5"/>
      <c r="RHR1044" s="5"/>
      <c r="RHS1044" s="5"/>
      <c r="RHT1044" s="5"/>
      <c r="RHU1044" s="5"/>
      <c r="RHV1044" s="5"/>
      <c r="RHW1044" s="5"/>
      <c r="RHX1044" s="5"/>
      <c r="RHY1044" s="5"/>
      <c r="RHZ1044" s="5"/>
      <c r="RIA1044" s="5"/>
      <c r="RIB1044" s="5"/>
      <c r="RIC1044" s="5"/>
      <c r="RID1044" s="5"/>
      <c r="RIE1044" s="5"/>
      <c r="RIF1044" s="5"/>
      <c r="RIG1044" s="5"/>
      <c r="RIH1044" s="5"/>
      <c r="RII1044" s="5"/>
      <c r="RIJ1044" s="5"/>
      <c r="RIK1044" s="5"/>
      <c r="RIL1044" s="5"/>
      <c r="RIM1044" s="5"/>
      <c r="RIN1044" s="5"/>
      <c r="RIO1044" s="5"/>
      <c r="RIP1044" s="5"/>
      <c r="RIQ1044" s="5"/>
      <c r="RIR1044" s="5"/>
      <c r="RIS1044" s="5"/>
      <c r="RIT1044" s="5"/>
      <c r="RIU1044" s="5"/>
      <c r="RIV1044" s="5"/>
      <c r="RIW1044" s="5"/>
      <c r="RIX1044" s="5"/>
      <c r="RIY1044" s="5"/>
      <c r="RIZ1044" s="5"/>
      <c r="RJA1044" s="5"/>
      <c r="RJB1044" s="5"/>
      <c r="RJC1044" s="5"/>
      <c r="RJD1044" s="5"/>
      <c r="RJE1044" s="5"/>
      <c r="RJF1044" s="5"/>
      <c r="RJG1044" s="5"/>
      <c r="RJH1044" s="5"/>
      <c r="RJI1044" s="5"/>
      <c r="RJJ1044" s="5"/>
      <c r="RJK1044" s="5"/>
      <c r="RJL1044" s="5"/>
      <c r="RJM1044" s="5"/>
      <c r="RJN1044" s="5"/>
      <c r="RJO1044" s="5"/>
      <c r="RJP1044" s="5"/>
      <c r="RJQ1044" s="5"/>
      <c r="RJR1044" s="5"/>
      <c r="RJS1044" s="5"/>
      <c r="RJT1044" s="5"/>
      <c r="RJU1044" s="5"/>
      <c r="RJV1044" s="5"/>
      <c r="RJW1044" s="5"/>
      <c r="RJX1044" s="5"/>
      <c r="RJY1044" s="5"/>
      <c r="RJZ1044" s="5"/>
      <c r="RKA1044" s="5"/>
      <c r="RKB1044" s="5"/>
      <c r="RKC1044" s="5"/>
      <c r="RKD1044" s="5"/>
      <c r="RKE1044" s="5"/>
      <c r="RKF1044" s="5"/>
      <c r="RKG1044" s="5"/>
      <c r="RKH1044" s="5"/>
      <c r="RKI1044" s="5"/>
      <c r="RKJ1044" s="5"/>
      <c r="RKK1044" s="5"/>
      <c r="RKL1044" s="5"/>
      <c r="RKM1044" s="5"/>
      <c r="RKN1044" s="5"/>
      <c r="RKO1044" s="5"/>
      <c r="RKP1044" s="5"/>
      <c r="RKQ1044" s="5"/>
      <c r="RKR1044" s="5"/>
      <c r="RKS1044" s="5"/>
      <c r="RKT1044" s="5"/>
      <c r="RKU1044" s="5"/>
      <c r="RKV1044" s="5"/>
      <c r="RKW1044" s="5"/>
      <c r="RKX1044" s="5"/>
      <c r="RKY1044" s="5"/>
      <c r="RKZ1044" s="5"/>
      <c r="RLA1044" s="5"/>
      <c r="RLB1044" s="5"/>
      <c r="RLC1044" s="5"/>
      <c r="RLD1044" s="5"/>
      <c r="RLE1044" s="5"/>
      <c r="RLF1044" s="5"/>
      <c r="RLG1044" s="5"/>
      <c r="RLH1044" s="5"/>
      <c r="RLI1044" s="5"/>
      <c r="RLJ1044" s="5"/>
      <c r="RLK1044" s="5"/>
      <c r="RLL1044" s="5"/>
      <c r="RLM1044" s="5"/>
      <c r="RLN1044" s="5"/>
      <c r="RLO1044" s="5"/>
      <c r="RLP1044" s="5"/>
      <c r="RLQ1044" s="5"/>
      <c r="RLR1044" s="5"/>
      <c r="RLS1044" s="5"/>
      <c r="RLT1044" s="5"/>
      <c r="RLU1044" s="5"/>
      <c r="RLV1044" s="5"/>
      <c r="RLW1044" s="5"/>
      <c r="RLX1044" s="5"/>
      <c r="RLY1044" s="5"/>
      <c r="RLZ1044" s="5"/>
      <c r="RMA1044" s="5"/>
      <c r="RMB1044" s="5"/>
      <c r="RMC1044" s="5"/>
      <c r="RMD1044" s="5"/>
      <c r="RME1044" s="5"/>
      <c r="RMF1044" s="5"/>
      <c r="RMG1044" s="5"/>
      <c r="RMH1044" s="5"/>
      <c r="RMI1044" s="5"/>
      <c r="RMJ1044" s="5"/>
      <c r="RMK1044" s="5"/>
      <c r="RML1044" s="5"/>
      <c r="RMM1044" s="5"/>
      <c r="RMN1044" s="5"/>
      <c r="RMO1044" s="5"/>
      <c r="RMP1044" s="5"/>
      <c r="RMQ1044" s="5"/>
      <c r="RMR1044" s="5"/>
      <c r="RMS1044" s="5"/>
      <c r="RMT1044" s="5"/>
      <c r="RMU1044" s="5"/>
      <c r="RMV1044" s="5"/>
      <c r="RMW1044" s="5"/>
      <c r="RMX1044" s="5"/>
      <c r="RMY1044" s="5"/>
      <c r="RMZ1044" s="5"/>
      <c r="RNA1044" s="5"/>
      <c r="RNB1044" s="5"/>
      <c r="RNC1044" s="5"/>
      <c r="RND1044" s="5"/>
      <c r="RNE1044" s="5"/>
      <c r="RNF1044" s="5"/>
      <c r="RNG1044" s="5"/>
      <c r="RNH1044" s="5"/>
      <c r="RNI1044" s="5"/>
      <c r="RNJ1044" s="5"/>
      <c r="RNK1044" s="5"/>
      <c r="RNL1044" s="5"/>
      <c r="RNM1044" s="5"/>
      <c r="RNN1044" s="5"/>
      <c r="RNO1044" s="5"/>
      <c r="RNP1044" s="5"/>
      <c r="RNQ1044" s="5"/>
      <c r="RNR1044" s="5"/>
      <c r="RNS1044" s="5"/>
      <c r="RNT1044" s="5"/>
      <c r="RNU1044" s="5"/>
      <c r="RNV1044" s="5"/>
      <c r="RNW1044" s="5"/>
      <c r="RNX1044" s="5"/>
      <c r="RNY1044" s="5"/>
      <c r="RNZ1044" s="5"/>
      <c r="ROA1044" s="5"/>
      <c r="ROB1044" s="5"/>
      <c r="ROC1044" s="5"/>
      <c r="ROD1044" s="5"/>
      <c r="ROE1044" s="5"/>
      <c r="ROF1044" s="5"/>
      <c r="ROG1044" s="5"/>
      <c r="ROH1044" s="5"/>
      <c r="ROI1044" s="5"/>
      <c r="ROJ1044" s="5"/>
      <c r="ROK1044" s="5"/>
      <c r="ROL1044" s="5"/>
      <c r="ROM1044" s="5"/>
      <c r="RON1044" s="5"/>
      <c r="ROO1044" s="5"/>
      <c r="ROP1044" s="5"/>
      <c r="ROQ1044" s="5"/>
      <c r="ROR1044" s="5"/>
      <c r="ROS1044" s="5"/>
      <c r="ROT1044" s="5"/>
      <c r="ROU1044" s="5"/>
      <c r="ROV1044" s="5"/>
      <c r="ROW1044" s="5"/>
      <c r="ROX1044" s="5"/>
      <c r="ROY1044" s="5"/>
      <c r="ROZ1044" s="5"/>
      <c r="RPA1044" s="5"/>
      <c r="RPB1044" s="5"/>
      <c r="RPC1044" s="5"/>
      <c r="RPD1044" s="5"/>
      <c r="RPE1044" s="5"/>
      <c r="RPF1044" s="5"/>
      <c r="RPG1044" s="5"/>
      <c r="RPH1044" s="5"/>
      <c r="RPI1044" s="5"/>
      <c r="RPJ1044" s="5"/>
      <c r="RPK1044" s="5"/>
      <c r="RPL1044" s="5"/>
      <c r="RPM1044" s="5"/>
      <c r="RPN1044" s="5"/>
      <c r="RPO1044" s="5"/>
      <c r="RPP1044" s="5"/>
      <c r="RPQ1044" s="5"/>
      <c r="RPR1044" s="5"/>
      <c r="RPS1044" s="5"/>
      <c r="RPT1044" s="5"/>
      <c r="RPU1044" s="5"/>
      <c r="RPV1044" s="5"/>
      <c r="RPW1044" s="5"/>
      <c r="RPX1044" s="5"/>
      <c r="RPY1044" s="5"/>
      <c r="RPZ1044" s="5"/>
      <c r="RQA1044" s="5"/>
      <c r="RQB1044" s="5"/>
      <c r="RQC1044" s="5"/>
      <c r="RQD1044" s="5"/>
      <c r="RQE1044" s="5"/>
      <c r="RQF1044" s="5"/>
      <c r="RQG1044" s="5"/>
      <c r="RQH1044" s="5"/>
      <c r="RQI1044" s="5"/>
      <c r="RQJ1044" s="5"/>
      <c r="RQK1044" s="5"/>
      <c r="RQL1044" s="5"/>
      <c r="RQM1044" s="5"/>
      <c r="RQN1044" s="5"/>
      <c r="RQO1044" s="5"/>
      <c r="RQP1044" s="5"/>
      <c r="RQQ1044" s="5"/>
      <c r="RQR1044" s="5"/>
      <c r="RQS1044" s="5"/>
      <c r="RQT1044" s="5"/>
      <c r="RQU1044" s="5"/>
      <c r="RQV1044" s="5"/>
      <c r="RQW1044" s="5"/>
      <c r="RQX1044" s="5"/>
      <c r="RQY1044" s="5"/>
      <c r="RQZ1044" s="5"/>
      <c r="RRA1044" s="5"/>
      <c r="RRB1044" s="5"/>
      <c r="RRC1044" s="5"/>
      <c r="RRD1044" s="5"/>
      <c r="RRE1044" s="5"/>
      <c r="RRF1044" s="5"/>
      <c r="RRG1044" s="5"/>
      <c r="RRH1044" s="5"/>
      <c r="RRI1044" s="5"/>
      <c r="RRJ1044" s="5"/>
      <c r="RRK1044" s="5"/>
      <c r="RRL1044" s="5"/>
      <c r="RRM1044" s="5"/>
      <c r="RRN1044" s="5"/>
      <c r="RRO1044" s="5"/>
      <c r="RRP1044" s="5"/>
      <c r="RRQ1044" s="5"/>
      <c r="RRR1044" s="5"/>
      <c r="RRS1044" s="5"/>
      <c r="RRT1044" s="5"/>
      <c r="RRU1044" s="5"/>
      <c r="RRV1044" s="5"/>
      <c r="RRW1044" s="5"/>
      <c r="RRX1044" s="5"/>
      <c r="RRY1044" s="5"/>
      <c r="RRZ1044" s="5"/>
      <c r="RSA1044" s="5"/>
      <c r="RSB1044" s="5"/>
      <c r="RSC1044" s="5"/>
      <c r="RSD1044" s="5"/>
      <c r="RSE1044" s="5"/>
      <c r="RSF1044" s="5"/>
      <c r="RSG1044" s="5"/>
      <c r="RSH1044" s="5"/>
      <c r="RSI1044" s="5"/>
      <c r="RSJ1044" s="5"/>
      <c r="RSK1044" s="5"/>
      <c r="RSL1044" s="5"/>
      <c r="RSM1044" s="5"/>
      <c r="RSN1044" s="5"/>
      <c r="RSO1044" s="5"/>
      <c r="RSP1044" s="5"/>
      <c r="RSQ1044" s="5"/>
      <c r="RSR1044" s="5"/>
      <c r="RSS1044" s="5"/>
      <c r="RST1044" s="5"/>
      <c r="RSU1044" s="5"/>
      <c r="RSV1044" s="5"/>
      <c r="RSW1044" s="5"/>
      <c r="RSX1044" s="5"/>
      <c r="RSY1044" s="5"/>
      <c r="RSZ1044" s="5"/>
      <c r="RTA1044" s="5"/>
      <c r="RTB1044" s="5"/>
      <c r="RTC1044" s="5"/>
      <c r="RTD1044" s="5"/>
      <c r="RTE1044" s="5"/>
      <c r="RTF1044" s="5"/>
      <c r="RTG1044" s="5"/>
      <c r="RTH1044" s="5"/>
      <c r="RTI1044" s="5"/>
      <c r="RTJ1044" s="5"/>
      <c r="RTK1044" s="5"/>
      <c r="RTL1044" s="5"/>
      <c r="RTM1044" s="5"/>
      <c r="RTN1044" s="5"/>
      <c r="RTO1044" s="5"/>
      <c r="RTP1044" s="5"/>
      <c r="RTQ1044" s="5"/>
      <c r="RTR1044" s="5"/>
      <c r="RTS1044" s="5"/>
      <c r="RTT1044" s="5"/>
      <c r="RTU1044" s="5"/>
      <c r="RTV1044" s="5"/>
      <c r="RTW1044" s="5"/>
      <c r="RTX1044" s="5"/>
      <c r="RTY1044" s="5"/>
      <c r="RTZ1044" s="5"/>
      <c r="RUA1044" s="5"/>
      <c r="RUB1044" s="5"/>
      <c r="RUC1044" s="5"/>
      <c r="RUD1044" s="5"/>
      <c r="RUE1044" s="5"/>
      <c r="RUF1044" s="5"/>
      <c r="RUG1044" s="5"/>
      <c r="RUH1044" s="5"/>
      <c r="RUI1044" s="5"/>
      <c r="RUJ1044" s="5"/>
      <c r="RUK1044" s="5"/>
      <c r="RUL1044" s="5"/>
      <c r="RUM1044" s="5"/>
      <c r="RUN1044" s="5"/>
      <c r="RUO1044" s="5"/>
      <c r="RUP1044" s="5"/>
      <c r="RUQ1044" s="5"/>
      <c r="RUR1044" s="5"/>
      <c r="RUS1044" s="5"/>
      <c r="RUT1044" s="5"/>
      <c r="RUU1044" s="5"/>
      <c r="RUV1044" s="5"/>
      <c r="RUW1044" s="5"/>
      <c r="RUX1044" s="5"/>
      <c r="RUY1044" s="5"/>
      <c r="RUZ1044" s="5"/>
      <c r="RVA1044" s="5"/>
      <c r="RVB1044" s="5"/>
      <c r="RVC1044" s="5"/>
      <c r="RVD1044" s="5"/>
      <c r="RVE1044" s="5"/>
      <c r="RVF1044" s="5"/>
      <c r="RVG1044" s="5"/>
      <c r="RVH1044" s="5"/>
      <c r="RVI1044" s="5"/>
      <c r="RVJ1044" s="5"/>
      <c r="RVK1044" s="5"/>
      <c r="RVL1044" s="5"/>
      <c r="RVM1044" s="5"/>
      <c r="RVN1044" s="5"/>
      <c r="RVO1044" s="5"/>
      <c r="RVP1044" s="5"/>
      <c r="RVQ1044" s="5"/>
      <c r="RVR1044" s="5"/>
      <c r="RVS1044" s="5"/>
      <c r="RVT1044" s="5"/>
      <c r="RVU1044" s="5"/>
      <c r="RVV1044" s="5"/>
      <c r="RVW1044" s="5"/>
      <c r="RVX1044" s="5"/>
      <c r="RVY1044" s="5"/>
      <c r="RVZ1044" s="5"/>
      <c r="RWA1044" s="5"/>
      <c r="RWB1044" s="5"/>
      <c r="RWC1044" s="5"/>
      <c r="RWD1044" s="5"/>
      <c r="RWE1044" s="5"/>
      <c r="RWF1044" s="5"/>
      <c r="RWG1044" s="5"/>
      <c r="RWH1044" s="5"/>
      <c r="RWI1044" s="5"/>
      <c r="RWJ1044" s="5"/>
      <c r="RWK1044" s="5"/>
      <c r="RWL1044" s="5"/>
      <c r="RWM1044" s="5"/>
      <c r="RWN1044" s="5"/>
      <c r="RWO1044" s="5"/>
      <c r="RWP1044" s="5"/>
      <c r="RWQ1044" s="5"/>
      <c r="RWR1044" s="5"/>
      <c r="RWS1044" s="5"/>
      <c r="RWT1044" s="5"/>
      <c r="RWU1044" s="5"/>
      <c r="RWV1044" s="5"/>
      <c r="RWW1044" s="5"/>
      <c r="RWX1044" s="5"/>
      <c r="RWY1044" s="5"/>
      <c r="RWZ1044" s="5"/>
      <c r="RXA1044" s="5"/>
      <c r="RXB1044" s="5"/>
      <c r="RXC1044" s="5"/>
      <c r="RXD1044" s="5"/>
      <c r="RXE1044" s="5"/>
      <c r="RXF1044" s="5"/>
      <c r="RXG1044" s="5"/>
      <c r="RXH1044" s="5"/>
      <c r="RXI1044" s="5"/>
      <c r="RXJ1044" s="5"/>
      <c r="RXK1044" s="5"/>
      <c r="RXL1044" s="5"/>
      <c r="RXM1044" s="5"/>
      <c r="RXN1044" s="5"/>
      <c r="RXO1044" s="5"/>
      <c r="RXP1044" s="5"/>
      <c r="RXQ1044" s="5"/>
      <c r="RXR1044" s="5"/>
      <c r="RXS1044" s="5"/>
      <c r="RXT1044" s="5"/>
      <c r="RXU1044" s="5"/>
      <c r="RXV1044" s="5"/>
      <c r="RXW1044" s="5"/>
      <c r="RXX1044" s="5"/>
      <c r="RXY1044" s="5"/>
      <c r="RXZ1044" s="5"/>
      <c r="RYA1044" s="5"/>
      <c r="RYB1044" s="5"/>
      <c r="RYC1044" s="5"/>
      <c r="RYD1044" s="5"/>
      <c r="RYE1044" s="5"/>
      <c r="RYF1044" s="5"/>
      <c r="RYG1044" s="5"/>
      <c r="RYH1044" s="5"/>
      <c r="RYI1044" s="5"/>
      <c r="RYJ1044" s="5"/>
      <c r="RYK1044" s="5"/>
      <c r="RYL1044" s="5"/>
      <c r="RYM1044" s="5"/>
      <c r="RYN1044" s="5"/>
      <c r="RYO1044" s="5"/>
      <c r="RYP1044" s="5"/>
      <c r="RYQ1044" s="5"/>
      <c r="RYR1044" s="5"/>
      <c r="RYS1044" s="5"/>
      <c r="RYT1044" s="5"/>
      <c r="RYU1044" s="5"/>
      <c r="RYV1044" s="5"/>
      <c r="RYW1044" s="5"/>
      <c r="RYX1044" s="5"/>
      <c r="RYY1044" s="5"/>
      <c r="RYZ1044" s="5"/>
      <c r="RZA1044" s="5"/>
      <c r="RZB1044" s="5"/>
      <c r="RZC1044" s="5"/>
      <c r="RZD1044" s="5"/>
      <c r="RZE1044" s="5"/>
      <c r="RZF1044" s="5"/>
      <c r="RZG1044" s="5"/>
      <c r="RZH1044" s="5"/>
      <c r="RZI1044" s="5"/>
      <c r="RZJ1044" s="5"/>
      <c r="RZK1044" s="5"/>
      <c r="RZL1044" s="5"/>
      <c r="RZM1044" s="5"/>
      <c r="RZN1044" s="5"/>
      <c r="RZO1044" s="5"/>
      <c r="RZP1044" s="5"/>
      <c r="RZQ1044" s="5"/>
      <c r="RZR1044" s="5"/>
      <c r="RZS1044" s="5"/>
      <c r="RZT1044" s="5"/>
      <c r="RZU1044" s="5"/>
      <c r="RZV1044" s="5"/>
      <c r="RZW1044" s="5"/>
      <c r="RZX1044" s="5"/>
      <c r="RZY1044" s="5"/>
      <c r="RZZ1044" s="5"/>
      <c r="SAA1044" s="5"/>
      <c r="SAB1044" s="5"/>
      <c r="SAC1044" s="5"/>
      <c r="SAD1044" s="5"/>
      <c r="SAE1044" s="5"/>
      <c r="SAF1044" s="5"/>
      <c r="SAG1044" s="5"/>
      <c r="SAH1044" s="5"/>
      <c r="SAI1044" s="5"/>
      <c r="SAJ1044" s="5"/>
      <c r="SAK1044" s="5"/>
      <c r="SAL1044" s="5"/>
      <c r="SAM1044" s="5"/>
      <c r="SAN1044" s="5"/>
      <c r="SAO1044" s="5"/>
      <c r="SAP1044" s="5"/>
      <c r="SAQ1044" s="5"/>
      <c r="SAR1044" s="5"/>
      <c r="SAS1044" s="5"/>
      <c r="SAT1044" s="5"/>
      <c r="SAU1044" s="5"/>
      <c r="SAV1044" s="5"/>
      <c r="SAW1044" s="5"/>
      <c r="SAX1044" s="5"/>
      <c r="SAY1044" s="5"/>
      <c r="SAZ1044" s="5"/>
      <c r="SBA1044" s="5"/>
      <c r="SBB1044" s="5"/>
      <c r="SBC1044" s="5"/>
      <c r="SBD1044" s="5"/>
      <c r="SBE1044" s="5"/>
      <c r="SBF1044" s="5"/>
      <c r="SBG1044" s="5"/>
      <c r="SBH1044" s="5"/>
      <c r="SBI1044" s="5"/>
      <c r="SBJ1044" s="5"/>
      <c r="SBK1044" s="5"/>
      <c r="SBL1044" s="5"/>
      <c r="SBM1044" s="5"/>
      <c r="SBN1044" s="5"/>
      <c r="SBO1044" s="5"/>
      <c r="SBP1044" s="5"/>
      <c r="SBQ1044" s="5"/>
      <c r="SBR1044" s="5"/>
      <c r="SBS1044" s="5"/>
      <c r="SBT1044" s="5"/>
      <c r="SBU1044" s="5"/>
      <c r="SBV1044" s="5"/>
      <c r="SBW1044" s="5"/>
      <c r="SBX1044" s="5"/>
      <c r="SBY1044" s="5"/>
      <c r="SBZ1044" s="5"/>
      <c r="SCA1044" s="5"/>
      <c r="SCB1044" s="5"/>
      <c r="SCC1044" s="5"/>
      <c r="SCD1044" s="5"/>
      <c r="SCE1044" s="5"/>
      <c r="SCF1044" s="5"/>
      <c r="SCG1044" s="5"/>
      <c r="SCH1044" s="5"/>
      <c r="SCI1044" s="5"/>
      <c r="SCJ1044" s="5"/>
      <c r="SCK1044" s="5"/>
      <c r="SCL1044" s="5"/>
      <c r="SCM1044" s="5"/>
      <c r="SCN1044" s="5"/>
      <c r="SCO1044" s="5"/>
      <c r="SCP1044" s="5"/>
      <c r="SCQ1044" s="5"/>
      <c r="SCR1044" s="5"/>
      <c r="SCS1044" s="5"/>
      <c r="SCT1044" s="5"/>
      <c r="SCU1044" s="5"/>
      <c r="SCV1044" s="5"/>
      <c r="SCW1044" s="5"/>
      <c r="SCX1044" s="5"/>
      <c r="SCY1044" s="5"/>
      <c r="SCZ1044" s="5"/>
      <c r="SDA1044" s="5"/>
      <c r="SDB1044" s="5"/>
      <c r="SDC1044" s="5"/>
      <c r="SDD1044" s="5"/>
      <c r="SDE1044" s="5"/>
      <c r="SDF1044" s="5"/>
      <c r="SDG1044" s="5"/>
      <c r="SDH1044" s="5"/>
      <c r="SDI1044" s="5"/>
      <c r="SDJ1044" s="5"/>
      <c r="SDK1044" s="5"/>
      <c r="SDL1044" s="5"/>
      <c r="SDM1044" s="5"/>
      <c r="SDN1044" s="5"/>
      <c r="SDO1044" s="5"/>
      <c r="SDP1044" s="5"/>
      <c r="SDQ1044" s="5"/>
      <c r="SDR1044" s="5"/>
      <c r="SDS1044" s="5"/>
      <c r="SDT1044" s="5"/>
      <c r="SDU1044" s="5"/>
      <c r="SDV1044" s="5"/>
      <c r="SDW1044" s="5"/>
      <c r="SDX1044" s="5"/>
      <c r="SDY1044" s="5"/>
      <c r="SDZ1044" s="5"/>
      <c r="SEA1044" s="5"/>
      <c r="SEB1044" s="5"/>
      <c r="SEC1044" s="5"/>
      <c r="SED1044" s="5"/>
      <c r="SEE1044" s="5"/>
      <c r="SEF1044" s="5"/>
      <c r="SEG1044" s="5"/>
      <c r="SEH1044" s="5"/>
      <c r="SEI1044" s="5"/>
      <c r="SEJ1044" s="5"/>
      <c r="SEK1044" s="5"/>
      <c r="SEL1044" s="5"/>
      <c r="SEM1044" s="5"/>
      <c r="SEN1044" s="5"/>
      <c r="SEO1044" s="5"/>
      <c r="SEP1044" s="5"/>
      <c r="SEQ1044" s="5"/>
      <c r="SER1044" s="5"/>
      <c r="SES1044" s="5"/>
      <c r="SET1044" s="5"/>
      <c r="SEU1044" s="5"/>
      <c r="SEV1044" s="5"/>
      <c r="SEW1044" s="5"/>
      <c r="SEX1044" s="5"/>
      <c r="SEY1044" s="5"/>
      <c r="SEZ1044" s="5"/>
      <c r="SFA1044" s="5"/>
      <c r="SFB1044" s="5"/>
      <c r="SFC1044" s="5"/>
      <c r="SFD1044" s="5"/>
      <c r="SFE1044" s="5"/>
      <c r="SFF1044" s="5"/>
      <c r="SFG1044" s="5"/>
      <c r="SFH1044" s="5"/>
      <c r="SFI1044" s="5"/>
      <c r="SFJ1044" s="5"/>
      <c r="SFK1044" s="5"/>
      <c r="SFL1044" s="5"/>
      <c r="SFM1044" s="5"/>
      <c r="SFN1044" s="5"/>
      <c r="SFO1044" s="5"/>
      <c r="SFP1044" s="5"/>
      <c r="SFQ1044" s="5"/>
      <c r="SFR1044" s="5"/>
      <c r="SFS1044" s="5"/>
      <c r="SFT1044" s="5"/>
      <c r="SFU1044" s="5"/>
      <c r="SFV1044" s="5"/>
      <c r="SFW1044" s="5"/>
      <c r="SFX1044" s="5"/>
      <c r="SFY1044" s="5"/>
      <c r="SFZ1044" s="5"/>
      <c r="SGA1044" s="5"/>
      <c r="SGB1044" s="5"/>
      <c r="SGC1044" s="5"/>
      <c r="SGD1044" s="5"/>
      <c r="SGE1044" s="5"/>
      <c r="SGF1044" s="5"/>
      <c r="SGG1044" s="5"/>
      <c r="SGH1044" s="5"/>
      <c r="SGI1044" s="5"/>
      <c r="SGJ1044" s="5"/>
      <c r="SGK1044" s="5"/>
      <c r="SGL1044" s="5"/>
      <c r="SGM1044" s="5"/>
      <c r="SGN1044" s="5"/>
      <c r="SGO1044" s="5"/>
      <c r="SGP1044" s="5"/>
      <c r="SGQ1044" s="5"/>
      <c r="SGR1044" s="5"/>
      <c r="SGS1044" s="5"/>
      <c r="SGT1044" s="5"/>
      <c r="SGU1044" s="5"/>
      <c r="SGV1044" s="5"/>
      <c r="SGW1044" s="5"/>
      <c r="SGX1044" s="5"/>
      <c r="SGY1044" s="5"/>
      <c r="SGZ1044" s="5"/>
      <c r="SHA1044" s="5"/>
      <c r="SHB1044" s="5"/>
      <c r="SHC1044" s="5"/>
      <c r="SHD1044" s="5"/>
      <c r="SHE1044" s="5"/>
      <c r="SHF1044" s="5"/>
      <c r="SHG1044" s="5"/>
      <c r="SHH1044" s="5"/>
      <c r="SHI1044" s="5"/>
      <c r="SHJ1044" s="5"/>
      <c r="SHK1044" s="5"/>
      <c r="SHL1044" s="5"/>
      <c r="SHM1044" s="5"/>
      <c r="SHN1044" s="5"/>
      <c r="SHO1044" s="5"/>
      <c r="SHP1044" s="5"/>
      <c r="SHQ1044" s="5"/>
      <c r="SHR1044" s="5"/>
      <c r="SHS1044" s="5"/>
      <c r="SHT1044" s="5"/>
      <c r="SHU1044" s="5"/>
      <c r="SHV1044" s="5"/>
      <c r="SHW1044" s="5"/>
      <c r="SHX1044" s="5"/>
      <c r="SHY1044" s="5"/>
      <c r="SHZ1044" s="5"/>
      <c r="SIA1044" s="5"/>
      <c r="SIB1044" s="5"/>
      <c r="SIC1044" s="5"/>
      <c r="SID1044" s="5"/>
      <c r="SIE1044" s="5"/>
      <c r="SIF1044" s="5"/>
      <c r="SIG1044" s="5"/>
      <c r="SIH1044" s="5"/>
      <c r="SII1044" s="5"/>
      <c r="SIJ1044" s="5"/>
      <c r="SIK1044" s="5"/>
      <c r="SIL1044" s="5"/>
      <c r="SIM1044" s="5"/>
      <c r="SIN1044" s="5"/>
      <c r="SIO1044" s="5"/>
      <c r="SIP1044" s="5"/>
      <c r="SIQ1044" s="5"/>
      <c r="SIR1044" s="5"/>
      <c r="SIS1044" s="5"/>
      <c r="SIT1044" s="5"/>
      <c r="SIU1044" s="5"/>
      <c r="SIV1044" s="5"/>
      <c r="SIW1044" s="5"/>
      <c r="SIX1044" s="5"/>
      <c r="SIY1044" s="5"/>
      <c r="SIZ1044" s="5"/>
      <c r="SJA1044" s="5"/>
      <c r="SJB1044" s="5"/>
      <c r="SJC1044" s="5"/>
      <c r="SJD1044" s="5"/>
      <c r="SJE1044" s="5"/>
      <c r="SJF1044" s="5"/>
      <c r="SJG1044" s="5"/>
      <c r="SJH1044" s="5"/>
      <c r="SJI1044" s="5"/>
      <c r="SJJ1044" s="5"/>
      <c r="SJK1044" s="5"/>
      <c r="SJL1044" s="5"/>
      <c r="SJM1044" s="5"/>
      <c r="SJN1044" s="5"/>
      <c r="SJO1044" s="5"/>
      <c r="SJP1044" s="5"/>
      <c r="SJQ1044" s="5"/>
      <c r="SJR1044" s="5"/>
      <c r="SJS1044" s="5"/>
      <c r="SJT1044" s="5"/>
      <c r="SJU1044" s="5"/>
      <c r="SJV1044" s="5"/>
      <c r="SJW1044" s="5"/>
      <c r="SJX1044" s="5"/>
      <c r="SJY1044" s="5"/>
      <c r="SJZ1044" s="5"/>
      <c r="SKA1044" s="5"/>
      <c r="SKB1044" s="5"/>
      <c r="SKC1044" s="5"/>
      <c r="SKD1044" s="5"/>
      <c r="SKE1044" s="5"/>
      <c r="SKF1044" s="5"/>
      <c r="SKG1044" s="5"/>
      <c r="SKH1044" s="5"/>
      <c r="SKI1044" s="5"/>
      <c r="SKJ1044" s="5"/>
      <c r="SKK1044" s="5"/>
      <c r="SKL1044" s="5"/>
      <c r="SKM1044" s="5"/>
      <c r="SKN1044" s="5"/>
      <c r="SKO1044" s="5"/>
      <c r="SKP1044" s="5"/>
      <c r="SKQ1044" s="5"/>
      <c r="SKR1044" s="5"/>
      <c r="SKS1044" s="5"/>
      <c r="SKT1044" s="5"/>
      <c r="SKU1044" s="5"/>
      <c r="SKV1044" s="5"/>
      <c r="SKW1044" s="5"/>
      <c r="SKX1044" s="5"/>
      <c r="SKY1044" s="5"/>
      <c r="SKZ1044" s="5"/>
      <c r="SLA1044" s="5"/>
      <c r="SLB1044" s="5"/>
      <c r="SLC1044" s="5"/>
      <c r="SLD1044" s="5"/>
      <c r="SLE1044" s="5"/>
      <c r="SLF1044" s="5"/>
      <c r="SLG1044" s="5"/>
      <c r="SLH1044" s="5"/>
      <c r="SLI1044" s="5"/>
      <c r="SLJ1044" s="5"/>
      <c r="SLK1044" s="5"/>
      <c r="SLL1044" s="5"/>
      <c r="SLM1044" s="5"/>
      <c r="SLN1044" s="5"/>
      <c r="SLO1044" s="5"/>
      <c r="SLP1044" s="5"/>
      <c r="SLQ1044" s="5"/>
      <c r="SLR1044" s="5"/>
      <c r="SLS1044" s="5"/>
      <c r="SLT1044" s="5"/>
      <c r="SLU1044" s="5"/>
      <c r="SLV1044" s="5"/>
      <c r="SLW1044" s="5"/>
      <c r="SLX1044" s="5"/>
      <c r="SLY1044" s="5"/>
      <c r="SLZ1044" s="5"/>
      <c r="SMA1044" s="5"/>
      <c r="SMB1044" s="5"/>
      <c r="SMC1044" s="5"/>
      <c r="SMD1044" s="5"/>
      <c r="SME1044" s="5"/>
      <c r="SMF1044" s="5"/>
      <c r="SMG1044" s="5"/>
      <c r="SMH1044" s="5"/>
      <c r="SMI1044" s="5"/>
      <c r="SMJ1044" s="5"/>
      <c r="SMK1044" s="5"/>
      <c r="SML1044" s="5"/>
      <c r="SMM1044" s="5"/>
      <c r="SMN1044" s="5"/>
      <c r="SMO1044" s="5"/>
      <c r="SMP1044" s="5"/>
      <c r="SMQ1044" s="5"/>
      <c r="SMR1044" s="5"/>
      <c r="SMS1044" s="5"/>
      <c r="SMT1044" s="5"/>
      <c r="SMU1044" s="5"/>
      <c r="SMV1044" s="5"/>
      <c r="SMW1044" s="5"/>
      <c r="SMX1044" s="5"/>
      <c r="SMY1044" s="5"/>
      <c r="SMZ1044" s="5"/>
      <c r="SNA1044" s="5"/>
      <c r="SNB1044" s="5"/>
      <c r="SNC1044" s="5"/>
      <c r="SND1044" s="5"/>
      <c r="SNE1044" s="5"/>
      <c r="SNF1044" s="5"/>
      <c r="SNG1044" s="5"/>
      <c r="SNH1044" s="5"/>
      <c r="SNI1044" s="5"/>
      <c r="SNJ1044" s="5"/>
      <c r="SNK1044" s="5"/>
      <c r="SNL1044" s="5"/>
      <c r="SNM1044" s="5"/>
      <c r="SNN1044" s="5"/>
      <c r="SNO1044" s="5"/>
      <c r="SNP1044" s="5"/>
      <c r="SNQ1044" s="5"/>
      <c r="SNR1044" s="5"/>
      <c r="SNS1044" s="5"/>
      <c r="SNT1044" s="5"/>
      <c r="SNU1044" s="5"/>
      <c r="SNV1044" s="5"/>
      <c r="SNW1044" s="5"/>
      <c r="SNX1044" s="5"/>
      <c r="SNY1044" s="5"/>
      <c r="SNZ1044" s="5"/>
      <c r="SOA1044" s="5"/>
      <c r="SOB1044" s="5"/>
      <c r="SOC1044" s="5"/>
      <c r="SOD1044" s="5"/>
      <c r="SOE1044" s="5"/>
      <c r="SOF1044" s="5"/>
      <c r="SOG1044" s="5"/>
      <c r="SOH1044" s="5"/>
      <c r="SOI1044" s="5"/>
      <c r="SOJ1044" s="5"/>
      <c r="SOK1044" s="5"/>
      <c r="SOL1044" s="5"/>
      <c r="SOM1044" s="5"/>
      <c r="SON1044" s="5"/>
      <c r="SOO1044" s="5"/>
      <c r="SOP1044" s="5"/>
      <c r="SOQ1044" s="5"/>
      <c r="SOR1044" s="5"/>
      <c r="SOS1044" s="5"/>
      <c r="SOT1044" s="5"/>
      <c r="SOU1044" s="5"/>
      <c r="SOV1044" s="5"/>
      <c r="SOW1044" s="5"/>
      <c r="SOX1044" s="5"/>
      <c r="SOY1044" s="5"/>
      <c r="SOZ1044" s="5"/>
      <c r="SPA1044" s="5"/>
      <c r="SPB1044" s="5"/>
      <c r="SPC1044" s="5"/>
      <c r="SPD1044" s="5"/>
      <c r="SPE1044" s="5"/>
      <c r="SPF1044" s="5"/>
      <c r="SPG1044" s="5"/>
      <c r="SPH1044" s="5"/>
      <c r="SPI1044" s="5"/>
      <c r="SPJ1044" s="5"/>
      <c r="SPK1044" s="5"/>
      <c r="SPL1044" s="5"/>
      <c r="SPM1044" s="5"/>
      <c r="SPN1044" s="5"/>
      <c r="SPO1044" s="5"/>
      <c r="SPP1044" s="5"/>
      <c r="SPQ1044" s="5"/>
      <c r="SPR1044" s="5"/>
      <c r="SPS1044" s="5"/>
      <c r="SPT1044" s="5"/>
      <c r="SPU1044" s="5"/>
      <c r="SPV1044" s="5"/>
      <c r="SPW1044" s="5"/>
      <c r="SPX1044" s="5"/>
      <c r="SPY1044" s="5"/>
      <c r="SPZ1044" s="5"/>
      <c r="SQA1044" s="5"/>
      <c r="SQB1044" s="5"/>
      <c r="SQC1044" s="5"/>
      <c r="SQD1044" s="5"/>
      <c r="SQE1044" s="5"/>
      <c r="SQF1044" s="5"/>
      <c r="SQG1044" s="5"/>
      <c r="SQH1044" s="5"/>
      <c r="SQI1044" s="5"/>
      <c r="SQJ1044" s="5"/>
      <c r="SQK1044" s="5"/>
      <c r="SQL1044" s="5"/>
      <c r="SQM1044" s="5"/>
      <c r="SQN1044" s="5"/>
      <c r="SQO1044" s="5"/>
      <c r="SQP1044" s="5"/>
      <c r="SQQ1044" s="5"/>
      <c r="SQR1044" s="5"/>
      <c r="SQS1044" s="5"/>
      <c r="SQT1044" s="5"/>
      <c r="SQU1044" s="5"/>
      <c r="SQV1044" s="5"/>
      <c r="SQW1044" s="5"/>
      <c r="SQX1044" s="5"/>
      <c r="SQY1044" s="5"/>
      <c r="SQZ1044" s="5"/>
      <c r="SRA1044" s="5"/>
      <c r="SRB1044" s="5"/>
      <c r="SRC1044" s="5"/>
      <c r="SRD1044" s="5"/>
      <c r="SRE1044" s="5"/>
      <c r="SRF1044" s="5"/>
      <c r="SRG1044" s="5"/>
      <c r="SRH1044" s="5"/>
      <c r="SRI1044" s="5"/>
      <c r="SRJ1044" s="5"/>
      <c r="SRK1044" s="5"/>
      <c r="SRL1044" s="5"/>
      <c r="SRM1044" s="5"/>
      <c r="SRN1044" s="5"/>
      <c r="SRO1044" s="5"/>
      <c r="SRP1044" s="5"/>
      <c r="SRQ1044" s="5"/>
      <c r="SRR1044" s="5"/>
      <c r="SRS1044" s="5"/>
      <c r="SRT1044" s="5"/>
      <c r="SRU1044" s="5"/>
      <c r="SRV1044" s="5"/>
      <c r="SRW1044" s="5"/>
      <c r="SRX1044" s="5"/>
      <c r="SRY1044" s="5"/>
      <c r="SRZ1044" s="5"/>
      <c r="SSA1044" s="5"/>
      <c r="SSB1044" s="5"/>
      <c r="SSC1044" s="5"/>
      <c r="SSD1044" s="5"/>
      <c r="SSE1044" s="5"/>
      <c r="SSF1044" s="5"/>
      <c r="SSG1044" s="5"/>
      <c r="SSH1044" s="5"/>
      <c r="SSI1044" s="5"/>
      <c r="SSJ1044" s="5"/>
      <c r="SSK1044" s="5"/>
      <c r="SSL1044" s="5"/>
      <c r="SSM1044" s="5"/>
      <c r="SSN1044" s="5"/>
      <c r="SSO1044" s="5"/>
      <c r="SSP1044" s="5"/>
      <c r="SSQ1044" s="5"/>
      <c r="SSR1044" s="5"/>
      <c r="SSS1044" s="5"/>
      <c r="SST1044" s="5"/>
      <c r="SSU1044" s="5"/>
      <c r="SSV1044" s="5"/>
      <c r="SSW1044" s="5"/>
      <c r="SSX1044" s="5"/>
      <c r="SSY1044" s="5"/>
      <c r="SSZ1044" s="5"/>
      <c r="STA1044" s="5"/>
      <c r="STB1044" s="5"/>
      <c r="STC1044" s="5"/>
      <c r="STD1044" s="5"/>
      <c r="STE1044" s="5"/>
      <c r="STF1044" s="5"/>
      <c r="STG1044" s="5"/>
      <c r="STH1044" s="5"/>
      <c r="STI1044" s="5"/>
      <c r="STJ1044" s="5"/>
      <c r="STK1044" s="5"/>
      <c r="STL1044" s="5"/>
      <c r="STM1044" s="5"/>
      <c r="STN1044" s="5"/>
      <c r="STO1044" s="5"/>
      <c r="STP1044" s="5"/>
      <c r="STQ1044" s="5"/>
      <c r="STR1044" s="5"/>
      <c r="STS1044" s="5"/>
      <c r="STT1044" s="5"/>
      <c r="STU1044" s="5"/>
      <c r="STV1044" s="5"/>
      <c r="STW1044" s="5"/>
      <c r="STX1044" s="5"/>
      <c r="STY1044" s="5"/>
      <c r="STZ1044" s="5"/>
      <c r="SUA1044" s="5"/>
      <c r="SUB1044" s="5"/>
      <c r="SUC1044" s="5"/>
      <c r="SUD1044" s="5"/>
      <c r="SUE1044" s="5"/>
      <c r="SUF1044" s="5"/>
      <c r="SUG1044" s="5"/>
      <c r="SUH1044" s="5"/>
      <c r="SUI1044" s="5"/>
      <c r="SUJ1044" s="5"/>
      <c r="SUK1044" s="5"/>
      <c r="SUL1044" s="5"/>
      <c r="SUM1044" s="5"/>
      <c r="SUN1044" s="5"/>
      <c r="SUO1044" s="5"/>
      <c r="SUP1044" s="5"/>
      <c r="SUQ1044" s="5"/>
      <c r="SUR1044" s="5"/>
      <c r="SUS1044" s="5"/>
      <c r="SUT1044" s="5"/>
      <c r="SUU1044" s="5"/>
      <c r="SUV1044" s="5"/>
      <c r="SUW1044" s="5"/>
      <c r="SUX1044" s="5"/>
      <c r="SUY1044" s="5"/>
      <c r="SUZ1044" s="5"/>
      <c r="SVA1044" s="5"/>
      <c r="SVB1044" s="5"/>
      <c r="SVC1044" s="5"/>
      <c r="SVD1044" s="5"/>
      <c r="SVE1044" s="5"/>
      <c r="SVF1044" s="5"/>
      <c r="SVG1044" s="5"/>
      <c r="SVH1044" s="5"/>
      <c r="SVI1044" s="5"/>
      <c r="SVJ1044" s="5"/>
      <c r="SVK1044" s="5"/>
      <c r="SVL1044" s="5"/>
      <c r="SVM1044" s="5"/>
      <c r="SVN1044" s="5"/>
      <c r="SVO1044" s="5"/>
      <c r="SVP1044" s="5"/>
      <c r="SVQ1044" s="5"/>
      <c r="SVR1044" s="5"/>
      <c r="SVS1044" s="5"/>
      <c r="SVT1044" s="5"/>
      <c r="SVU1044" s="5"/>
      <c r="SVV1044" s="5"/>
      <c r="SVW1044" s="5"/>
      <c r="SVX1044" s="5"/>
      <c r="SVY1044" s="5"/>
      <c r="SVZ1044" s="5"/>
      <c r="SWA1044" s="5"/>
      <c r="SWB1044" s="5"/>
      <c r="SWC1044" s="5"/>
      <c r="SWD1044" s="5"/>
      <c r="SWE1044" s="5"/>
      <c r="SWF1044" s="5"/>
      <c r="SWG1044" s="5"/>
      <c r="SWH1044" s="5"/>
      <c r="SWI1044" s="5"/>
      <c r="SWJ1044" s="5"/>
      <c r="SWK1044" s="5"/>
      <c r="SWL1044" s="5"/>
      <c r="SWM1044" s="5"/>
      <c r="SWN1044" s="5"/>
      <c r="SWO1044" s="5"/>
      <c r="SWP1044" s="5"/>
      <c r="SWQ1044" s="5"/>
      <c r="SWR1044" s="5"/>
      <c r="SWS1044" s="5"/>
      <c r="SWT1044" s="5"/>
      <c r="SWU1044" s="5"/>
      <c r="SWV1044" s="5"/>
      <c r="SWW1044" s="5"/>
      <c r="SWX1044" s="5"/>
      <c r="SWY1044" s="5"/>
      <c r="SWZ1044" s="5"/>
      <c r="SXA1044" s="5"/>
      <c r="SXB1044" s="5"/>
      <c r="SXC1044" s="5"/>
      <c r="SXD1044" s="5"/>
      <c r="SXE1044" s="5"/>
      <c r="SXF1044" s="5"/>
      <c r="SXG1044" s="5"/>
      <c r="SXH1044" s="5"/>
      <c r="SXI1044" s="5"/>
      <c r="SXJ1044" s="5"/>
      <c r="SXK1044" s="5"/>
      <c r="SXL1044" s="5"/>
      <c r="SXM1044" s="5"/>
      <c r="SXN1044" s="5"/>
      <c r="SXO1044" s="5"/>
      <c r="SXP1044" s="5"/>
      <c r="SXQ1044" s="5"/>
      <c r="SXR1044" s="5"/>
      <c r="SXS1044" s="5"/>
      <c r="SXT1044" s="5"/>
      <c r="SXU1044" s="5"/>
      <c r="SXV1044" s="5"/>
      <c r="SXW1044" s="5"/>
      <c r="SXX1044" s="5"/>
      <c r="SXY1044" s="5"/>
      <c r="SXZ1044" s="5"/>
      <c r="SYA1044" s="5"/>
      <c r="SYB1044" s="5"/>
      <c r="SYC1044" s="5"/>
      <c r="SYD1044" s="5"/>
      <c r="SYE1044" s="5"/>
      <c r="SYF1044" s="5"/>
      <c r="SYG1044" s="5"/>
      <c r="SYH1044" s="5"/>
      <c r="SYI1044" s="5"/>
      <c r="SYJ1044" s="5"/>
      <c r="SYK1044" s="5"/>
      <c r="SYL1044" s="5"/>
      <c r="SYM1044" s="5"/>
      <c r="SYN1044" s="5"/>
      <c r="SYO1044" s="5"/>
      <c r="SYP1044" s="5"/>
      <c r="SYQ1044" s="5"/>
      <c r="SYR1044" s="5"/>
      <c r="SYS1044" s="5"/>
      <c r="SYT1044" s="5"/>
      <c r="SYU1044" s="5"/>
      <c r="SYV1044" s="5"/>
      <c r="SYW1044" s="5"/>
      <c r="SYX1044" s="5"/>
      <c r="SYY1044" s="5"/>
      <c r="SYZ1044" s="5"/>
      <c r="SZA1044" s="5"/>
      <c r="SZB1044" s="5"/>
      <c r="SZC1044" s="5"/>
      <c r="SZD1044" s="5"/>
      <c r="SZE1044" s="5"/>
      <c r="SZF1044" s="5"/>
      <c r="SZG1044" s="5"/>
      <c r="SZH1044" s="5"/>
      <c r="SZI1044" s="5"/>
      <c r="SZJ1044" s="5"/>
      <c r="SZK1044" s="5"/>
      <c r="SZL1044" s="5"/>
      <c r="SZM1044" s="5"/>
      <c r="SZN1044" s="5"/>
      <c r="SZO1044" s="5"/>
      <c r="SZP1044" s="5"/>
      <c r="SZQ1044" s="5"/>
      <c r="SZR1044" s="5"/>
      <c r="SZS1044" s="5"/>
      <c r="SZT1044" s="5"/>
      <c r="SZU1044" s="5"/>
      <c r="SZV1044" s="5"/>
      <c r="SZW1044" s="5"/>
      <c r="SZX1044" s="5"/>
      <c r="SZY1044" s="5"/>
      <c r="SZZ1044" s="5"/>
      <c r="TAA1044" s="5"/>
      <c r="TAB1044" s="5"/>
      <c r="TAC1044" s="5"/>
      <c r="TAD1044" s="5"/>
      <c r="TAE1044" s="5"/>
      <c r="TAF1044" s="5"/>
      <c r="TAG1044" s="5"/>
      <c r="TAH1044" s="5"/>
      <c r="TAI1044" s="5"/>
      <c r="TAJ1044" s="5"/>
      <c r="TAK1044" s="5"/>
      <c r="TAL1044" s="5"/>
      <c r="TAM1044" s="5"/>
      <c r="TAN1044" s="5"/>
      <c r="TAO1044" s="5"/>
      <c r="TAP1044" s="5"/>
      <c r="TAQ1044" s="5"/>
      <c r="TAR1044" s="5"/>
      <c r="TAS1044" s="5"/>
      <c r="TAT1044" s="5"/>
      <c r="TAU1044" s="5"/>
      <c r="TAV1044" s="5"/>
      <c r="TAW1044" s="5"/>
      <c r="TAX1044" s="5"/>
      <c r="TAY1044" s="5"/>
      <c r="TAZ1044" s="5"/>
      <c r="TBA1044" s="5"/>
      <c r="TBB1044" s="5"/>
      <c r="TBC1044" s="5"/>
      <c r="TBD1044" s="5"/>
      <c r="TBE1044" s="5"/>
      <c r="TBF1044" s="5"/>
      <c r="TBG1044" s="5"/>
      <c r="TBH1044" s="5"/>
      <c r="TBI1044" s="5"/>
      <c r="TBJ1044" s="5"/>
      <c r="TBK1044" s="5"/>
      <c r="TBL1044" s="5"/>
      <c r="TBM1044" s="5"/>
      <c r="TBN1044" s="5"/>
      <c r="TBO1044" s="5"/>
      <c r="TBP1044" s="5"/>
      <c r="TBQ1044" s="5"/>
      <c r="TBR1044" s="5"/>
      <c r="TBS1044" s="5"/>
      <c r="TBT1044" s="5"/>
      <c r="TBU1044" s="5"/>
      <c r="TBV1044" s="5"/>
      <c r="TBW1044" s="5"/>
      <c r="TBX1044" s="5"/>
      <c r="TBY1044" s="5"/>
      <c r="TBZ1044" s="5"/>
      <c r="TCA1044" s="5"/>
      <c r="TCB1044" s="5"/>
      <c r="TCC1044" s="5"/>
      <c r="TCD1044" s="5"/>
      <c r="TCE1044" s="5"/>
      <c r="TCF1044" s="5"/>
      <c r="TCG1044" s="5"/>
      <c r="TCH1044" s="5"/>
      <c r="TCI1044" s="5"/>
      <c r="TCJ1044" s="5"/>
      <c r="TCK1044" s="5"/>
      <c r="TCL1044" s="5"/>
      <c r="TCM1044" s="5"/>
      <c r="TCN1044" s="5"/>
      <c r="TCO1044" s="5"/>
      <c r="TCP1044" s="5"/>
      <c r="TCQ1044" s="5"/>
      <c r="TCR1044" s="5"/>
      <c r="TCS1044" s="5"/>
      <c r="TCT1044" s="5"/>
      <c r="TCU1044" s="5"/>
      <c r="TCV1044" s="5"/>
      <c r="TCW1044" s="5"/>
      <c r="TCX1044" s="5"/>
      <c r="TCY1044" s="5"/>
      <c r="TCZ1044" s="5"/>
      <c r="TDA1044" s="5"/>
      <c r="TDB1044" s="5"/>
      <c r="TDC1044" s="5"/>
      <c r="TDD1044" s="5"/>
      <c r="TDE1044" s="5"/>
      <c r="TDF1044" s="5"/>
      <c r="TDG1044" s="5"/>
      <c r="TDH1044" s="5"/>
      <c r="TDI1044" s="5"/>
      <c r="TDJ1044" s="5"/>
      <c r="TDK1044" s="5"/>
      <c r="TDL1044" s="5"/>
      <c r="TDM1044" s="5"/>
      <c r="TDN1044" s="5"/>
      <c r="TDO1044" s="5"/>
      <c r="TDP1044" s="5"/>
      <c r="TDQ1044" s="5"/>
      <c r="TDR1044" s="5"/>
      <c r="TDS1044" s="5"/>
      <c r="TDT1044" s="5"/>
      <c r="TDU1044" s="5"/>
      <c r="TDV1044" s="5"/>
      <c r="TDW1044" s="5"/>
      <c r="TDX1044" s="5"/>
      <c r="TDY1044" s="5"/>
      <c r="TDZ1044" s="5"/>
      <c r="TEA1044" s="5"/>
      <c r="TEB1044" s="5"/>
      <c r="TEC1044" s="5"/>
      <c r="TED1044" s="5"/>
      <c r="TEE1044" s="5"/>
      <c r="TEF1044" s="5"/>
      <c r="TEG1044" s="5"/>
      <c r="TEH1044" s="5"/>
      <c r="TEI1044" s="5"/>
      <c r="TEJ1044" s="5"/>
      <c r="TEK1044" s="5"/>
      <c r="TEL1044" s="5"/>
      <c r="TEM1044" s="5"/>
      <c r="TEN1044" s="5"/>
      <c r="TEO1044" s="5"/>
      <c r="TEP1044" s="5"/>
      <c r="TEQ1044" s="5"/>
      <c r="TER1044" s="5"/>
      <c r="TES1044" s="5"/>
      <c r="TET1044" s="5"/>
      <c r="TEU1044" s="5"/>
      <c r="TEV1044" s="5"/>
      <c r="TEW1044" s="5"/>
      <c r="TEX1044" s="5"/>
      <c r="TEY1044" s="5"/>
      <c r="TEZ1044" s="5"/>
      <c r="TFA1044" s="5"/>
      <c r="TFB1044" s="5"/>
      <c r="TFC1044" s="5"/>
      <c r="TFD1044" s="5"/>
      <c r="TFE1044" s="5"/>
      <c r="TFF1044" s="5"/>
      <c r="TFG1044" s="5"/>
      <c r="TFH1044" s="5"/>
      <c r="TFI1044" s="5"/>
      <c r="TFJ1044" s="5"/>
      <c r="TFK1044" s="5"/>
      <c r="TFL1044" s="5"/>
      <c r="TFM1044" s="5"/>
      <c r="TFN1044" s="5"/>
      <c r="TFO1044" s="5"/>
      <c r="TFP1044" s="5"/>
      <c r="TFQ1044" s="5"/>
      <c r="TFR1044" s="5"/>
      <c r="TFS1044" s="5"/>
      <c r="TFT1044" s="5"/>
      <c r="TFU1044" s="5"/>
      <c r="TFV1044" s="5"/>
      <c r="TFW1044" s="5"/>
      <c r="TFX1044" s="5"/>
      <c r="TFY1044" s="5"/>
      <c r="TFZ1044" s="5"/>
      <c r="TGA1044" s="5"/>
      <c r="TGB1044" s="5"/>
      <c r="TGC1044" s="5"/>
      <c r="TGD1044" s="5"/>
      <c r="TGE1044" s="5"/>
      <c r="TGF1044" s="5"/>
      <c r="TGG1044" s="5"/>
      <c r="TGH1044" s="5"/>
      <c r="TGI1044" s="5"/>
      <c r="TGJ1044" s="5"/>
      <c r="TGK1044" s="5"/>
      <c r="TGL1044" s="5"/>
      <c r="TGM1044" s="5"/>
      <c r="TGN1044" s="5"/>
      <c r="TGO1044" s="5"/>
      <c r="TGP1044" s="5"/>
      <c r="TGQ1044" s="5"/>
      <c r="TGR1044" s="5"/>
      <c r="TGS1044" s="5"/>
      <c r="TGT1044" s="5"/>
      <c r="TGU1044" s="5"/>
      <c r="TGV1044" s="5"/>
      <c r="TGW1044" s="5"/>
      <c r="TGX1044" s="5"/>
      <c r="TGY1044" s="5"/>
      <c r="TGZ1044" s="5"/>
      <c r="THA1044" s="5"/>
      <c r="THB1044" s="5"/>
      <c r="THC1044" s="5"/>
      <c r="THD1044" s="5"/>
      <c r="THE1044" s="5"/>
      <c r="THF1044" s="5"/>
      <c r="THG1044" s="5"/>
      <c r="THH1044" s="5"/>
      <c r="THI1044" s="5"/>
      <c r="THJ1044" s="5"/>
      <c r="THK1044" s="5"/>
      <c r="THL1044" s="5"/>
      <c r="THM1044" s="5"/>
      <c r="THN1044" s="5"/>
      <c r="THO1044" s="5"/>
      <c r="THP1044" s="5"/>
      <c r="THQ1044" s="5"/>
      <c r="THR1044" s="5"/>
      <c r="THS1044" s="5"/>
      <c r="THT1044" s="5"/>
      <c r="THU1044" s="5"/>
      <c r="THV1044" s="5"/>
      <c r="THW1044" s="5"/>
      <c r="THX1044" s="5"/>
      <c r="THY1044" s="5"/>
      <c r="THZ1044" s="5"/>
      <c r="TIA1044" s="5"/>
      <c r="TIB1044" s="5"/>
      <c r="TIC1044" s="5"/>
      <c r="TID1044" s="5"/>
      <c r="TIE1044" s="5"/>
      <c r="TIF1044" s="5"/>
      <c r="TIG1044" s="5"/>
      <c r="TIH1044" s="5"/>
      <c r="TII1044" s="5"/>
      <c r="TIJ1044" s="5"/>
      <c r="TIK1044" s="5"/>
      <c r="TIL1044" s="5"/>
      <c r="TIM1044" s="5"/>
      <c r="TIN1044" s="5"/>
      <c r="TIO1044" s="5"/>
      <c r="TIP1044" s="5"/>
      <c r="TIQ1044" s="5"/>
      <c r="TIR1044" s="5"/>
      <c r="TIS1044" s="5"/>
      <c r="TIT1044" s="5"/>
      <c r="TIU1044" s="5"/>
      <c r="TIV1044" s="5"/>
      <c r="TIW1044" s="5"/>
      <c r="TIX1044" s="5"/>
      <c r="TIY1044" s="5"/>
      <c r="TIZ1044" s="5"/>
      <c r="TJA1044" s="5"/>
      <c r="TJB1044" s="5"/>
      <c r="TJC1044" s="5"/>
      <c r="TJD1044" s="5"/>
      <c r="TJE1044" s="5"/>
      <c r="TJF1044" s="5"/>
      <c r="TJG1044" s="5"/>
      <c r="TJH1044" s="5"/>
      <c r="TJI1044" s="5"/>
      <c r="TJJ1044" s="5"/>
      <c r="TJK1044" s="5"/>
      <c r="TJL1044" s="5"/>
      <c r="TJM1044" s="5"/>
      <c r="TJN1044" s="5"/>
      <c r="TJO1044" s="5"/>
      <c r="TJP1044" s="5"/>
      <c r="TJQ1044" s="5"/>
      <c r="TJR1044" s="5"/>
      <c r="TJS1044" s="5"/>
      <c r="TJT1044" s="5"/>
      <c r="TJU1044" s="5"/>
      <c r="TJV1044" s="5"/>
      <c r="TJW1044" s="5"/>
      <c r="TJX1044" s="5"/>
      <c r="TJY1044" s="5"/>
      <c r="TJZ1044" s="5"/>
      <c r="TKA1044" s="5"/>
      <c r="TKB1044" s="5"/>
      <c r="TKC1044" s="5"/>
      <c r="TKD1044" s="5"/>
      <c r="TKE1044" s="5"/>
      <c r="TKF1044" s="5"/>
      <c r="TKG1044" s="5"/>
      <c r="TKH1044" s="5"/>
      <c r="TKI1044" s="5"/>
      <c r="TKJ1044" s="5"/>
      <c r="TKK1044" s="5"/>
      <c r="TKL1044" s="5"/>
      <c r="TKM1044" s="5"/>
      <c r="TKN1044" s="5"/>
      <c r="TKO1044" s="5"/>
      <c r="TKP1044" s="5"/>
      <c r="TKQ1044" s="5"/>
      <c r="TKR1044" s="5"/>
      <c r="TKS1044" s="5"/>
      <c r="TKT1044" s="5"/>
      <c r="TKU1044" s="5"/>
      <c r="TKV1044" s="5"/>
      <c r="TKW1044" s="5"/>
      <c r="TKX1044" s="5"/>
      <c r="TKY1044" s="5"/>
      <c r="TKZ1044" s="5"/>
      <c r="TLA1044" s="5"/>
      <c r="TLB1044" s="5"/>
      <c r="TLC1044" s="5"/>
      <c r="TLD1044" s="5"/>
      <c r="TLE1044" s="5"/>
      <c r="TLF1044" s="5"/>
      <c r="TLG1044" s="5"/>
      <c r="TLH1044" s="5"/>
      <c r="TLI1044" s="5"/>
      <c r="TLJ1044" s="5"/>
      <c r="TLK1044" s="5"/>
      <c r="TLL1044" s="5"/>
      <c r="TLM1044" s="5"/>
      <c r="TLN1044" s="5"/>
      <c r="TLO1044" s="5"/>
      <c r="TLP1044" s="5"/>
      <c r="TLQ1044" s="5"/>
      <c r="TLR1044" s="5"/>
      <c r="TLS1044" s="5"/>
      <c r="TLT1044" s="5"/>
      <c r="TLU1044" s="5"/>
      <c r="TLV1044" s="5"/>
      <c r="TLW1044" s="5"/>
      <c r="TLX1044" s="5"/>
      <c r="TLY1044" s="5"/>
      <c r="TLZ1044" s="5"/>
      <c r="TMA1044" s="5"/>
      <c r="TMB1044" s="5"/>
      <c r="TMC1044" s="5"/>
      <c r="TMD1044" s="5"/>
      <c r="TME1044" s="5"/>
      <c r="TMF1044" s="5"/>
      <c r="TMG1044" s="5"/>
      <c r="TMH1044" s="5"/>
      <c r="TMI1044" s="5"/>
      <c r="TMJ1044" s="5"/>
      <c r="TMK1044" s="5"/>
      <c r="TML1044" s="5"/>
      <c r="TMM1044" s="5"/>
      <c r="TMN1044" s="5"/>
      <c r="TMO1044" s="5"/>
      <c r="TMP1044" s="5"/>
      <c r="TMQ1044" s="5"/>
      <c r="TMR1044" s="5"/>
      <c r="TMS1044" s="5"/>
      <c r="TMT1044" s="5"/>
      <c r="TMU1044" s="5"/>
      <c r="TMV1044" s="5"/>
      <c r="TMW1044" s="5"/>
      <c r="TMX1044" s="5"/>
      <c r="TMY1044" s="5"/>
      <c r="TMZ1044" s="5"/>
      <c r="TNA1044" s="5"/>
      <c r="TNB1044" s="5"/>
      <c r="TNC1044" s="5"/>
      <c r="TND1044" s="5"/>
      <c r="TNE1044" s="5"/>
      <c r="TNF1044" s="5"/>
      <c r="TNG1044" s="5"/>
      <c r="TNH1044" s="5"/>
      <c r="TNI1044" s="5"/>
      <c r="TNJ1044" s="5"/>
      <c r="TNK1044" s="5"/>
      <c r="TNL1044" s="5"/>
      <c r="TNM1044" s="5"/>
      <c r="TNN1044" s="5"/>
      <c r="TNO1044" s="5"/>
      <c r="TNP1044" s="5"/>
      <c r="TNQ1044" s="5"/>
      <c r="TNR1044" s="5"/>
      <c r="TNS1044" s="5"/>
      <c r="TNT1044" s="5"/>
      <c r="TNU1044" s="5"/>
      <c r="TNV1044" s="5"/>
      <c r="TNW1044" s="5"/>
      <c r="TNX1044" s="5"/>
      <c r="TNY1044" s="5"/>
      <c r="TNZ1044" s="5"/>
      <c r="TOA1044" s="5"/>
      <c r="TOB1044" s="5"/>
      <c r="TOC1044" s="5"/>
      <c r="TOD1044" s="5"/>
      <c r="TOE1044" s="5"/>
      <c r="TOF1044" s="5"/>
      <c r="TOG1044" s="5"/>
      <c r="TOH1044" s="5"/>
      <c r="TOI1044" s="5"/>
      <c r="TOJ1044" s="5"/>
      <c r="TOK1044" s="5"/>
      <c r="TOL1044" s="5"/>
      <c r="TOM1044" s="5"/>
      <c r="TON1044" s="5"/>
      <c r="TOO1044" s="5"/>
      <c r="TOP1044" s="5"/>
      <c r="TOQ1044" s="5"/>
      <c r="TOR1044" s="5"/>
      <c r="TOS1044" s="5"/>
      <c r="TOT1044" s="5"/>
      <c r="TOU1044" s="5"/>
      <c r="TOV1044" s="5"/>
      <c r="TOW1044" s="5"/>
      <c r="TOX1044" s="5"/>
      <c r="TOY1044" s="5"/>
      <c r="TOZ1044" s="5"/>
      <c r="TPA1044" s="5"/>
      <c r="TPB1044" s="5"/>
      <c r="TPC1044" s="5"/>
      <c r="TPD1044" s="5"/>
      <c r="TPE1044" s="5"/>
      <c r="TPF1044" s="5"/>
      <c r="TPG1044" s="5"/>
      <c r="TPH1044" s="5"/>
      <c r="TPI1044" s="5"/>
      <c r="TPJ1044" s="5"/>
      <c r="TPK1044" s="5"/>
      <c r="TPL1044" s="5"/>
      <c r="TPM1044" s="5"/>
      <c r="TPN1044" s="5"/>
      <c r="TPO1044" s="5"/>
      <c r="TPP1044" s="5"/>
      <c r="TPQ1044" s="5"/>
      <c r="TPR1044" s="5"/>
      <c r="TPS1044" s="5"/>
      <c r="TPT1044" s="5"/>
      <c r="TPU1044" s="5"/>
      <c r="TPV1044" s="5"/>
      <c r="TPW1044" s="5"/>
      <c r="TPX1044" s="5"/>
      <c r="TPY1044" s="5"/>
      <c r="TPZ1044" s="5"/>
      <c r="TQA1044" s="5"/>
      <c r="TQB1044" s="5"/>
      <c r="TQC1044" s="5"/>
      <c r="TQD1044" s="5"/>
      <c r="TQE1044" s="5"/>
      <c r="TQF1044" s="5"/>
      <c r="TQG1044" s="5"/>
      <c r="TQH1044" s="5"/>
      <c r="TQI1044" s="5"/>
      <c r="TQJ1044" s="5"/>
      <c r="TQK1044" s="5"/>
      <c r="TQL1044" s="5"/>
      <c r="TQM1044" s="5"/>
      <c r="TQN1044" s="5"/>
      <c r="TQO1044" s="5"/>
      <c r="TQP1044" s="5"/>
      <c r="TQQ1044" s="5"/>
      <c r="TQR1044" s="5"/>
      <c r="TQS1044" s="5"/>
      <c r="TQT1044" s="5"/>
      <c r="TQU1044" s="5"/>
      <c r="TQV1044" s="5"/>
      <c r="TQW1044" s="5"/>
      <c r="TQX1044" s="5"/>
      <c r="TQY1044" s="5"/>
      <c r="TQZ1044" s="5"/>
      <c r="TRA1044" s="5"/>
      <c r="TRB1044" s="5"/>
      <c r="TRC1044" s="5"/>
      <c r="TRD1044" s="5"/>
      <c r="TRE1044" s="5"/>
      <c r="TRF1044" s="5"/>
      <c r="TRG1044" s="5"/>
      <c r="TRH1044" s="5"/>
      <c r="TRI1044" s="5"/>
      <c r="TRJ1044" s="5"/>
      <c r="TRK1044" s="5"/>
      <c r="TRL1044" s="5"/>
      <c r="TRM1044" s="5"/>
      <c r="TRN1044" s="5"/>
      <c r="TRO1044" s="5"/>
      <c r="TRP1044" s="5"/>
      <c r="TRQ1044" s="5"/>
      <c r="TRR1044" s="5"/>
      <c r="TRS1044" s="5"/>
      <c r="TRT1044" s="5"/>
      <c r="TRU1044" s="5"/>
      <c r="TRV1044" s="5"/>
      <c r="TRW1044" s="5"/>
      <c r="TRX1044" s="5"/>
      <c r="TRY1044" s="5"/>
      <c r="TRZ1044" s="5"/>
      <c r="TSA1044" s="5"/>
      <c r="TSB1044" s="5"/>
      <c r="TSC1044" s="5"/>
      <c r="TSD1044" s="5"/>
      <c r="TSE1044" s="5"/>
      <c r="TSF1044" s="5"/>
      <c r="TSG1044" s="5"/>
      <c r="TSH1044" s="5"/>
      <c r="TSI1044" s="5"/>
      <c r="TSJ1044" s="5"/>
      <c r="TSK1044" s="5"/>
      <c r="TSL1044" s="5"/>
      <c r="TSM1044" s="5"/>
      <c r="TSN1044" s="5"/>
      <c r="TSO1044" s="5"/>
      <c r="TSP1044" s="5"/>
      <c r="TSQ1044" s="5"/>
      <c r="TSR1044" s="5"/>
      <c r="TSS1044" s="5"/>
      <c r="TST1044" s="5"/>
      <c r="TSU1044" s="5"/>
      <c r="TSV1044" s="5"/>
      <c r="TSW1044" s="5"/>
      <c r="TSX1044" s="5"/>
      <c r="TSY1044" s="5"/>
      <c r="TSZ1044" s="5"/>
      <c r="TTA1044" s="5"/>
      <c r="TTB1044" s="5"/>
      <c r="TTC1044" s="5"/>
      <c r="TTD1044" s="5"/>
      <c r="TTE1044" s="5"/>
      <c r="TTF1044" s="5"/>
      <c r="TTG1044" s="5"/>
      <c r="TTH1044" s="5"/>
      <c r="TTI1044" s="5"/>
      <c r="TTJ1044" s="5"/>
      <c r="TTK1044" s="5"/>
      <c r="TTL1044" s="5"/>
      <c r="TTM1044" s="5"/>
      <c r="TTN1044" s="5"/>
      <c r="TTO1044" s="5"/>
      <c r="TTP1044" s="5"/>
      <c r="TTQ1044" s="5"/>
      <c r="TTR1044" s="5"/>
      <c r="TTS1044" s="5"/>
      <c r="TTT1044" s="5"/>
      <c r="TTU1044" s="5"/>
      <c r="TTV1044" s="5"/>
      <c r="TTW1044" s="5"/>
      <c r="TTX1044" s="5"/>
      <c r="TTY1044" s="5"/>
      <c r="TTZ1044" s="5"/>
      <c r="TUA1044" s="5"/>
      <c r="TUB1044" s="5"/>
      <c r="TUC1044" s="5"/>
      <c r="TUD1044" s="5"/>
      <c r="TUE1044" s="5"/>
      <c r="TUF1044" s="5"/>
      <c r="TUG1044" s="5"/>
      <c r="TUH1044" s="5"/>
      <c r="TUI1044" s="5"/>
      <c r="TUJ1044" s="5"/>
      <c r="TUK1044" s="5"/>
      <c r="TUL1044" s="5"/>
      <c r="TUM1044" s="5"/>
      <c r="TUN1044" s="5"/>
      <c r="TUO1044" s="5"/>
      <c r="TUP1044" s="5"/>
      <c r="TUQ1044" s="5"/>
      <c r="TUR1044" s="5"/>
      <c r="TUS1044" s="5"/>
      <c r="TUT1044" s="5"/>
      <c r="TUU1044" s="5"/>
      <c r="TUV1044" s="5"/>
      <c r="TUW1044" s="5"/>
      <c r="TUX1044" s="5"/>
      <c r="TUY1044" s="5"/>
      <c r="TUZ1044" s="5"/>
      <c r="TVA1044" s="5"/>
      <c r="TVB1044" s="5"/>
      <c r="TVC1044" s="5"/>
      <c r="TVD1044" s="5"/>
      <c r="TVE1044" s="5"/>
      <c r="TVF1044" s="5"/>
      <c r="TVG1044" s="5"/>
      <c r="TVH1044" s="5"/>
      <c r="TVI1044" s="5"/>
      <c r="TVJ1044" s="5"/>
      <c r="TVK1044" s="5"/>
      <c r="TVL1044" s="5"/>
      <c r="TVM1044" s="5"/>
      <c r="TVN1044" s="5"/>
      <c r="TVO1044" s="5"/>
      <c r="TVP1044" s="5"/>
      <c r="TVQ1044" s="5"/>
      <c r="TVR1044" s="5"/>
      <c r="TVS1044" s="5"/>
      <c r="TVT1044" s="5"/>
      <c r="TVU1044" s="5"/>
      <c r="TVV1044" s="5"/>
      <c r="TVW1044" s="5"/>
      <c r="TVX1044" s="5"/>
      <c r="TVY1044" s="5"/>
      <c r="TVZ1044" s="5"/>
      <c r="TWA1044" s="5"/>
      <c r="TWB1044" s="5"/>
      <c r="TWC1044" s="5"/>
      <c r="TWD1044" s="5"/>
      <c r="TWE1044" s="5"/>
      <c r="TWF1044" s="5"/>
      <c r="TWG1044" s="5"/>
      <c r="TWH1044" s="5"/>
      <c r="TWI1044" s="5"/>
      <c r="TWJ1044" s="5"/>
      <c r="TWK1044" s="5"/>
      <c r="TWL1044" s="5"/>
      <c r="TWM1044" s="5"/>
      <c r="TWN1044" s="5"/>
      <c r="TWO1044" s="5"/>
      <c r="TWP1044" s="5"/>
      <c r="TWQ1044" s="5"/>
      <c r="TWR1044" s="5"/>
      <c r="TWS1044" s="5"/>
      <c r="TWT1044" s="5"/>
      <c r="TWU1044" s="5"/>
      <c r="TWV1044" s="5"/>
      <c r="TWW1044" s="5"/>
      <c r="TWX1044" s="5"/>
      <c r="TWY1044" s="5"/>
      <c r="TWZ1044" s="5"/>
      <c r="TXA1044" s="5"/>
      <c r="TXB1044" s="5"/>
      <c r="TXC1044" s="5"/>
      <c r="TXD1044" s="5"/>
      <c r="TXE1044" s="5"/>
      <c r="TXF1044" s="5"/>
      <c r="TXG1044" s="5"/>
      <c r="TXH1044" s="5"/>
      <c r="TXI1044" s="5"/>
      <c r="TXJ1044" s="5"/>
      <c r="TXK1044" s="5"/>
      <c r="TXL1044" s="5"/>
      <c r="TXM1044" s="5"/>
      <c r="TXN1044" s="5"/>
      <c r="TXO1044" s="5"/>
      <c r="TXP1044" s="5"/>
      <c r="TXQ1044" s="5"/>
      <c r="TXR1044" s="5"/>
      <c r="TXS1044" s="5"/>
      <c r="TXT1044" s="5"/>
      <c r="TXU1044" s="5"/>
      <c r="TXV1044" s="5"/>
      <c r="TXW1044" s="5"/>
      <c r="TXX1044" s="5"/>
      <c r="TXY1044" s="5"/>
      <c r="TXZ1044" s="5"/>
      <c r="TYA1044" s="5"/>
      <c r="TYB1044" s="5"/>
      <c r="TYC1044" s="5"/>
      <c r="TYD1044" s="5"/>
      <c r="TYE1044" s="5"/>
      <c r="TYF1044" s="5"/>
      <c r="TYG1044" s="5"/>
      <c r="TYH1044" s="5"/>
      <c r="TYI1044" s="5"/>
      <c r="TYJ1044" s="5"/>
      <c r="TYK1044" s="5"/>
      <c r="TYL1044" s="5"/>
      <c r="TYM1044" s="5"/>
      <c r="TYN1044" s="5"/>
      <c r="TYO1044" s="5"/>
      <c r="TYP1044" s="5"/>
      <c r="TYQ1044" s="5"/>
      <c r="TYR1044" s="5"/>
      <c r="TYS1044" s="5"/>
      <c r="TYT1044" s="5"/>
      <c r="TYU1044" s="5"/>
      <c r="TYV1044" s="5"/>
      <c r="TYW1044" s="5"/>
      <c r="TYX1044" s="5"/>
      <c r="TYY1044" s="5"/>
      <c r="TYZ1044" s="5"/>
      <c r="TZA1044" s="5"/>
      <c r="TZB1044" s="5"/>
      <c r="TZC1044" s="5"/>
      <c r="TZD1044" s="5"/>
      <c r="TZE1044" s="5"/>
      <c r="TZF1044" s="5"/>
      <c r="TZG1044" s="5"/>
      <c r="TZH1044" s="5"/>
      <c r="TZI1044" s="5"/>
      <c r="TZJ1044" s="5"/>
      <c r="TZK1044" s="5"/>
      <c r="TZL1044" s="5"/>
      <c r="TZM1044" s="5"/>
      <c r="TZN1044" s="5"/>
      <c r="TZO1044" s="5"/>
      <c r="TZP1044" s="5"/>
      <c r="TZQ1044" s="5"/>
      <c r="TZR1044" s="5"/>
      <c r="TZS1044" s="5"/>
      <c r="TZT1044" s="5"/>
      <c r="TZU1044" s="5"/>
      <c r="TZV1044" s="5"/>
      <c r="TZW1044" s="5"/>
      <c r="TZX1044" s="5"/>
      <c r="TZY1044" s="5"/>
      <c r="TZZ1044" s="5"/>
      <c r="UAA1044" s="5"/>
      <c r="UAB1044" s="5"/>
      <c r="UAC1044" s="5"/>
      <c r="UAD1044" s="5"/>
      <c r="UAE1044" s="5"/>
      <c r="UAF1044" s="5"/>
      <c r="UAG1044" s="5"/>
      <c r="UAH1044" s="5"/>
      <c r="UAI1044" s="5"/>
      <c r="UAJ1044" s="5"/>
      <c r="UAK1044" s="5"/>
      <c r="UAL1044" s="5"/>
      <c r="UAM1044" s="5"/>
      <c r="UAN1044" s="5"/>
      <c r="UAO1044" s="5"/>
      <c r="UAP1044" s="5"/>
      <c r="UAQ1044" s="5"/>
      <c r="UAR1044" s="5"/>
      <c r="UAS1044" s="5"/>
      <c r="UAT1044" s="5"/>
      <c r="UAU1044" s="5"/>
      <c r="UAV1044" s="5"/>
      <c r="UAW1044" s="5"/>
      <c r="UAX1044" s="5"/>
      <c r="UAY1044" s="5"/>
      <c r="UAZ1044" s="5"/>
      <c r="UBA1044" s="5"/>
      <c r="UBB1044" s="5"/>
      <c r="UBC1044" s="5"/>
      <c r="UBD1044" s="5"/>
      <c r="UBE1044" s="5"/>
      <c r="UBF1044" s="5"/>
      <c r="UBG1044" s="5"/>
      <c r="UBH1044" s="5"/>
      <c r="UBI1044" s="5"/>
      <c r="UBJ1044" s="5"/>
      <c r="UBK1044" s="5"/>
      <c r="UBL1044" s="5"/>
      <c r="UBM1044" s="5"/>
      <c r="UBN1044" s="5"/>
      <c r="UBO1044" s="5"/>
      <c r="UBP1044" s="5"/>
      <c r="UBQ1044" s="5"/>
      <c r="UBR1044" s="5"/>
      <c r="UBS1044" s="5"/>
      <c r="UBT1044" s="5"/>
      <c r="UBU1044" s="5"/>
      <c r="UBV1044" s="5"/>
      <c r="UBW1044" s="5"/>
      <c r="UBX1044" s="5"/>
      <c r="UBY1044" s="5"/>
      <c r="UBZ1044" s="5"/>
      <c r="UCA1044" s="5"/>
      <c r="UCB1044" s="5"/>
      <c r="UCC1044" s="5"/>
      <c r="UCD1044" s="5"/>
      <c r="UCE1044" s="5"/>
      <c r="UCF1044" s="5"/>
      <c r="UCG1044" s="5"/>
      <c r="UCH1044" s="5"/>
      <c r="UCI1044" s="5"/>
      <c r="UCJ1044" s="5"/>
      <c r="UCK1044" s="5"/>
      <c r="UCL1044" s="5"/>
      <c r="UCM1044" s="5"/>
      <c r="UCN1044" s="5"/>
      <c r="UCO1044" s="5"/>
      <c r="UCP1044" s="5"/>
      <c r="UCQ1044" s="5"/>
      <c r="UCR1044" s="5"/>
      <c r="UCS1044" s="5"/>
      <c r="UCT1044" s="5"/>
      <c r="UCU1044" s="5"/>
      <c r="UCV1044" s="5"/>
      <c r="UCW1044" s="5"/>
      <c r="UCX1044" s="5"/>
      <c r="UCY1044" s="5"/>
      <c r="UCZ1044" s="5"/>
      <c r="UDA1044" s="5"/>
      <c r="UDB1044" s="5"/>
      <c r="UDC1044" s="5"/>
      <c r="UDD1044" s="5"/>
      <c r="UDE1044" s="5"/>
      <c r="UDF1044" s="5"/>
      <c r="UDG1044" s="5"/>
      <c r="UDH1044" s="5"/>
      <c r="UDI1044" s="5"/>
      <c r="UDJ1044" s="5"/>
      <c r="UDK1044" s="5"/>
      <c r="UDL1044" s="5"/>
      <c r="UDM1044" s="5"/>
      <c r="UDN1044" s="5"/>
      <c r="UDO1044" s="5"/>
      <c r="UDP1044" s="5"/>
      <c r="UDQ1044" s="5"/>
      <c r="UDR1044" s="5"/>
      <c r="UDS1044" s="5"/>
      <c r="UDT1044" s="5"/>
      <c r="UDU1044" s="5"/>
      <c r="UDV1044" s="5"/>
      <c r="UDW1044" s="5"/>
      <c r="UDX1044" s="5"/>
      <c r="UDY1044" s="5"/>
      <c r="UDZ1044" s="5"/>
      <c r="UEA1044" s="5"/>
      <c r="UEB1044" s="5"/>
      <c r="UEC1044" s="5"/>
      <c r="UED1044" s="5"/>
      <c r="UEE1044" s="5"/>
      <c r="UEF1044" s="5"/>
      <c r="UEG1044" s="5"/>
      <c r="UEH1044" s="5"/>
      <c r="UEI1044" s="5"/>
      <c r="UEJ1044" s="5"/>
      <c r="UEK1044" s="5"/>
      <c r="UEL1044" s="5"/>
      <c r="UEM1044" s="5"/>
      <c r="UEN1044" s="5"/>
      <c r="UEO1044" s="5"/>
      <c r="UEP1044" s="5"/>
      <c r="UEQ1044" s="5"/>
      <c r="UER1044" s="5"/>
      <c r="UES1044" s="5"/>
      <c r="UET1044" s="5"/>
      <c r="UEU1044" s="5"/>
      <c r="UEV1044" s="5"/>
      <c r="UEW1044" s="5"/>
      <c r="UEX1044" s="5"/>
      <c r="UEY1044" s="5"/>
      <c r="UEZ1044" s="5"/>
      <c r="UFA1044" s="5"/>
      <c r="UFB1044" s="5"/>
      <c r="UFC1044" s="5"/>
      <c r="UFD1044" s="5"/>
      <c r="UFE1044" s="5"/>
      <c r="UFF1044" s="5"/>
      <c r="UFG1044" s="5"/>
      <c r="UFH1044" s="5"/>
      <c r="UFI1044" s="5"/>
      <c r="UFJ1044" s="5"/>
      <c r="UFK1044" s="5"/>
      <c r="UFL1044" s="5"/>
      <c r="UFM1044" s="5"/>
      <c r="UFN1044" s="5"/>
      <c r="UFO1044" s="5"/>
      <c r="UFP1044" s="5"/>
      <c r="UFQ1044" s="5"/>
      <c r="UFR1044" s="5"/>
      <c r="UFS1044" s="5"/>
      <c r="UFT1044" s="5"/>
      <c r="UFU1044" s="5"/>
      <c r="UFV1044" s="5"/>
      <c r="UFW1044" s="5"/>
      <c r="UFX1044" s="5"/>
      <c r="UFY1044" s="5"/>
      <c r="UFZ1044" s="5"/>
      <c r="UGA1044" s="5"/>
      <c r="UGB1044" s="5"/>
      <c r="UGC1044" s="5"/>
      <c r="UGD1044" s="5"/>
      <c r="UGE1044" s="5"/>
      <c r="UGF1044" s="5"/>
      <c r="UGG1044" s="5"/>
      <c r="UGH1044" s="5"/>
      <c r="UGI1044" s="5"/>
      <c r="UGJ1044" s="5"/>
      <c r="UGK1044" s="5"/>
      <c r="UGL1044" s="5"/>
      <c r="UGM1044" s="5"/>
      <c r="UGN1044" s="5"/>
      <c r="UGO1044" s="5"/>
      <c r="UGP1044" s="5"/>
      <c r="UGQ1044" s="5"/>
      <c r="UGR1044" s="5"/>
      <c r="UGS1044" s="5"/>
      <c r="UGT1044" s="5"/>
      <c r="UGU1044" s="5"/>
      <c r="UGV1044" s="5"/>
      <c r="UGW1044" s="5"/>
      <c r="UGX1044" s="5"/>
      <c r="UGY1044" s="5"/>
      <c r="UGZ1044" s="5"/>
      <c r="UHA1044" s="5"/>
      <c r="UHB1044" s="5"/>
      <c r="UHC1044" s="5"/>
      <c r="UHD1044" s="5"/>
      <c r="UHE1044" s="5"/>
      <c r="UHF1044" s="5"/>
      <c r="UHG1044" s="5"/>
      <c r="UHH1044" s="5"/>
      <c r="UHI1044" s="5"/>
      <c r="UHJ1044" s="5"/>
      <c r="UHK1044" s="5"/>
      <c r="UHL1044" s="5"/>
      <c r="UHM1044" s="5"/>
      <c r="UHN1044" s="5"/>
      <c r="UHO1044" s="5"/>
      <c r="UHP1044" s="5"/>
      <c r="UHQ1044" s="5"/>
      <c r="UHR1044" s="5"/>
      <c r="UHS1044" s="5"/>
      <c r="UHT1044" s="5"/>
      <c r="UHU1044" s="5"/>
      <c r="UHV1044" s="5"/>
      <c r="UHW1044" s="5"/>
      <c r="UHX1044" s="5"/>
      <c r="UHY1044" s="5"/>
      <c r="UHZ1044" s="5"/>
      <c r="UIA1044" s="5"/>
      <c r="UIB1044" s="5"/>
      <c r="UIC1044" s="5"/>
      <c r="UID1044" s="5"/>
      <c r="UIE1044" s="5"/>
      <c r="UIF1044" s="5"/>
      <c r="UIG1044" s="5"/>
      <c r="UIH1044" s="5"/>
      <c r="UII1044" s="5"/>
      <c r="UIJ1044" s="5"/>
      <c r="UIK1044" s="5"/>
      <c r="UIL1044" s="5"/>
      <c r="UIM1044" s="5"/>
      <c r="UIN1044" s="5"/>
      <c r="UIO1044" s="5"/>
      <c r="UIP1044" s="5"/>
      <c r="UIQ1044" s="5"/>
      <c r="UIR1044" s="5"/>
      <c r="UIS1044" s="5"/>
      <c r="UIT1044" s="5"/>
      <c r="UIU1044" s="5"/>
      <c r="UIV1044" s="5"/>
      <c r="UIW1044" s="5"/>
      <c r="UIX1044" s="5"/>
      <c r="UIY1044" s="5"/>
      <c r="UIZ1044" s="5"/>
      <c r="UJA1044" s="5"/>
      <c r="UJB1044" s="5"/>
      <c r="UJC1044" s="5"/>
      <c r="UJD1044" s="5"/>
      <c r="UJE1044" s="5"/>
      <c r="UJF1044" s="5"/>
      <c r="UJG1044" s="5"/>
      <c r="UJH1044" s="5"/>
      <c r="UJI1044" s="5"/>
      <c r="UJJ1044" s="5"/>
      <c r="UJK1044" s="5"/>
      <c r="UJL1044" s="5"/>
      <c r="UJM1044" s="5"/>
      <c r="UJN1044" s="5"/>
      <c r="UJO1044" s="5"/>
      <c r="UJP1044" s="5"/>
      <c r="UJQ1044" s="5"/>
      <c r="UJR1044" s="5"/>
      <c r="UJS1044" s="5"/>
      <c r="UJT1044" s="5"/>
      <c r="UJU1044" s="5"/>
      <c r="UJV1044" s="5"/>
      <c r="UJW1044" s="5"/>
      <c r="UJX1044" s="5"/>
      <c r="UJY1044" s="5"/>
      <c r="UJZ1044" s="5"/>
      <c r="UKA1044" s="5"/>
      <c r="UKB1044" s="5"/>
      <c r="UKC1044" s="5"/>
      <c r="UKD1044" s="5"/>
      <c r="UKE1044" s="5"/>
      <c r="UKF1044" s="5"/>
      <c r="UKG1044" s="5"/>
      <c r="UKH1044" s="5"/>
      <c r="UKI1044" s="5"/>
      <c r="UKJ1044" s="5"/>
      <c r="UKK1044" s="5"/>
      <c r="UKL1044" s="5"/>
      <c r="UKM1044" s="5"/>
      <c r="UKN1044" s="5"/>
      <c r="UKO1044" s="5"/>
      <c r="UKP1044" s="5"/>
      <c r="UKQ1044" s="5"/>
      <c r="UKR1044" s="5"/>
      <c r="UKS1044" s="5"/>
      <c r="UKT1044" s="5"/>
      <c r="UKU1044" s="5"/>
      <c r="UKV1044" s="5"/>
      <c r="UKW1044" s="5"/>
      <c r="UKX1044" s="5"/>
      <c r="UKY1044" s="5"/>
      <c r="UKZ1044" s="5"/>
      <c r="ULA1044" s="5"/>
      <c r="ULB1044" s="5"/>
      <c r="ULC1044" s="5"/>
      <c r="ULD1044" s="5"/>
      <c r="ULE1044" s="5"/>
      <c r="ULF1044" s="5"/>
      <c r="ULG1044" s="5"/>
      <c r="ULH1044" s="5"/>
      <c r="ULI1044" s="5"/>
      <c r="ULJ1044" s="5"/>
      <c r="ULK1044" s="5"/>
      <c r="ULL1044" s="5"/>
      <c r="ULM1044" s="5"/>
      <c r="ULN1044" s="5"/>
      <c r="ULO1044" s="5"/>
      <c r="ULP1044" s="5"/>
      <c r="ULQ1044" s="5"/>
      <c r="ULR1044" s="5"/>
      <c r="ULS1044" s="5"/>
      <c r="ULT1044" s="5"/>
      <c r="ULU1044" s="5"/>
      <c r="ULV1044" s="5"/>
      <c r="ULW1044" s="5"/>
      <c r="ULX1044" s="5"/>
      <c r="ULY1044" s="5"/>
      <c r="ULZ1044" s="5"/>
      <c r="UMA1044" s="5"/>
      <c r="UMB1044" s="5"/>
      <c r="UMC1044" s="5"/>
      <c r="UMD1044" s="5"/>
      <c r="UME1044" s="5"/>
      <c r="UMF1044" s="5"/>
      <c r="UMG1044" s="5"/>
      <c r="UMH1044" s="5"/>
      <c r="UMI1044" s="5"/>
      <c r="UMJ1044" s="5"/>
      <c r="UMK1044" s="5"/>
      <c r="UML1044" s="5"/>
      <c r="UMM1044" s="5"/>
      <c r="UMN1044" s="5"/>
      <c r="UMO1044" s="5"/>
      <c r="UMP1044" s="5"/>
      <c r="UMQ1044" s="5"/>
      <c r="UMR1044" s="5"/>
      <c r="UMS1044" s="5"/>
      <c r="UMT1044" s="5"/>
      <c r="UMU1044" s="5"/>
      <c r="UMV1044" s="5"/>
      <c r="UMW1044" s="5"/>
      <c r="UMX1044" s="5"/>
      <c r="UMY1044" s="5"/>
      <c r="UMZ1044" s="5"/>
      <c r="UNA1044" s="5"/>
      <c r="UNB1044" s="5"/>
      <c r="UNC1044" s="5"/>
      <c r="UND1044" s="5"/>
      <c r="UNE1044" s="5"/>
      <c r="UNF1044" s="5"/>
      <c r="UNG1044" s="5"/>
      <c r="UNH1044" s="5"/>
      <c r="UNI1044" s="5"/>
      <c r="UNJ1044" s="5"/>
      <c r="UNK1044" s="5"/>
      <c r="UNL1044" s="5"/>
      <c r="UNM1044" s="5"/>
      <c r="UNN1044" s="5"/>
      <c r="UNO1044" s="5"/>
      <c r="UNP1044" s="5"/>
      <c r="UNQ1044" s="5"/>
      <c r="UNR1044" s="5"/>
      <c r="UNS1044" s="5"/>
      <c r="UNT1044" s="5"/>
      <c r="UNU1044" s="5"/>
      <c r="UNV1044" s="5"/>
      <c r="UNW1044" s="5"/>
      <c r="UNX1044" s="5"/>
      <c r="UNY1044" s="5"/>
      <c r="UNZ1044" s="5"/>
      <c r="UOA1044" s="5"/>
      <c r="UOB1044" s="5"/>
      <c r="UOC1044" s="5"/>
      <c r="UOD1044" s="5"/>
      <c r="UOE1044" s="5"/>
      <c r="UOF1044" s="5"/>
      <c r="UOG1044" s="5"/>
      <c r="UOH1044" s="5"/>
      <c r="UOI1044" s="5"/>
      <c r="UOJ1044" s="5"/>
      <c r="UOK1044" s="5"/>
      <c r="UOL1044" s="5"/>
      <c r="UOM1044" s="5"/>
      <c r="UON1044" s="5"/>
      <c r="UOO1044" s="5"/>
      <c r="UOP1044" s="5"/>
      <c r="UOQ1044" s="5"/>
      <c r="UOR1044" s="5"/>
      <c r="UOS1044" s="5"/>
      <c r="UOT1044" s="5"/>
      <c r="UOU1044" s="5"/>
      <c r="UOV1044" s="5"/>
      <c r="UOW1044" s="5"/>
      <c r="UOX1044" s="5"/>
      <c r="UOY1044" s="5"/>
      <c r="UOZ1044" s="5"/>
      <c r="UPA1044" s="5"/>
      <c r="UPB1044" s="5"/>
      <c r="UPC1044" s="5"/>
      <c r="UPD1044" s="5"/>
      <c r="UPE1044" s="5"/>
      <c r="UPF1044" s="5"/>
      <c r="UPG1044" s="5"/>
      <c r="UPH1044" s="5"/>
      <c r="UPI1044" s="5"/>
      <c r="UPJ1044" s="5"/>
      <c r="UPK1044" s="5"/>
      <c r="UPL1044" s="5"/>
      <c r="UPM1044" s="5"/>
      <c r="UPN1044" s="5"/>
      <c r="UPO1044" s="5"/>
      <c r="UPP1044" s="5"/>
      <c r="UPQ1044" s="5"/>
      <c r="UPR1044" s="5"/>
      <c r="UPS1044" s="5"/>
      <c r="UPT1044" s="5"/>
      <c r="UPU1044" s="5"/>
      <c r="UPV1044" s="5"/>
      <c r="UPW1044" s="5"/>
      <c r="UPX1044" s="5"/>
      <c r="UPY1044" s="5"/>
      <c r="UPZ1044" s="5"/>
      <c r="UQA1044" s="5"/>
      <c r="UQB1044" s="5"/>
      <c r="UQC1044" s="5"/>
      <c r="UQD1044" s="5"/>
      <c r="UQE1044" s="5"/>
      <c r="UQF1044" s="5"/>
      <c r="UQG1044" s="5"/>
      <c r="UQH1044" s="5"/>
      <c r="UQI1044" s="5"/>
      <c r="UQJ1044" s="5"/>
      <c r="UQK1044" s="5"/>
      <c r="UQL1044" s="5"/>
      <c r="UQM1044" s="5"/>
      <c r="UQN1044" s="5"/>
      <c r="UQO1044" s="5"/>
      <c r="UQP1044" s="5"/>
      <c r="UQQ1044" s="5"/>
      <c r="UQR1044" s="5"/>
      <c r="UQS1044" s="5"/>
      <c r="UQT1044" s="5"/>
      <c r="UQU1044" s="5"/>
      <c r="UQV1044" s="5"/>
      <c r="UQW1044" s="5"/>
      <c r="UQX1044" s="5"/>
      <c r="UQY1044" s="5"/>
      <c r="UQZ1044" s="5"/>
      <c r="URA1044" s="5"/>
      <c r="URB1044" s="5"/>
      <c r="URC1044" s="5"/>
      <c r="URD1044" s="5"/>
      <c r="URE1044" s="5"/>
      <c r="URF1044" s="5"/>
      <c r="URG1044" s="5"/>
      <c r="URH1044" s="5"/>
      <c r="URI1044" s="5"/>
      <c r="URJ1044" s="5"/>
      <c r="URK1044" s="5"/>
      <c r="URL1044" s="5"/>
      <c r="URM1044" s="5"/>
      <c r="URN1044" s="5"/>
      <c r="URO1044" s="5"/>
      <c r="URP1044" s="5"/>
      <c r="URQ1044" s="5"/>
      <c r="URR1044" s="5"/>
      <c r="URS1044" s="5"/>
      <c r="URT1044" s="5"/>
      <c r="URU1044" s="5"/>
      <c r="URV1044" s="5"/>
      <c r="URW1044" s="5"/>
      <c r="URX1044" s="5"/>
      <c r="URY1044" s="5"/>
      <c r="URZ1044" s="5"/>
      <c r="USA1044" s="5"/>
      <c r="USB1044" s="5"/>
      <c r="USC1044" s="5"/>
      <c r="USD1044" s="5"/>
      <c r="USE1044" s="5"/>
      <c r="USF1044" s="5"/>
      <c r="USG1044" s="5"/>
      <c r="USH1044" s="5"/>
      <c r="USI1044" s="5"/>
      <c r="USJ1044" s="5"/>
      <c r="USK1044" s="5"/>
      <c r="USL1044" s="5"/>
      <c r="USM1044" s="5"/>
      <c r="USN1044" s="5"/>
      <c r="USO1044" s="5"/>
      <c r="USP1044" s="5"/>
      <c r="USQ1044" s="5"/>
      <c r="USR1044" s="5"/>
      <c r="USS1044" s="5"/>
      <c r="UST1044" s="5"/>
      <c r="USU1044" s="5"/>
      <c r="USV1044" s="5"/>
      <c r="USW1044" s="5"/>
      <c r="USX1044" s="5"/>
      <c r="USY1044" s="5"/>
      <c r="USZ1044" s="5"/>
      <c r="UTA1044" s="5"/>
      <c r="UTB1044" s="5"/>
      <c r="UTC1044" s="5"/>
      <c r="UTD1044" s="5"/>
      <c r="UTE1044" s="5"/>
      <c r="UTF1044" s="5"/>
      <c r="UTG1044" s="5"/>
      <c r="UTH1044" s="5"/>
      <c r="UTI1044" s="5"/>
      <c r="UTJ1044" s="5"/>
      <c r="UTK1044" s="5"/>
      <c r="UTL1044" s="5"/>
      <c r="UTM1044" s="5"/>
      <c r="UTN1044" s="5"/>
      <c r="UTO1044" s="5"/>
      <c r="UTP1044" s="5"/>
      <c r="UTQ1044" s="5"/>
      <c r="UTR1044" s="5"/>
      <c r="UTS1044" s="5"/>
      <c r="UTT1044" s="5"/>
      <c r="UTU1044" s="5"/>
      <c r="UTV1044" s="5"/>
      <c r="UTW1044" s="5"/>
      <c r="UTX1044" s="5"/>
      <c r="UTY1044" s="5"/>
      <c r="UTZ1044" s="5"/>
      <c r="UUA1044" s="5"/>
      <c r="UUB1044" s="5"/>
      <c r="UUC1044" s="5"/>
      <c r="UUD1044" s="5"/>
      <c r="UUE1044" s="5"/>
      <c r="UUF1044" s="5"/>
      <c r="UUG1044" s="5"/>
      <c r="UUH1044" s="5"/>
      <c r="UUI1044" s="5"/>
      <c r="UUJ1044" s="5"/>
      <c r="UUK1044" s="5"/>
      <c r="UUL1044" s="5"/>
      <c r="UUM1044" s="5"/>
      <c r="UUN1044" s="5"/>
      <c r="UUO1044" s="5"/>
      <c r="UUP1044" s="5"/>
      <c r="UUQ1044" s="5"/>
      <c r="UUR1044" s="5"/>
      <c r="UUS1044" s="5"/>
      <c r="UUT1044" s="5"/>
      <c r="UUU1044" s="5"/>
      <c r="UUV1044" s="5"/>
      <c r="UUW1044" s="5"/>
      <c r="UUX1044" s="5"/>
      <c r="UUY1044" s="5"/>
      <c r="UUZ1044" s="5"/>
      <c r="UVA1044" s="5"/>
      <c r="UVB1044" s="5"/>
      <c r="UVC1044" s="5"/>
      <c r="UVD1044" s="5"/>
      <c r="UVE1044" s="5"/>
      <c r="UVF1044" s="5"/>
      <c r="UVG1044" s="5"/>
      <c r="UVH1044" s="5"/>
      <c r="UVI1044" s="5"/>
      <c r="UVJ1044" s="5"/>
      <c r="UVK1044" s="5"/>
      <c r="UVL1044" s="5"/>
      <c r="UVM1044" s="5"/>
      <c r="UVN1044" s="5"/>
      <c r="UVO1044" s="5"/>
      <c r="UVP1044" s="5"/>
      <c r="UVQ1044" s="5"/>
      <c r="UVR1044" s="5"/>
      <c r="UVS1044" s="5"/>
      <c r="UVT1044" s="5"/>
      <c r="UVU1044" s="5"/>
      <c r="UVV1044" s="5"/>
      <c r="UVW1044" s="5"/>
      <c r="UVX1044" s="5"/>
      <c r="UVY1044" s="5"/>
      <c r="UVZ1044" s="5"/>
      <c r="UWA1044" s="5"/>
      <c r="UWB1044" s="5"/>
      <c r="UWC1044" s="5"/>
      <c r="UWD1044" s="5"/>
      <c r="UWE1044" s="5"/>
      <c r="UWF1044" s="5"/>
      <c r="UWG1044" s="5"/>
      <c r="UWH1044" s="5"/>
      <c r="UWI1044" s="5"/>
      <c r="UWJ1044" s="5"/>
      <c r="UWK1044" s="5"/>
      <c r="UWL1044" s="5"/>
      <c r="UWM1044" s="5"/>
      <c r="UWN1044" s="5"/>
      <c r="UWO1044" s="5"/>
      <c r="UWP1044" s="5"/>
      <c r="UWQ1044" s="5"/>
      <c r="UWR1044" s="5"/>
      <c r="UWS1044" s="5"/>
      <c r="UWT1044" s="5"/>
      <c r="UWU1044" s="5"/>
      <c r="UWV1044" s="5"/>
      <c r="UWW1044" s="5"/>
      <c r="UWX1044" s="5"/>
      <c r="UWY1044" s="5"/>
      <c r="UWZ1044" s="5"/>
      <c r="UXA1044" s="5"/>
      <c r="UXB1044" s="5"/>
      <c r="UXC1044" s="5"/>
      <c r="UXD1044" s="5"/>
      <c r="UXE1044" s="5"/>
      <c r="UXF1044" s="5"/>
      <c r="UXG1044" s="5"/>
      <c r="UXH1044" s="5"/>
      <c r="UXI1044" s="5"/>
      <c r="UXJ1044" s="5"/>
      <c r="UXK1044" s="5"/>
      <c r="UXL1044" s="5"/>
      <c r="UXM1044" s="5"/>
      <c r="UXN1044" s="5"/>
      <c r="UXO1044" s="5"/>
      <c r="UXP1044" s="5"/>
      <c r="UXQ1044" s="5"/>
      <c r="UXR1044" s="5"/>
      <c r="UXS1044" s="5"/>
      <c r="UXT1044" s="5"/>
      <c r="UXU1044" s="5"/>
      <c r="UXV1044" s="5"/>
      <c r="UXW1044" s="5"/>
      <c r="UXX1044" s="5"/>
      <c r="UXY1044" s="5"/>
      <c r="UXZ1044" s="5"/>
      <c r="UYA1044" s="5"/>
      <c r="UYB1044" s="5"/>
      <c r="UYC1044" s="5"/>
      <c r="UYD1044" s="5"/>
      <c r="UYE1044" s="5"/>
      <c r="UYF1044" s="5"/>
      <c r="UYG1044" s="5"/>
      <c r="UYH1044" s="5"/>
      <c r="UYI1044" s="5"/>
      <c r="UYJ1044" s="5"/>
      <c r="UYK1044" s="5"/>
      <c r="UYL1044" s="5"/>
      <c r="UYM1044" s="5"/>
      <c r="UYN1044" s="5"/>
      <c r="UYO1044" s="5"/>
      <c r="UYP1044" s="5"/>
      <c r="UYQ1044" s="5"/>
      <c r="UYR1044" s="5"/>
      <c r="UYS1044" s="5"/>
      <c r="UYT1044" s="5"/>
      <c r="UYU1044" s="5"/>
      <c r="UYV1044" s="5"/>
      <c r="UYW1044" s="5"/>
      <c r="UYX1044" s="5"/>
      <c r="UYY1044" s="5"/>
      <c r="UYZ1044" s="5"/>
      <c r="UZA1044" s="5"/>
      <c r="UZB1044" s="5"/>
      <c r="UZC1044" s="5"/>
      <c r="UZD1044" s="5"/>
      <c r="UZE1044" s="5"/>
      <c r="UZF1044" s="5"/>
      <c r="UZG1044" s="5"/>
      <c r="UZH1044" s="5"/>
      <c r="UZI1044" s="5"/>
      <c r="UZJ1044" s="5"/>
      <c r="UZK1044" s="5"/>
      <c r="UZL1044" s="5"/>
      <c r="UZM1044" s="5"/>
      <c r="UZN1044" s="5"/>
      <c r="UZO1044" s="5"/>
      <c r="UZP1044" s="5"/>
      <c r="UZQ1044" s="5"/>
      <c r="UZR1044" s="5"/>
      <c r="UZS1044" s="5"/>
      <c r="UZT1044" s="5"/>
      <c r="UZU1044" s="5"/>
      <c r="UZV1044" s="5"/>
      <c r="UZW1044" s="5"/>
      <c r="UZX1044" s="5"/>
      <c r="UZY1044" s="5"/>
      <c r="UZZ1044" s="5"/>
      <c r="VAA1044" s="5"/>
      <c r="VAB1044" s="5"/>
      <c r="VAC1044" s="5"/>
      <c r="VAD1044" s="5"/>
      <c r="VAE1044" s="5"/>
      <c r="VAF1044" s="5"/>
      <c r="VAG1044" s="5"/>
      <c r="VAH1044" s="5"/>
      <c r="VAI1044" s="5"/>
      <c r="VAJ1044" s="5"/>
      <c r="VAK1044" s="5"/>
      <c r="VAL1044" s="5"/>
      <c r="VAM1044" s="5"/>
      <c r="VAN1044" s="5"/>
      <c r="VAO1044" s="5"/>
      <c r="VAP1044" s="5"/>
      <c r="VAQ1044" s="5"/>
      <c r="VAR1044" s="5"/>
      <c r="VAS1044" s="5"/>
      <c r="VAT1044" s="5"/>
      <c r="VAU1044" s="5"/>
      <c r="VAV1044" s="5"/>
      <c r="VAW1044" s="5"/>
      <c r="VAX1044" s="5"/>
      <c r="VAY1044" s="5"/>
      <c r="VAZ1044" s="5"/>
      <c r="VBA1044" s="5"/>
      <c r="VBB1044" s="5"/>
      <c r="VBC1044" s="5"/>
      <c r="VBD1044" s="5"/>
      <c r="VBE1044" s="5"/>
      <c r="VBF1044" s="5"/>
      <c r="VBG1044" s="5"/>
      <c r="VBH1044" s="5"/>
      <c r="VBI1044" s="5"/>
      <c r="VBJ1044" s="5"/>
      <c r="VBK1044" s="5"/>
      <c r="VBL1044" s="5"/>
      <c r="VBM1044" s="5"/>
      <c r="VBN1044" s="5"/>
      <c r="VBO1044" s="5"/>
      <c r="VBP1044" s="5"/>
      <c r="VBQ1044" s="5"/>
      <c r="VBR1044" s="5"/>
      <c r="VBS1044" s="5"/>
      <c r="VBT1044" s="5"/>
      <c r="VBU1044" s="5"/>
      <c r="VBV1044" s="5"/>
      <c r="VBW1044" s="5"/>
      <c r="VBX1044" s="5"/>
      <c r="VBY1044" s="5"/>
      <c r="VBZ1044" s="5"/>
      <c r="VCA1044" s="5"/>
      <c r="VCB1044" s="5"/>
      <c r="VCC1044" s="5"/>
      <c r="VCD1044" s="5"/>
      <c r="VCE1044" s="5"/>
      <c r="VCF1044" s="5"/>
      <c r="VCG1044" s="5"/>
      <c r="VCH1044" s="5"/>
      <c r="VCI1044" s="5"/>
      <c r="VCJ1044" s="5"/>
      <c r="VCK1044" s="5"/>
      <c r="VCL1044" s="5"/>
      <c r="VCM1044" s="5"/>
      <c r="VCN1044" s="5"/>
      <c r="VCO1044" s="5"/>
      <c r="VCP1044" s="5"/>
      <c r="VCQ1044" s="5"/>
      <c r="VCR1044" s="5"/>
      <c r="VCS1044" s="5"/>
      <c r="VCT1044" s="5"/>
      <c r="VCU1044" s="5"/>
      <c r="VCV1044" s="5"/>
      <c r="VCW1044" s="5"/>
      <c r="VCX1044" s="5"/>
      <c r="VCY1044" s="5"/>
      <c r="VCZ1044" s="5"/>
      <c r="VDA1044" s="5"/>
      <c r="VDB1044" s="5"/>
      <c r="VDC1044" s="5"/>
      <c r="VDD1044" s="5"/>
      <c r="VDE1044" s="5"/>
      <c r="VDF1044" s="5"/>
      <c r="VDG1044" s="5"/>
      <c r="VDH1044" s="5"/>
      <c r="VDI1044" s="5"/>
      <c r="VDJ1044" s="5"/>
      <c r="VDK1044" s="5"/>
      <c r="VDL1044" s="5"/>
      <c r="VDM1044" s="5"/>
      <c r="VDN1044" s="5"/>
      <c r="VDO1044" s="5"/>
      <c r="VDP1044" s="5"/>
      <c r="VDQ1044" s="5"/>
      <c r="VDR1044" s="5"/>
      <c r="VDS1044" s="5"/>
      <c r="VDT1044" s="5"/>
      <c r="VDU1044" s="5"/>
      <c r="VDV1044" s="5"/>
      <c r="VDW1044" s="5"/>
      <c r="VDX1044" s="5"/>
      <c r="VDY1044" s="5"/>
      <c r="VDZ1044" s="5"/>
      <c r="VEA1044" s="5"/>
      <c r="VEB1044" s="5"/>
      <c r="VEC1044" s="5"/>
      <c r="VED1044" s="5"/>
      <c r="VEE1044" s="5"/>
      <c r="VEF1044" s="5"/>
      <c r="VEG1044" s="5"/>
      <c r="VEH1044" s="5"/>
      <c r="VEI1044" s="5"/>
      <c r="VEJ1044" s="5"/>
      <c r="VEK1044" s="5"/>
      <c r="VEL1044" s="5"/>
      <c r="VEM1044" s="5"/>
      <c r="VEN1044" s="5"/>
      <c r="VEO1044" s="5"/>
      <c r="VEP1044" s="5"/>
      <c r="VEQ1044" s="5"/>
      <c r="VER1044" s="5"/>
      <c r="VES1044" s="5"/>
      <c r="VET1044" s="5"/>
      <c r="VEU1044" s="5"/>
      <c r="VEV1044" s="5"/>
      <c r="VEW1044" s="5"/>
      <c r="VEX1044" s="5"/>
      <c r="VEY1044" s="5"/>
      <c r="VEZ1044" s="5"/>
      <c r="VFA1044" s="5"/>
      <c r="VFB1044" s="5"/>
      <c r="VFC1044" s="5"/>
      <c r="VFD1044" s="5"/>
      <c r="VFE1044" s="5"/>
      <c r="VFF1044" s="5"/>
      <c r="VFG1044" s="5"/>
      <c r="VFH1044" s="5"/>
      <c r="VFI1044" s="5"/>
      <c r="VFJ1044" s="5"/>
      <c r="VFK1044" s="5"/>
      <c r="VFL1044" s="5"/>
      <c r="VFM1044" s="5"/>
      <c r="VFN1044" s="5"/>
      <c r="VFO1044" s="5"/>
      <c r="VFP1044" s="5"/>
      <c r="VFQ1044" s="5"/>
      <c r="VFR1044" s="5"/>
      <c r="VFS1044" s="5"/>
      <c r="VFT1044" s="5"/>
      <c r="VFU1044" s="5"/>
      <c r="VFV1044" s="5"/>
      <c r="VFW1044" s="5"/>
      <c r="VFX1044" s="5"/>
      <c r="VFY1044" s="5"/>
      <c r="VFZ1044" s="5"/>
      <c r="VGA1044" s="5"/>
      <c r="VGB1044" s="5"/>
      <c r="VGC1044" s="5"/>
      <c r="VGD1044" s="5"/>
      <c r="VGE1044" s="5"/>
      <c r="VGF1044" s="5"/>
      <c r="VGG1044" s="5"/>
      <c r="VGH1044" s="5"/>
      <c r="VGI1044" s="5"/>
      <c r="VGJ1044" s="5"/>
      <c r="VGK1044" s="5"/>
      <c r="VGL1044" s="5"/>
      <c r="VGM1044" s="5"/>
      <c r="VGN1044" s="5"/>
      <c r="VGO1044" s="5"/>
      <c r="VGP1044" s="5"/>
      <c r="VGQ1044" s="5"/>
      <c r="VGR1044" s="5"/>
      <c r="VGS1044" s="5"/>
      <c r="VGT1044" s="5"/>
      <c r="VGU1044" s="5"/>
      <c r="VGV1044" s="5"/>
      <c r="VGW1044" s="5"/>
      <c r="VGX1044" s="5"/>
      <c r="VGY1044" s="5"/>
      <c r="VGZ1044" s="5"/>
      <c r="VHA1044" s="5"/>
      <c r="VHB1044" s="5"/>
      <c r="VHC1044" s="5"/>
      <c r="VHD1044" s="5"/>
      <c r="VHE1044" s="5"/>
      <c r="VHF1044" s="5"/>
      <c r="VHG1044" s="5"/>
      <c r="VHH1044" s="5"/>
      <c r="VHI1044" s="5"/>
      <c r="VHJ1044" s="5"/>
      <c r="VHK1044" s="5"/>
      <c r="VHL1044" s="5"/>
      <c r="VHM1044" s="5"/>
      <c r="VHN1044" s="5"/>
      <c r="VHO1044" s="5"/>
      <c r="VHP1044" s="5"/>
      <c r="VHQ1044" s="5"/>
      <c r="VHR1044" s="5"/>
      <c r="VHS1044" s="5"/>
      <c r="VHT1044" s="5"/>
      <c r="VHU1044" s="5"/>
      <c r="VHV1044" s="5"/>
      <c r="VHW1044" s="5"/>
      <c r="VHX1044" s="5"/>
      <c r="VHY1044" s="5"/>
      <c r="VHZ1044" s="5"/>
      <c r="VIA1044" s="5"/>
      <c r="VIB1044" s="5"/>
      <c r="VIC1044" s="5"/>
      <c r="VID1044" s="5"/>
      <c r="VIE1044" s="5"/>
      <c r="VIF1044" s="5"/>
      <c r="VIG1044" s="5"/>
      <c r="VIH1044" s="5"/>
      <c r="VII1044" s="5"/>
      <c r="VIJ1044" s="5"/>
      <c r="VIK1044" s="5"/>
      <c r="VIL1044" s="5"/>
      <c r="VIM1044" s="5"/>
      <c r="VIN1044" s="5"/>
      <c r="VIO1044" s="5"/>
      <c r="VIP1044" s="5"/>
      <c r="VIQ1044" s="5"/>
      <c r="VIR1044" s="5"/>
      <c r="VIS1044" s="5"/>
      <c r="VIT1044" s="5"/>
      <c r="VIU1044" s="5"/>
      <c r="VIV1044" s="5"/>
      <c r="VIW1044" s="5"/>
      <c r="VIX1044" s="5"/>
      <c r="VIY1044" s="5"/>
      <c r="VIZ1044" s="5"/>
      <c r="VJA1044" s="5"/>
      <c r="VJB1044" s="5"/>
      <c r="VJC1044" s="5"/>
      <c r="VJD1044" s="5"/>
      <c r="VJE1044" s="5"/>
      <c r="VJF1044" s="5"/>
      <c r="VJG1044" s="5"/>
      <c r="VJH1044" s="5"/>
      <c r="VJI1044" s="5"/>
      <c r="VJJ1044" s="5"/>
      <c r="VJK1044" s="5"/>
      <c r="VJL1044" s="5"/>
      <c r="VJM1044" s="5"/>
      <c r="VJN1044" s="5"/>
      <c r="VJO1044" s="5"/>
      <c r="VJP1044" s="5"/>
      <c r="VJQ1044" s="5"/>
      <c r="VJR1044" s="5"/>
      <c r="VJS1044" s="5"/>
      <c r="VJT1044" s="5"/>
      <c r="VJU1044" s="5"/>
      <c r="VJV1044" s="5"/>
      <c r="VJW1044" s="5"/>
      <c r="VJX1044" s="5"/>
      <c r="VJY1044" s="5"/>
      <c r="VJZ1044" s="5"/>
      <c r="VKA1044" s="5"/>
      <c r="VKB1044" s="5"/>
      <c r="VKC1044" s="5"/>
      <c r="VKD1044" s="5"/>
      <c r="VKE1044" s="5"/>
      <c r="VKF1044" s="5"/>
      <c r="VKG1044" s="5"/>
      <c r="VKH1044" s="5"/>
      <c r="VKI1044" s="5"/>
      <c r="VKJ1044" s="5"/>
      <c r="VKK1044" s="5"/>
      <c r="VKL1044" s="5"/>
      <c r="VKM1044" s="5"/>
      <c r="VKN1044" s="5"/>
      <c r="VKO1044" s="5"/>
      <c r="VKP1044" s="5"/>
      <c r="VKQ1044" s="5"/>
      <c r="VKR1044" s="5"/>
      <c r="VKS1044" s="5"/>
      <c r="VKT1044" s="5"/>
      <c r="VKU1044" s="5"/>
      <c r="VKV1044" s="5"/>
      <c r="VKW1044" s="5"/>
      <c r="VKX1044" s="5"/>
      <c r="VKY1044" s="5"/>
      <c r="VKZ1044" s="5"/>
      <c r="VLA1044" s="5"/>
      <c r="VLB1044" s="5"/>
      <c r="VLC1044" s="5"/>
      <c r="VLD1044" s="5"/>
      <c r="VLE1044" s="5"/>
      <c r="VLF1044" s="5"/>
      <c r="VLG1044" s="5"/>
      <c r="VLH1044" s="5"/>
      <c r="VLI1044" s="5"/>
      <c r="VLJ1044" s="5"/>
      <c r="VLK1044" s="5"/>
      <c r="VLL1044" s="5"/>
      <c r="VLM1044" s="5"/>
      <c r="VLN1044" s="5"/>
      <c r="VLO1044" s="5"/>
      <c r="VLP1044" s="5"/>
      <c r="VLQ1044" s="5"/>
      <c r="VLR1044" s="5"/>
      <c r="VLS1044" s="5"/>
      <c r="VLT1044" s="5"/>
      <c r="VLU1044" s="5"/>
      <c r="VLV1044" s="5"/>
      <c r="VLW1044" s="5"/>
      <c r="VLX1044" s="5"/>
      <c r="VLY1044" s="5"/>
      <c r="VLZ1044" s="5"/>
      <c r="VMA1044" s="5"/>
      <c r="VMB1044" s="5"/>
      <c r="VMC1044" s="5"/>
      <c r="VMD1044" s="5"/>
      <c r="VME1044" s="5"/>
      <c r="VMF1044" s="5"/>
      <c r="VMG1044" s="5"/>
      <c r="VMH1044" s="5"/>
      <c r="VMI1044" s="5"/>
      <c r="VMJ1044" s="5"/>
      <c r="VMK1044" s="5"/>
      <c r="VML1044" s="5"/>
      <c r="VMM1044" s="5"/>
      <c r="VMN1044" s="5"/>
      <c r="VMO1044" s="5"/>
      <c r="VMP1044" s="5"/>
      <c r="VMQ1044" s="5"/>
      <c r="VMR1044" s="5"/>
      <c r="VMS1044" s="5"/>
      <c r="VMT1044" s="5"/>
      <c r="VMU1044" s="5"/>
      <c r="VMV1044" s="5"/>
      <c r="VMW1044" s="5"/>
      <c r="VMX1044" s="5"/>
      <c r="VMY1044" s="5"/>
      <c r="VMZ1044" s="5"/>
      <c r="VNA1044" s="5"/>
      <c r="VNB1044" s="5"/>
      <c r="VNC1044" s="5"/>
      <c r="VND1044" s="5"/>
      <c r="VNE1044" s="5"/>
      <c r="VNF1044" s="5"/>
      <c r="VNG1044" s="5"/>
      <c r="VNH1044" s="5"/>
      <c r="VNI1044" s="5"/>
      <c r="VNJ1044" s="5"/>
      <c r="VNK1044" s="5"/>
      <c r="VNL1044" s="5"/>
      <c r="VNM1044" s="5"/>
      <c r="VNN1044" s="5"/>
      <c r="VNO1044" s="5"/>
      <c r="VNP1044" s="5"/>
      <c r="VNQ1044" s="5"/>
      <c r="VNR1044" s="5"/>
      <c r="VNS1044" s="5"/>
      <c r="VNT1044" s="5"/>
      <c r="VNU1044" s="5"/>
      <c r="VNV1044" s="5"/>
      <c r="VNW1044" s="5"/>
      <c r="VNX1044" s="5"/>
      <c r="VNY1044" s="5"/>
      <c r="VNZ1044" s="5"/>
      <c r="VOA1044" s="5"/>
      <c r="VOB1044" s="5"/>
      <c r="VOC1044" s="5"/>
      <c r="VOD1044" s="5"/>
      <c r="VOE1044" s="5"/>
      <c r="VOF1044" s="5"/>
      <c r="VOG1044" s="5"/>
      <c r="VOH1044" s="5"/>
      <c r="VOI1044" s="5"/>
      <c r="VOJ1044" s="5"/>
      <c r="VOK1044" s="5"/>
      <c r="VOL1044" s="5"/>
      <c r="VOM1044" s="5"/>
      <c r="VON1044" s="5"/>
      <c r="VOO1044" s="5"/>
      <c r="VOP1044" s="5"/>
      <c r="VOQ1044" s="5"/>
      <c r="VOR1044" s="5"/>
      <c r="VOS1044" s="5"/>
      <c r="VOT1044" s="5"/>
      <c r="VOU1044" s="5"/>
      <c r="VOV1044" s="5"/>
      <c r="VOW1044" s="5"/>
      <c r="VOX1044" s="5"/>
      <c r="VOY1044" s="5"/>
      <c r="VOZ1044" s="5"/>
      <c r="VPA1044" s="5"/>
      <c r="VPB1044" s="5"/>
      <c r="VPC1044" s="5"/>
      <c r="VPD1044" s="5"/>
      <c r="VPE1044" s="5"/>
      <c r="VPF1044" s="5"/>
      <c r="VPG1044" s="5"/>
      <c r="VPH1044" s="5"/>
      <c r="VPI1044" s="5"/>
      <c r="VPJ1044" s="5"/>
      <c r="VPK1044" s="5"/>
      <c r="VPL1044" s="5"/>
      <c r="VPM1044" s="5"/>
      <c r="VPN1044" s="5"/>
      <c r="VPO1044" s="5"/>
      <c r="VPP1044" s="5"/>
      <c r="VPQ1044" s="5"/>
      <c r="VPR1044" s="5"/>
      <c r="VPS1044" s="5"/>
      <c r="VPT1044" s="5"/>
      <c r="VPU1044" s="5"/>
      <c r="VPV1044" s="5"/>
      <c r="VPW1044" s="5"/>
      <c r="VPX1044" s="5"/>
      <c r="VPY1044" s="5"/>
      <c r="VPZ1044" s="5"/>
      <c r="VQA1044" s="5"/>
      <c r="VQB1044" s="5"/>
      <c r="VQC1044" s="5"/>
      <c r="VQD1044" s="5"/>
      <c r="VQE1044" s="5"/>
      <c r="VQF1044" s="5"/>
      <c r="VQG1044" s="5"/>
      <c r="VQH1044" s="5"/>
      <c r="VQI1044" s="5"/>
      <c r="VQJ1044" s="5"/>
      <c r="VQK1044" s="5"/>
      <c r="VQL1044" s="5"/>
      <c r="VQM1044" s="5"/>
      <c r="VQN1044" s="5"/>
      <c r="VQO1044" s="5"/>
      <c r="VQP1044" s="5"/>
      <c r="VQQ1044" s="5"/>
      <c r="VQR1044" s="5"/>
      <c r="VQS1044" s="5"/>
      <c r="VQT1044" s="5"/>
      <c r="VQU1044" s="5"/>
      <c r="VQV1044" s="5"/>
      <c r="VQW1044" s="5"/>
      <c r="VQX1044" s="5"/>
      <c r="VQY1044" s="5"/>
      <c r="VQZ1044" s="5"/>
      <c r="VRA1044" s="5"/>
      <c r="VRB1044" s="5"/>
      <c r="VRC1044" s="5"/>
      <c r="VRD1044" s="5"/>
      <c r="VRE1044" s="5"/>
      <c r="VRF1044" s="5"/>
      <c r="VRG1044" s="5"/>
      <c r="VRH1044" s="5"/>
      <c r="VRI1044" s="5"/>
      <c r="VRJ1044" s="5"/>
      <c r="VRK1044" s="5"/>
      <c r="VRL1044" s="5"/>
      <c r="VRM1044" s="5"/>
      <c r="VRN1044" s="5"/>
      <c r="VRO1044" s="5"/>
      <c r="VRP1044" s="5"/>
      <c r="VRQ1044" s="5"/>
      <c r="VRR1044" s="5"/>
      <c r="VRS1044" s="5"/>
      <c r="VRT1044" s="5"/>
      <c r="VRU1044" s="5"/>
      <c r="VRV1044" s="5"/>
      <c r="VRW1044" s="5"/>
      <c r="VRX1044" s="5"/>
      <c r="VRY1044" s="5"/>
      <c r="VRZ1044" s="5"/>
      <c r="VSA1044" s="5"/>
      <c r="VSB1044" s="5"/>
      <c r="VSC1044" s="5"/>
      <c r="VSD1044" s="5"/>
      <c r="VSE1044" s="5"/>
      <c r="VSF1044" s="5"/>
      <c r="VSG1044" s="5"/>
      <c r="VSH1044" s="5"/>
      <c r="VSI1044" s="5"/>
      <c r="VSJ1044" s="5"/>
      <c r="VSK1044" s="5"/>
      <c r="VSL1044" s="5"/>
      <c r="VSM1044" s="5"/>
      <c r="VSN1044" s="5"/>
      <c r="VSO1044" s="5"/>
      <c r="VSP1044" s="5"/>
      <c r="VSQ1044" s="5"/>
      <c r="VSR1044" s="5"/>
      <c r="VSS1044" s="5"/>
      <c r="VST1044" s="5"/>
      <c r="VSU1044" s="5"/>
      <c r="VSV1044" s="5"/>
      <c r="VSW1044" s="5"/>
      <c r="VSX1044" s="5"/>
      <c r="VSY1044" s="5"/>
      <c r="VSZ1044" s="5"/>
      <c r="VTA1044" s="5"/>
      <c r="VTB1044" s="5"/>
      <c r="VTC1044" s="5"/>
      <c r="VTD1044" s="5"/>
      <c r="VTE1044" s="5"/>
      <c r="VTF1044" s="5"/>
      <c r="VTG1044" s="5"/>
      <c r="VTH1044" s="5"/>
      <c r="VTI1044" s="5"/>
      <c r="VTJ1044" s="5"/>
      <c r="VTK1044" s="5"/>
      <c r="VTL1044" s="5"/>
      <c r="VTM1044" s="5"/>
      <c r="VTN1044" s="5"/>
      <c r="VTO1044" s="5"/>
      <c r="VTP1044" s="5"/>
      <c r="VTQ1044" s="5"/>
      <c r="VTR1044" s="5"/>
      <c r="VTS1044" s="5"/>
      <c r="VTT1044" s="5"/>
      <c r="VTU1044" s="5"/>
      <c r="VTV1044" s="5"/>
      <c r="VTW1044" s="5"/>
      <c r="VTX1044" s="5"/>
      <c r="VTY1044" s="5"/>
      <c r="VTZ1044" s="5"/>
      <c r="VUA1044" s="5"/>
      <c r="VUB1044" s="5"/>
      <c r="VUC1044" s="5"/>
      <c r="VUD1044" s="5"/>
      <c r="VUE1044" s="5"/>
      <c r="VUF1044" s="5"/>
      <c r="VUG1044" s="5"/>
      <c r="VUH1044" s="5"/>
      <c r="VUI1044" s="5"/>
      <c r="VUJ1044" s="5"/>
      <c r="VUK1044" s="5"/>
      <c r="VUL1044" s="5"/>
      <c r="VUM1044" s="5"/>
      <c r="VUN1044" s="5"/>
      <c r="VUO1044" s="5"/>
      <c r="VUP1044" s="5"/>
      <c r="VUQ1044" s="5"/>
      <c r="VUR1044" s="5"/>
      <c r="VUS1044" s="5"/>
      <c r="VUT1044" s="5"/>
      <c r="VUU1044" s="5"/>
      <c r="VUV1044" s="5"/>
      <c r="VUW1044" s="5"/>
      <c r="VUX1044" s="5"/>
      <c r="VUY1044" s="5"/>
      <c r="VUZ1044" s="5"/>
      <c r="VVA1044" s="5"/>
      <c r="VVB1044" s="5"/>
      <c r="VVC1044" s="5"/>
      <c r="VVD1044" s="5"/>
      <c r="VVE1044" s="5"/>
      <c r="VVF1044" s="5"/>
      <c r="VVG1044" s="5"/>
      <c r="VVH1044" s="5"/>
      <c r="VVI1044" s="5"/>
      <c r="VVJ1044" s="5"/>
      <c r="VVK1044" s="5"/>
      <c r="VVL1044" s="5"/>
      <c r="VVM1044" s="5"/>
      <c r="VVN1044" s="5"/>
      <c r="VVO1044" s="5"/>
      <c r="VVP1044" s="5"/>
      <c r="VVQ1044" s="5"/>
      <c r="VVR1044" s="5"/>
      <c r="VVS1044" s="5"/>
      <c r="VVT1044" s="5"/>
      <c r="VVU1044" s="5"/>
      <c r="VVV1044" s="5"/>
      <c r="VVW1044" s="5"/>
      <c r="VVX1044" s="5"/>
      <c r="VVY1044" s="5"/>
      <c r="VVZ1044" s="5"/>
      <c r="VWA1044" s="5"/>
      <c r="VWB1044" s="5"/>
      <c r="VWC1044" s="5"/>
      <c r="VWD1044" s="5"/>
      <c r="VWE1044" s="5"/>
      <c r="VWF1044" s="5"/>
      <c r="VWG1044" s="5"/>
      <c r="VWH1044" s="5"/>
      <c r="VWI1044" s="5"/>
      <c r="VWJ1044" s="5"/>
      <c r="VWK1044" s="5"/>
      <c r="VWL1044" s="5"/>
      <c r="VWM1044" s="5"/>
      <c r="VWN1044" s="5"/>
      <c r="VWO1044" s="5"/>
      <c r="VWP1044" s="5"/>
      <c r="VWQ1044" s="5"/>
      <c r="VWR1044" s="5"/>
      <c r="VWS1044" s="5"/>
      <c r="VWT1044" s="5"/>
      <c r="VWU1044" s="5"/>
      <c r="VWV1044" s="5"/>
      <c r="VWW1044" s="5"/>
      <c r="VWX1044" s="5"/>
      <c r="VWY1044" s="5"/>
      <c r="VWZ1044" s="5"/>
      <c r="VXA1044" s="5"/>
      <c r="VXB1044" s="5"/>
      <c r="VXC1044" s="5"/>
      <c r="VXD1044" s="5"/>
      <c r="VXE1044" s="5"/>
      <c r="VXF1044" s="5"/>
      <c r="VXG1044" s="5"/>
      <c r="VXH1044" s="5"/>
      <c r="VXI1044" s="5"/>
      <c r="VXJ1044" s="5"/>
      <c r="VXK1044" s="5"/>
      <c r="VXL1044" s="5"/>
      <c r="VXM1044" s="5"/>
      <c r="VXN1044" s="5"/>
      <c r="VXO1044" s="5"/>
      <c r="VXP1044" s="5"/>
      <c r="VXQ1044" s="5"/>
      <c r="VXR1044" s="5"/>
      <c r="VXS1044" s="5"/>
      <c r="VXT1044" s="5"/>
      <c r="VXU1044" s="5"/>
      <c r="VXV1044" s="5"/>
      <c r="VXW1044" s="5"/>
      <c r="VXX1044" s="5"/>
      <c r="VXY1044" s="5"/>
      <c r="VXZ1044" s="5"/>
      <c r="VYA1044" s="5"/>
      <c r="VYB1044" s="5"/>
      <c r="VYC1044" s="5"/>
      <c r="VYD1044" s="5"/>
      <c r="VYE1044" s="5"/>
      <c r="VYF1044" s="5"/>
      <c r="VYG1044" s="5"/>
      <c r="VYH1044" s="5"/>
      <c r="VYI1044" s="5"/>
      <c r="VYJ1044" s="5"/>
      <c r="VYK1044" s="5"/>
      <c r="VYL1044" s="5"/>
      <c r="VYM1044" s="5"/>
      <c r="VYN1044" s="5"/>
      <c r="VYO1044" s="5"/>
      <c r="VYP1044" s="5"/>
      <c r="VYQ1044" s="5"/>
      <c r="VYR1044" s="5"/>
      <c r="VYS1044" s="5"/>
      <c r="VYT1044" s="5"/>
      <c r="VYU1044" s="5"/>
      <c r="VYV1044" s="5"/>
      <c r="VYW1044" s="5"/>
      <c r="VYX1044" s="5"/>
      <c r="VYY1044" s="5"/>
      <c r="VYZ1044" s="5"/>
      <c r="VZA1044" s="5"/>
      <c r="VZB1044" s="5"/>
      <c r="VZC1044" s="5"/>
      <c r="VZD1044" s="5"/>
      <c r="VZE1044" s="5"/>
      <c r="VZF1044" s="5"/>
      <c r="VZG1044" s="5"/>
      <c r="VZH1044" s="5"/>
      <c r="VZI1044" s="5"/>
      <c r="VZJ1044" s="5"/>
      <c r="VZK1044" s="5"/>
      <c r="VZL1044" s="5"/>
      <c r="VZM1044" s="5"/>
      <c r="VZN1044" s="5"/>
      <c r="VZO1044" s="5"/>
      <c r="VZP1044" s="5"/>
      <c r="VZQ1044" s="5"/>
      <c r="VZR1044" s="5"/>
      <c r="VZS1044" s="5"/>
      <c r="VZT1044" s="5"/>
      <c r="VZU1044" s="5"/>
      <c r="VZV1044" s="5"/>
      <c r="VZW1044" s="5"/>
      <c r="VZX1044" s="5"/>
      <c r="VZY1044" s="5"/>
      <c r="VZZ1044" s="5"/>
      <c r="WAA1044" s="5"/>
      <c r="WAB1044" s="5"/>
      <c r="WAC1044" s="5"/>
      <c r="WAD1044" s="5"/>
      <c r="WAE1044" s="5"/>
      <c r="WAF1044" s="5"/>
      <c r="WAG1044" s="5"/>
      <c r="WAH1044" s="5"/>
      <c r="WAI1044" s="5"/>
      <c r="WAJ1044" s="5"/>
      <c r="WAK1044" s="5"/>
      <c r="WAL1044" s="5"/>
      <c r="WAM1044" s="5"/>
      <c r="WAN1044" s="5"/>
      <c r="WAO1044" s="5"/>
      <c r="WAP1044" s="5"/>
      <c r="WAQ1044" s="5"/>
      <c r="WAR1044" s="5"/>
      <c r="WAS1044" s="5"/>
      <c r="WAT1044" s="5"/>
      <c r="WAU1044" s="5"/>
      <c r="WAV1044" s="5"/>
      <c r="WAW1044" s="5"/>
      <c r="WAX1044" s="5"/>
      <c r="WAY1044" s="5"/>
      <c r="WAZ1044" s="5"/>
      <c r="WBA1044" s="5"/>
      <c r="WBB1044" s="5"/>
      <c r="WBC1044" s="5"/>
      <c r="WBD1044" s="5"/>
      <c r="WBE1044" s="5"/>
      <c r="WBF1044" s="5"/>
      <c r="WBG1044" s="5"/>
      <c r="WBH1044" s="5"/>
      <c r="WBI1044" s="5"/>
      <c r="WBJ1044" s="5"/>
      <c r="WBK1044" s="5"/>
      <c r="WBL1044" s="5"/>
      <c r="WBM1044" s="5"/>
      <c r="WBN1044" s="5"/>
      <c r="WBO1044" s="5"/>
      <c r="WBP1044" s="5"/>
      <c r="WBQ1044" s="5"/>
      <c r="WBR1044" s="5"/>
      <c r="WBS1044" s="5"/>
      <c r="WBT1044" s="5"/>
      <c r="WBU1044" s="5"/>
      <c r="WBV1044" s="5"/>
      <c r="WBW1044" s="5"/>
      <c r="WBX1044" s="5"/>
      <c r="WBY1044" s="5"/>
      <c r="WBZ1044" s="5"/>
      <c r="WCA1044" s="5"/>
      <c r="WCB1044" s="5"/>
      <c r="WCC1044" s="5"/>
      <c r="WCD1044" s="5"/>
      <c r="WCE1044" s="5"/>
      <c r="WCF1044" s="5"/>
      <c r="WCG1044" s="5"/>
      <c r="WCH1044" s="5"/>
      <c r="WCI1044" s="5"/>
      <c r="WCJ1044" s="5"/>
      <c r="WCK1044" s="5"/>
      <c r="WCL1044" s="5"/>
      <c r="WCM1044" s="5"/>
      <c r="WCN1044" s="5"/>
      <c r="WCO1044" s="5"/>
      <c r="WCP1044" s="5"/>
      <c r="WCQ1044" s="5"/>
      <c r="WCR1044" s="5"/>
      <c r="WCS1044" s="5"/>
      <c r="WCT1044" s="5"/>
      <c r="WCU1044" s="5"/>
      <c r="WCV1044" s="5"/>
      <c r="WCW1044" s="5"/>
      <c r="WCX1044" s="5"/>
      <c r="WCY1044" s="5"/>
      <c r="WCZ1044" s="5"/>
      <c r="WDA1044" s="5"/>
      <c r="WDB1044" s="5"/>
      <c r="WDC1044" s="5"/>
      <c r="WDD1044" s="5"/>
      <c r="WDE1044" s="5"/>
      <c r="WDF1044" s="5"/>
      <c r="WDG1044" s="5"/>
      <c r="WDH1044" s="5"/>
      <c r="WDI1044" s="5"/>
      <c r="WDJ1044" s="5"/>
      <c r="WDK1044" s="5"/>
      <c r="WDL1044" s="5"/>
      <c r="WDM1044" s="5"/>
      <c r="WDN1044" s="5"/>
      <c r="WDO1044" s="5"/>
      <c r="WDP1044" s="5"/>
      <c r="WDQ1044" s="5"/>
      <c r="WDR1044" s="5"/>
      <c r="WDS1044" s="5"/>
      <c r="WDT1044" s="5"/>
      <c r="WDU1044" s="5"/>
      <c r="WDV1044" s="5"/>
      <c r="WDW1044" s="5"/>
      <c r="WDX1044" s="5"/>
      <c r="WDY1044" s="5"/>
      <c r="WDZ1044" s="5"/>
      <c r="WEA1044" s="5"/>
      <c r="WEB1044" s="5"/>
      <c r="WEC1044" s="5"/>
      <c r="WED1044" s="5"/>
      <c r="WEE1044" s="5"/>
      <c r="WEF1044" s="5"/>
      <c r="WEG1044" s="5"/>
      <c r="WEH1044" s="5"/>
      <c r="WEI1044" s="5"/>
      <c r="WEJ1044" s="5"/>
      <c r="WEK1044" s="5"/>
      <c r="WEL1044" s="5"/>
      <c r="WEM1044" s="5"/>
      <c r="WEN1044" s="5"/>
      <c r="WEO1044" s="5"/>
      <c r="WEP1044" s="5"/>
      <c r="WEQ1044" s="5"/>
      <c r="WER1044" s="5"/>
      <c r="WES1044" s="5"/>
      <c r="WET1044" s="5"/>
      <c r="WEU1044" s="5"/>
      <c r="WEV1044" s="5"/>
      <c r="WEW1044" s="5"/>
      <c r="WEX1044" s="5"/>
      <c r="WEY1044" s="5"/>
      <c r="WEZ1044" s="5"/>
      <c r="WFA1044" s="5"/>
      <c r="WFB1044" s="5"/>
      <c r="WFC1044" s="5"/>
      <c r="WFD1044" s="5"/>
      <c r="WFE1044" s="5"/>
      <c r="WFF1044" s="5"/>
      <c r="WFG1044" s="5"/>
      <c r="WFH1044" s="5"/>
      <c r="WFI1044" s="5"/>
      <c r="WFJ1044" s="5"/>
      <c r="WFK1044" s="5"/>
      <c r="WFL1044" s="5"/>
      <c r="WFM1044" s="5"/>
      <c r="WFN1044" s="5"/>
      <c r="WFO1044" s="5"/>
      <c r="WFP1044" s="5"/>
      <c r="WFQ1044" s="5"/>
      <c r="WFR1044" s="5"/>
      <c r="WFS1044" s="5"/>
      <c r="WFT1044" s="5"/>
      <c r="WFU1044" s="5"/>
      <c r="WFV1044" s="5"/>
      <c r="WFW1044" s="5"/>
      <c r="WFX1044" s="5"/>
      <c r="WFY1044" s="5"/>
      <c r="WFZ1044" s="5"/>
      <c r="WGA1044" s="5"/>
      <c r="WGB1044" s="5"/>
      <c r="WGC1044" s="5"/>
      <c r="WGD1044" s="5"/>
      <c r="WGE1044" s="5"/>
      <c r="WGF1044" s="5"/>
      <c r="WGG1044" s="5"/>
      <c r="WGH1044" s="5"/>
      <c r="WGI1044" s="5"/>
      <c r="WGJ1044" s="5"/>
      <c r="WGK1044" s="5"/>
      <c r="WGL1044" s="5"/>
      <c r="WGM1044" s="5"/>
      <c r="WGN1044" s="5"/>
      <c r="WGO1044" s="5"/>
      <c r="WGP1044" s="5"/>
      <c r="WGQ1044" s="5"/>
      <c r="WGR1044" s="5"/>
      <c r="WGS1044" s="5"/>
      <c r="WGT1044" s="5"/>
      <c r="WGU1044" s="5"/>
      <c r="WGV1044" s="5"/>
      <c r="WGW1044" s="5"/>
      <c r="WGX1044" s="5"/>
      <c r="WGY1044" s="5"/>
      <c r="WGZ1044" s="5"/>
      <c r="WHA1044" s="5"/>
      <c r="WHB1044" s="5"/>
      <c r="WHC1044" s="5"/>
      <c r="WHD1044" s="5"/>
      <c r="WHE1044" s="5"/>
      <c r="WHF1044" s="5"/>
      <c r="WHG1044" s="5"/>
      <c r="WHH1044" s="5"/>
      <c r="WHI1044" s="5"/>
      <c r="WHJ1044" s="5"/>
      <c r="WHK1044" s="5"/>
      <c r="WHL1044" s="5"/>
      <c r="WHM1044" s="5"/>
      <c r="WHN1044" s="5"/>
      <c r="WHO1044" s="5"/>
      <c r="WHP1044" s="5"/>
      <c r="WHQ1044" s="5"/>
      <c r="WHR1044" s="5"/>
      <c r="WHS1044" s="5"/>
      <c r="WHT1044" s="5"/>
      <c r="WHU1044" s="5"/>
      <c r="WHV1044" s="5"/>
      <c r="WHW1044" s="5"/>
      <c r="WHX1044" s="5"/>
      <c r="WHY1044" s="5"/>
      <c r="WHZ1044" s="5"/>
      <c r="WIA1044" s="5"/>
      <c r="WIB1044" s="5"/>
      <c r="WIC1044" s="5"/>
      <c r="WID1044" s="5"/>
      <c r="WIE1044" s="5"/>
      <c r="WIF1044" s="5"/>
      <c r="WIG1044" s="5"/>
      <c r="WIH1044" s="5"/>
      <c r="WII1044" s="5"/>
      <c r="WIJ1044" s="5"/>
      <c r="WIK1044" s="5"/>
      <c r="WIL1044" s="5"/>
      <c r="WIM1044" s="5"/>
      <c r="WIN1044" s="5"/>
      <c r="WIO1044" s="5"/>
      <c r="WIP1044" s="5"/>
      <c r="WIQ1044" s="5"/>
      <c r="WIR1044" s="5"/>
      <c r="WIS1044" s="5"/>
      <c r="WIT1044" s="5"/>
      <c r="WIU1044" s="5"/>
      <c r="WIV1044" s="5"/>
      <c r="WIW1044" s="5"/>
      <c r="WIX1044" s="5"/>
      <c r="WIY1044" s="5"/>
      <c r="WIZ1044" s="5"/>
      <c r="WJA1044" s="5"/>
      <c r="WJB1044" s="5"/>
      <c r="WJC1044" s="5"/>
      <c r="WJD1044" s="5"/>
      <c r="WJE1044" s="5"/>
      <c r="WJF1044" s="5"/>
      <c r="WJG1044" s="5"/>
      <c r="WJH1044" s="5"/>
      <c r="WJI1044" s="5"/>
      <c r="WJJ1044" s="5"/>
      <c r="WJK1044" s="5"/>
      <c r="WJL1044" s="5"/>
      <c r="WJM1044" s="5"/>
      <c r="WJN1044" s="5"/>
      <c r="WJO1044" s="5"/>
      <c r="WJP1044" s="5"/>
      <c r="WJQ1044" s="5"/>
      <c r="WJR1044" s="5"/>
      <c r="WJS1044" s="5"/>
      <c r="WJT1044" s="5"/>
      <c r="WJU1044" s="5"/>
      <c r="WJV1044" s="5"/>
      <c r="WJW1044" s="5"/>
      <c r="WJX1044" s="5"/>
      <c r="WJY1044" s="5"/>
      <c r="WJZ1044" s="5"/>
      <c r="WKA1044" s="5"/>
      <c r="WKB1044" s="5"/>
      <c r="WKC1044" s="5"/>
      <c r="WKD1044" s="5"/>
      <c r="WKE1044" s="5"/>
      <c r="WKF1044" s="5"/>
      <c r="WKG1044" s="5"/>
      <c r="WKH1044" s="5"/>
      <c r="WKI1044" s="5"/>
      <c r="WKJ1044" s="5"/>
      <c r="WKK1044" s="5"/>
      <c r="WKL1044" s="5"/>
      <c r="WKM1044" s="5"/>
      <c r="WKN1044" s="5"/>
      <c r="WKO1044" s="5"/>
      <c r="WKP1044" s="5"/>
      <c r="WKQ1044" s="5"/>
      <c r="WKR1044" s="5"/>
      <c r="WKS1044" s="5"/>
      <c r="WKT1044" s="5"/>
      <c r="WKU1044" s="5"/>
      <c r="WKV1044" s="5"/>
      <c r="WKW1044" s="5"/>
      <c r="WKX1044" s="5"/>
      <c r="WKY1044" s="5"/>
      <c r="WKZ1044" s="5"/>
      <c r="WLA1044" s="5"/>
      <c r="WLB1044" s="5"/>
      <c r="WLC1044" s="5"/>
      <c r="WLD1044" s="5"/>
      <c r="WLE1044" s="5"/>
      <c r="WLF1044" s="5"/>
      <c r="WLG1044" s="5"/>
      <c r="WLH1044" s="5"/>
      <c r="WLI1044" s="5"/>
      <c r="WLJ1044" s="5"/>
      <c r="WLK1044" s="5"/>
      <c r="WLL1044" s="5"/>
      <c r="WLM1044" s="5"/>
      <c r="WLN1044" s="5"/>
      <c r="WLO1044" s="5"/>
      <c r="WLP1044" s="5"/>
      <c r="WLQ1044" s="5"/>
      <c r="WLR1044" s="5"/>
      <c r="WLS1044" s="5"/>
      <c r="WLT1044" s="5"/>
      <c r="WLU1044" s="5"/>
      <c r="WLV1044" s="5"/>
      <c r="WLW1044" s="5"/>
      <c r="WLX1044" s="5"/>
      <c r="WLY1044" s="5"/>
      <c r="WLZ1044" s="5"/>
      <c r="WMA1044" s="5"/>
      <c r="WMB1044" s="5"/>
      <c r="WMC1044" s="5"/>
      <c r="WMD1044" s="5"/>
      <c r="WME1044" s="5"/>
      <c r="WMF1044" s="5"/>
      <c r="WMG1044" s="5"/>
      <c r="WMH1044" s="5"/>
      <c r="WMI1044" s="5"/>
      <c r="WMJ1044" s="5"/>
      <c r="WMK1044" s="5"/>
      <c r="WML1044" s="5"/>
      <c r="WMM1044" s="5"/>
      <c r="WMN1044" s="5"/>
      <c r="WMO1044" s="5"/>
      <c r="WMP1044" s="5"/>
      <c r="WMQ1044" s="5"/>
      <c r="WMR1044" s="5"/>
      <c r="WMS1044" s="5"/>
      <c r="WMT1044" s="5"/>
      <c r="WMU1044" s="5"/>
      <c r="WMV1044" s="5"/>
      <c r="WMW1044" s="5"/>
      <c r="WMX1044" s="5"/>
      <c r="WMY1044" s="5"/>
      <c r="WMZ1044" s="5"/>
      <c r="WNA1044" s="5"/>
      <c r="WNB1044" s="5"/>
      <c r="WNC1044" s="5"/>
      <c r="WND1044" s="5"/>
      <c r="WNE1044" s="5"/>
      <c r="WNF1044" s="5"/>
      <c r="WNG1044" s="5"/>
      <c r="WNH1044" s="5"/>
      <c r="WNI1044" s="5"/>
      <c r="WNJ1044" s="5"/>
      <c r="WNK1044" s="5"/>
      <c r="WNL1044" s="5"/>
      <c r="WNM1044" s="5"/>
      <c r="WNN1044" s="5"/>
      <c r="WNO1044" s="5"/>
      <c r="WNP1044" s="5"/>
      <c r="WNQ1044" s="5"/>
      <c r="WNR1044" s="5"/>
      <c r="WNS1044" s="5"/>
      <c r="WNT1044" s="5"/>
      <c r="WNU1044" s="5"/>
      <c r="WNV1044" s="5"/>
      <c r="WNW1044" s="5"/>
      <c r="WNX1044" s="5"/>
      <c r="WNY1044" s="5"/>
      <c r="WNZ1044" s="5"/>
      <c r="WOA1044" s="5"/>
      <c r="WOB1044" s="5"/>
      <c r="WOC1044" s="5"/>
      <c r="WOD1044" s="5"/>
      <c r="WOE1044" s="5"/>
      <c r="WOF1044" s="5"/>
      <c r="WOG1044" s="5"/>
      <c r="WOH1044" s="5"/>
      <c r="WOI1044" s="5"/>
      <c r="WOJ1044" s="5"/>
      <c r="WOK1044" s="5"/>
      <c r="WOL1044" s="5"/>
      <c r="WOM1044" s="5"/>
      <c r="WON1044" s="5"/>
      <c r="WOO1044" s="5"/>
      <c r="WOP1044" s="5"/>
      <c r="WOQ1044" s="5"/>
      <c r="WOR1044" s="5"/>
      <c r="WOS1044" s="5"/>
      <c r="WOT1044" s="5"/>
      <c r="WOU1044" s="5"/>
      <c r="WOV1044" s="5"/>
      <c r="WOW1044" s="5"/>
      <c r="WOX1044" s="5"/>
      <c r="WOY1044" s="5"/>
      <c r="WOZ1044" s="5"/>
      <c r="WPA1044" s="5"/>
      <c r="WPB1044" s="5"/>
      <c r="WPC1044" s="5"/>
      <c r="WPD1044" s="5"/>
      <c r="WPE1044" s="5"/>
      <c r="WPF1044" s="5"/>
      <c r="WPG1044" s="5"/>
      <c r="WPH1044" s="5"/>
      <c r="WPI1044" s="5"/>
      <c r="WPJ1044" s="5"/>
      <c r="WPK1044" s="5"/>
      <c r="WPL1044" s="5"/>
      <c r="WPM1044" s="5"/>
      <c r="WPN1044" s="5"/>
      <c r="WPO1044" s="5"/>
      <c r="WPP1044" s="5"/>
      <c r="WPQ1044" s="5"/>
      <c r="WPR1044" s="5"/>
      <c r="WPS1044" s="5"/>
      <c r="WPT1044" s="5"/>
      <c r="WPU1044" s="5"/>
      <c r="WPV1044" s="5"/>
      <c r="WPW1044" s="5"/>
      <c r="WPX1044" s="5"/>
      <c r="WPY1044" s="5"/>
      <c r="WPZ1044" s="5"/>
      <c r="WQA1044" s="5"/>
      <c r="WQB1044" s="5"/>
      <c r="WQC1044" s="5"/>
      <c r="WQD1044" s="5"/>
      <c r="WQE1044" s="5"/>
      <c r="WQF1044" s="5"/>
      <c r="WQG1044" s="5"/>
      <c r="WQH1044" s="5"/>
      <c r="WQI1044" s="5"/>
      <c r="WQJ1044" s="5"/>
      <c r="WQK1044" s="5"/>
      <c r="WQL1044" s="5"/>
      <c r="WQM1044" s="5"/>
      <c r="WQN1044" s="5"/>
      <c r="WQO1044" s="5"/>
      <c r="WQP1044" s="5"/>
      <c r="WQQ1044" s="5"/>
      <c r="WQR1044" s="5"/>
      <c r="WQS1044" s="5"/>
      <c r="WQT1044" s="5"/>
      <c r="WQU1044" s="5"/>
      <c r="WQV1044" s="5"/>
      <c r="WQW1044" s="5"/>
      <c r="WQX1044" s="5"/>
      <c r="WQY1044" s="5"/>
      <c r="WQZ1044" s="5"/>
      <c r="WRA1044" s="5"/>
      <c r="WRB1044" s="5"/>
      <c r="WRC1044" s="5"/>
      <c r="WRD1044" s="5"/>
      <c r="WRE1044" s="5"/>
      <c r="WRF1044" s="5"/>
      <c r="WRG1044" s="5"/>
      <c r="WRH1044" s="5"/>
      <c r="WRI1044" s="5"/>
      <c r="WRJ1044" s="5"/>
      <c r="WRK1044" s="5"/>
      <c r="WRL1044" s="5"/>
      <c r="WRM1044" s="5"/>
      <c r="WRN1044" s="5"/>
      <c r="WRO1044" s="5"/>
      <c r="WRP1044" s="5"/>
      <c r="WRQ1044" s="5"/>
      <c r="WRR1044" s="5"/>
      <c r="WRS1044" s="5"/>
      <c r="WRT1044" s="5"/>
      <c r="WRU1044" s="5"/>
      <c r="WRV1044" s="5"/>
      <c r="WRW1044" s="5"/>
      <c r="WRX1044" s="5"/>
      <c r="WRY1044" s="5"/>
      <c r="WRZ1044" s="5"/>
      <c r="WSA1044" s="5"/>
      <c r="WSB1044" s="5"/>
      <c r="WSC1044" s="5"/>
      <c r="WSD1044" s="5"/>
      <c r="WSE1044" s="5"/>
      <c r="WSF1044" s="5"/>
      <c r="WSG1044" s="5"/>
      <c r="WSH1044" s="5"/>
      <c r="WSI1044" s="5"/>
      <c r="WSJ1044" s="5"/>
      <c r="WSK1044" s="5"/>
      <c r="WSL1044" s="5"/>
      <c r="WSM1044" s="5"/>
      <c r="WSN1044" s="5"/>
      <c r="WSO1044" s="5"/>
      <c r="WSP1044" s="5"/>
      <c r="WSQ1044" s="5"/>
      <c r="WSR1044" s="5"/>
      <c r="WSS1044" s="5"/>
      <c r="WST1044" s="5"/>
      <c r="WSU1044" s="5"/>
      <c r="WSV1044" s="5"/>
      <c r="WSW1044" s="5"/>
      <c r="WSX1044" s="5"/>
      <c r="WSY1044" s="5"/>
      <c r="WSZ1044" s="5"/>
      <c r="WTA1044" s="5"/>
      <c r="WTB1044" s="5"/>
      <c r="WTC1044" s="5"/>
      <c r="WTD1044" s="5"/>
      <c r="WTE1044" s="5"/>
      <c r="WTF1044" s="5"/>
      <c r="WTG1044" s="5"/>
      <c r="WTH1044" s="5"/>
      <c r="WTI1044" s="5"/>
      <c r="WTJ1044" s="5"/>
      <c r="WTK1044" s="5"/>
      <c r="WTL1044" s="5"/>
      <c r="WTM1044" s="5"/>
      <c r="WTN1044" s="5"/>
      <c r="WTO1044" s="5"/>
      <c r="WTP1044" s="5"/>
      <c r="WTQ1044" s="5"/>
      <c r="WTR1044" s="5"/>
      <c r="WTS1044" s="5"/>
      <c r="WTT1044" s="5"/>
      <c r="WTU1044" s="5"/>
      <c r="WTV1044" s="5"/>
      <c r="WTW1044" s="5"/>
      <c r="WTX1044" s="5"/>
      <c r="WTY1044" s="5"/>
      <c r="WTZ1044" s="5"/>
      <c r="WUA1044" s="5"/>
      <c r="WUB1044" s="5"/>
      <c r="WUC1044" s="5"/>
      <c r="WUD1044" s="5"/>
      <c r="WUE1044" s="5"/>
      <c r="WUF1044" s="5"/>
      <c r="WUG1044" s="5"/>
      <c r="WUH1044" s="5"/>
      <c r="WUI1044" s="5"/>
      <c r="WUJ1044" s="5"/>
      <c r="WUK1044" s="5"/>
      <c r="WUL1044" s="5"/>
      <c r="WUM1044" s="5"/>
      <c r="WUN1044" s="5"/>
      <c r="WUO1044" s="5"/>
      <c r="WUP1044" s="5"/>
      <c r="WUQ1044" s="5"/>
      <c r="WUR1044" s="5"/>
      <c r="WUS1044" s="5"/>
      <c r="WUT1044" s="5"/>
      <c r="WUU1044" s="5"/>
      <c r="WUV1044" s="5"/>
      <c r="WUW1044" s="5"/>
      <c r="WUX1044" s="5"/>
      <c r="WUY1044" s="5"/>
      <c r="WUZ1044" s="5"/>
      <c r="WVA1044" s="5"/>
      <c r="WVB1044" s="5"/>
      <c r="WVC1044" s="5"/>
      <c r="WVD1044" s="5"/>
      <c r="WVE1044" s="5"/>
      <c r="WVF1044" s="5"/>
      <c r="WVG1044" s="5"/>
      <c r="WVH1044" s="5"/>
      <c r="WVI1044" s="5"/>
      <c r="WVJ1044" s="5"/>
      <c r="WVK1044" s="5"/>
      <c r="WVL1044" s="5"/>
      <c r="WVM1044" s="5"/>
      <c r="WVN1044" s="5"/>
      <c r="WVO1044" s="5"/>
      <c r="WVP1044" s="5"/>
      <c r="WVQ1044" s="5"/>
      <c r="WVR1044" s="5"/>
      <c r="WVS1044" s="5"/>
      <c r="WVT1044" s="5"/>
      <c r="WVU1044" s="5"/>
      <c r="WVV1044" s="5"/>
      <c r="WVW1044" s="5"/>
      <c r="WVX1044" s="5"/>
      <c r="WVY1044" s="5"/>
      <c r="WVZ1044" s="5"/>
      <c r="WWA1044" s="5"/>
      <c r="WWB1044" s="5"/>
      <c r="WWC1044" s="5"/>
      <c r="WWD1044" s="5"/>
      <c r="WWE1044" s="5"/>
      <c r="WWF1044" s="5"/>
      <c r="WWG1044" s="5"/>
      <c r="WWH1044" s="5"/>
      <c r="WWI1044" s="5"/>
      <c r="WWJ1044" s="5"/>
      <c r="WWK1044" s="5"/>
      <c r="WWL1044" s="5"/>
      <c r="WWM1044" s="5"/>
      <c r="WWN1044" s="5"/>
      <c r="WWO1044" s="5"/>
      <c r="WWP1044" s="5"/>
      <c r="WWQ1044" s="5"/>
      <c r="WWR1044" s="5"/>
      <c r="WWS1044" s="5"/>
      <c r="WWT1044" s="5"/>
      <c r="WWU1044" s="5"/>
      <c r="WWV1044" s="5"/>
      <c r="WWW1044" s="5"/>
      <c r="WWX1044" s="5"/>
      <c r="WWY1044" s="5"/>
      <c r="WWZ1044" s="5"/>
      <c r="WXA1044" s="5"/>
      <c r="WXB1044" s="5"/>
      <c r="WXC1044" s="5"/>
      <c r="WXD1044" s="5"/>
      <c r="WXE1044" s="5"/>
      <c r="WXF1044" s="5"/>
      <c r="WXG1044" s="5"/>
      <c r="WXH1044" s="5"/>
      <c r="WXI1044" s="5"/>
      <c r="WXJ1044" s="5"/>
      <c r="WXK1044" s="5"/>
      <c r="WXL1044" s="5"/>
      <c r="WXM1044" s="5"/>
      <c r="WXN1044" s="5"/>
      <c r="WXO1044" s="5"/>
      <c r="WXP1044" s="5"/>
      <c r="WXQ1044" s="5"/>
      <c r="WXR1044" s="5"/>
      <c r="WXS1044" s="5"/>
      <c r="WXT1044" s="5"/>
      <c r="WXU1044" s="5"/>
      <c r="WXV1044" s="5"/>
      <c r="WXW1044" s="5"/>
      <c r="WXX1044" s="5"/>
      <c r="WXY1044" s="5"/>
      <c r="WXZ1044" s="5"/>
      <c r="WYA1044" s="5"/>
      <c r="WYB1044" s="5"/>
      <c r="WYC1044" s="5"/>
      <c r="WYD1044" s="5"/>
      <c r="WYE1044" s="5"/>
      <c r="WYF1044" s="5"/>
      <c r="WYG1044" s="5"/>
      <c r="WYH1044" s="5"/>
      <c r="WYI1044" s="5"/>
      <c r="WYJ1044" s="5"/>
      <c r="WYK1044" s="5"/>
      <c r="WYL1044" s="5"/>
      <c r="WYM1044" s="5"/>
      <c r="WYN1044" s="5"/>
      <c r="WYO1044" s="5"/>
      <c r="WYP1044" s="5"/>
      <c r="WYQ1044" s="5"/>
      <c r="WYR1044" s="5"/>
      <c r="WYS1044" s="5"/>
      <c r="WYT1044" s="5"/>
      <c r="WYU1044" s="5"/>
      <c r="WYV1044" s="5"/>
      <c r="WYW1044" s="5"/>
      <c r="WYX1044" s="5"/>
      <c r="WYY1044" s="5"/>
      <c r="WYZ1044" s="5"/>
      <c r="WZA1044" s="5"/>
      <c r="WZB1044" s="5"/>
      <c r="WZC1044" s="5"/>
      <c r="WZD1044" s="5"/>
      <c r="WZE1044" s="5"/>
      <c r="WZF1044" s="5"/>
      <c r="WZG1044" s="5"/>
      <c r="WZH1044" s="5"/>
      <c r="WZI1044" s="5"/>
      <c r="WZJ1044" s="5"/>
      <c r="WZK1044" s="5"/>
      <c r="WZL1044" s="5"/>
      <c r="WZM1044" s="5"/>
      <c r="WZN1044" s="5"/>
      <c r="WZO1044" s="5"/>
      <c r="WZP1044" s="5"/>
      <c r="WZQ1044" s="5"/>
      <c r="WZR1044" s="5"/>
      <c r="WZS1044" s="5"/>
      <c r="WZT1044" s="5"/>
      <c r="WZU1044" s="5"/>
      <c r="WZV1044" s="5"/>
      <c r="WZW1044" s="5"/>
      <c r="WZX1044" s="5"/>
      <c r="WZY1044" s="5"/>
      <c r="WZZ1044" s="5"/>
      <c r="XAA1044" s="5"/>
      <c r="XAB1044" s="5"/>
      <c r="XAC1044" s="5"/>
      <c r="XAD1044" s="5"/>
      <c r="XAE1044" s="5"/>
      <c r="XAF1044" s="5"/>
      <c r="XAG1044" s="5"/>
      <c r="XAH1044" s="5"/>
      <c r="XAI1044" s="5"/>
      <c r="XAJ1044" s="5"/>
      <c r="XAK1044" s="5"/>
      <c r="XAL1044" s="5"/>
      <c r="XAM1044" s="5"/>
      <c r="XAN1044" s="5"/>
      <c r="XAO1044" s="5"/>
      <c r="XAP1044" s="5"/>
      <c r="XAQ1044" s="5"/>
      <c r="XAR1044" s="5"/>
      <c r="XAS1044" s="5"/>
      <c r="XAT1044" s="5"/>
      <c r="XAU1044" s="5"/>
      <c r="XAV1044" s="5"/>
      <c r="XAW1044" s="5"/>
      <c r="XAX1044" s="5"/>
      <c r="XAY1044" s="5"/>
      <c r="XAZ1044" s="5"/>
      <c r="XBA1044" s="5"/>
      <c r="XBB1044" s="5"/>
      <c r="XBC1044" s="5"/>
      <c r="XBD1044" s="5"/>
      <c r="XBE1044" s="5"/>
      <c r="XBF1044" s="5"/>
      <c r="XBG1044" s="5"/>
      <c r="XBH1044" s="5"/>
      <c r="XBI1044" s="5"/>
      <c r="XBJ1044" s="5"/>
      <c r="XBK1044" s="5"/>
      <c r="XBL1044" s="5"/>
      <c r="XBM1044" s="5"/>
      <c r="XBN1044" s="5"/>
      <c r="XBO1044" s="5"/>
      <c r="XBP1044" s="5"/>
      <c r="XBQ1044" s="5"/>
      <c r="XBR1044" s="5"/>
      <c r="XBS1044" s="5"/>
      <c r="XBT1044" s="5"/>
      <c r="XBU1044" s="5"/>
      <c r="XBV1044" s="5"/>
      <c r="XBW1044" s="5"/>
      <c r="XBX1044" s="5"/>
      <c r="XBY1044" s="5"/>
      <c r="XBZ1044" s="5"/>
      <c r="XCA1044" s="5"/>
      <c r="XCB1044" s="5"/>
      <c r="XCC1044" s="5"/>
      <c r="XCD1044" s="5"/>
      <c r="XCE1044" s="5"/>
      <c r="XCF1044" s="5"/>
      <c r="XCG1044" s="5"/>
      <c r="XCH1044" s="5"/>
      <c r="XCI1044" s="5"/>
      <c r="XCJ1044" s="5"/>
      <c r="XCK1044" s="5"/>
      <c r="XCL1044" s="5"/>
      <c r="XCM1044" s="5"/>
      <c r="XCN1044" s="5"/>
      <c r="XCO1044" s="5"/>
      <c r="XCP1044" s="5"/>
      <c r="XCQ1044" s="5"/>
      <c r="XCR1044" s="5"/>
      <c r="XCS1044" s="5"/>
      <c r="XCT1044" s="5"/>
      <c r="XCU1044" s="5"/>
      <c r="XCV1044" s="5"/>
      <c r="XCW1044" s="5"/>
      <c r="XCX1044" s="5"/>
      <c r="XCY1044" s="5"/>
      <c r="XCZ1044" s="5"/>
      <c r="XDA1044" s="5"/>
      <c r="XDB1044" s="5"/>
      <c r="XDC1044" s="5"/>
      <c r="XDD1044" s="5"/>
      <c r="XDE1044" s="5"/>
      <c r="XDF1044" s="5"/>
      <c r="XDG1044" s="5"/>
      <c r="XDH1044" s="5"/>
      <c r="XDI1044" s="5"/>
      <c r="XDJ1044" s="5"/>
      <c r="XDK1044" s="5"/>
      <c r="XDL1044" s="5"/>
      <c r="XDM1044" s="5"/>
      <c r="XDN1044" s="5"/>
      <c r="XDO1044" s="5"/>
      <c r="XDP1044" s="5"/>
      <c r="XDQ1044" s="5"/>
      <c r="XDR1044" s="5"/>
      <c r="XDS1044" s="5"/>
      <c r="XDT1044" s="5"/>
      <c r="XDU1044" s="5"/>
      <c r="XDV1044" s="5"/>
      <c r="XDW1044" s="5"/>
      <c r="XDX1044" s="5"/>
      <c r="XDY1044" s="5"/>
      <c r="XDZ1044" s="5"/>
      <c r="XEA1044" s="5"/>
      <c r="XEB1044" s="5"/>
      <c r="XEC1044" s="5"/>
      <c r="XED1044" s="5"/>
      <c r="XEE1044" s="5"/>
      <c r="XEF1044" s="5"/>
      <c r="XEG1044" s="5"/>
      <c r="XEH1044" s="5"/>
      <c r="XEI1044" s="5"/>
      <c r="XEJ1044" s="5"/>
      <c r="XEK1044" s="5"/>
      <c r="XEL1044" s="5"/>
      <c r="XEM1044" s="5"/>
      <c r="XEN1044" s="5"/>
      <c r="XEO1044" s="5"/>
      <c r="XEP1044" s="5"/>
      <c r="XEQ1044" s="5"/>
      <c r="XER1044" s="5"/>
      <c r="XES1044" s="5"/>
      <c r="XET1044" s="5"/>
      <c r="XEU1044" s="5"/>
      <c r="XEV1044" s="5"/>
      <c r="XEW1044" s="5"/>
      <c r="XEX1044" s="5"/>
      <c r="XEY1044" s="5"/>
      <c r="XEZ1044" s="34"/>
      <c r="XFA1044" s="34"/>
    </row>
    <row r="1045" spans="1:16381" ht="31.2">
      <c r="A1045" s="54" t="s">
        <v>670</v>
      </c>
      <c r="B1045" s="124" t="s">
        <v>159</v>
      </c>
      <c r="C1045" s="125"/>
      <c r="D1045" s="226">
        <f>D1046+D1050</f>
        <v>23784</v>
      </c>
      <c r="E1045" s="262">
        <f>E1046+E1050</f>
        <v>24893</v>
      </c>
      <c r="F1045" s="168"/>
      <c r="G1045" s="275"/>
      <c r="H1045" s="299"/>
      <c r="I1045" s="299"/>
      <c r="J1045" s="300"/>
    </row>
    <row r="1046" spans="1:16381" ht="31.2">
      <c r="A1046" s="140" t="s">
        <v>169</v>
      </c>
      <c r="B1046" s="93" t="s">
        <v>160</v>
      </c>
      <c r="C1046" s="126"/>
      <c r="D1046" s="221">
        <f t="shared" ref="D1046:E1048" si="297">D1047</f>
        <v>22184</v>
      </c>
      <c r="E1046" s="229">
        <f t="shared" si="297"/>
        <v>23293</v>
      </c>
      <c r="F1046" s="158"/>
      <c r="G1046" s="275"/>
      <c r="H1046" s="299"/>
      <c r="I1046" s="299"/>
      <c r="J1046" s="300"/>
    </row>
    <row r="1047" spans="1:16381" ht="31.2">
      <c r="A1047" s="177" t="s">
        <v>519</v>
      </c>
      <c r="B1047" s="88" t="s">
        <v>160</v>
      </c>
      <c r="C1047" s="127">
        <v>200</v>
      </c>
      <c r="D1047" s="222">
        <f t="shared" si="297"/>
        <v>22184</v>
      </c>
      <c r="E1047" s="259">
        <f t="shared" si="297"/>
        <v>23293</v>
      </c>
      <c r="F1047" s="159"/>
      <c r="G1047" s="275"/>
      <c r="H1047" s="299"/>
      <c r="I1047" s="299"/>
      <c r="J1047" s="300"/>
    </row>
    <row r="1048" spans="1:16381" ht="31.2">
      <c r="A1048" s="9" t="s">
        <v>17</v>
      </c>
      <c r="B1048" s="88" t="s">
        <v>160</v>
      </c>
      <c r="C1048" s="127">
        <v>240</v>
      </c>
      <c r="D1048" s="222">
        <f t="shared" si="297"/>
        <v>22184</v>
      </c>
      <c r="E1048" s="259">
        <f t="shared" si="297"/>
        <v>23293</v>
      </c>
      <c r="F1048" s="159"/>
      <c r="G1048" s="275"/>
      <c r="H1048" s="299"/>
      <c r="I1048" s="299"/>
      <c r="J1048" s="300"/>
    </row>
    <row r="1049" spans="1:16381" ht="15.6">
      <c r="A1049" s="195" t="s">
        <v>740</v>
      </c>
      <c r="B1049" s="88" t="s">
        <v>160</v>
      </c>
      <c r="C1049" s="127">
        <v>244</v>
      </c>
      <c r="D1049" s="222">
        <v>22184</v>
      </c>
      <c r="E1049" s="259">
        <v>23293</v>
      </c>
      <c r="F1049" s="159"/>
      <c r="G1049" s="275"/>
      <c r="H1049" s="299"/>
      <c r="I1049" s="299"/>
      <c r="J1049" s="300"/>
    </row>
    <row r="1050" spans="1:16381" ht="31.2">
      <c r="A1050" s="140" t="s">
        <v>171</v>
      </c>
      <c r="B1050" s="93" t="s">
        <v>170</v>
      </c>
      <c r="C1050" s="126"/>
      <c r="D1050" s="221">
        <f t="shared" ref="D1050:E1052" si="298">D1051</f>
        <v>1600</v>
      </c>
      <c r="E1050" s="229">
        <f t="shared" si="298"/>
        <v>1600</v>
      </c>
      <c r="F1050" s="158"/>
      <c r="G1050" s="275"/>
      <c r="H1050" s="299"/>
      <c r="I1050" s="299"/>
      <c r="J1050" s="300"/>
    </row>
    <row r="1051" spans="1:16381" ht="31.2">
      <c r="A1051" s="177" t="s">
        <v>519</v>
      </c>
      <c r="B1051" s="88" t="s">
        <v>170</v>
      </c>
      <c r="C1051" s="127">
        <v>200</v>
      </c>
      <c r="D1051" s="222">
        <f t="shared" si="298"/>
        <v>1600</v>
      </c>
      <c r="E1051" s="259">
        <f t="shared" si="298"/>
        <v>1600</v>
      </c>
      <c r="F1051" s="159"/>
      <c r="G1051" s="275"/>
      <c r="H1051" s="299"/>
      <c r="I1051" s="299"/>
      <c r="J1051" s="300"/>
    </row>
    <row r="1052" spans="1:16381" ht="31.2">
      <c r="A1052" s="9" t="s">
        <v>17</v>
      </c>
      <c r="B1052" s="88" t="s">
        <v>170</v>
      </c>
      <c r="C1052" s="127">
        <v>240</v>
      </c>
      <c r="D1052" s="222">
        <f t="shared" si="298"/>
        <v>1600</v>
      </c>
      <c r="E1052" s="259">
        <f t="shared" si="298"/>
        <v>1600</v>
      </c>
      <c r="F1052" s="159"/>
      <c r="G1052" s="275"/>
      <c r="H1052" s="299"/>
      <c r="I1052" s="299"/>
      <c r="J1052" s="300"/>
    </row>
    <row r="1053" spans="1:16381" ht="15.6">
      <c r="A1053" s="195" t="s">
        <v>740</v>
      </c>
      <c r="B1053" s="88" t="s">
        <v>170</v>
      </c>
      <c r="C1053" s="127">
        <v>244</v>
      </c>
      <c r="D1053" s="222">
        <v>1600</v>
      </c>
      <c r="E1053" s="259">
        <v>1600</v>
      </c>
      <c r="F1053" s="159"/>
      <c r="G1053" s="275"/>
      <c r="H1053" s="299"/>
      <c r="I1053" s="299"/>
      <c r="J1053" s="300"/>
    </row>
    <row r="1054" spans="1:16381" ht="46.8">
      <c r="A1054" s="6" t="s">
        <v>671</v>
      </c>
      <c r="B1054" s="105" t="s">
        <v>161</v>
      </c>
      <c r="C1054" s="124"/>
      <c r="D1054" s="226">
        <f>D1055+D1059+D1063+D1067+D1071+D1075+D1079+D1083</f>
        <v>548527</v>
      </c>
      <c r="E1054" s="262">
        <f>E1055+E1059+E1063+E1067+E1071+E1075++E1079+E1083</f>
        <v>547276</v>
      </c>
      <c r="F1054" s="168"/>
      <c r="G1054" s="275"/>
      <c r="H1054" s="299"/>
      <c r="I1054" s="299"/>
      <c r="J1054" s="300"/>
    </row>
    <row r="1055" spans="1:16381" ht="15.6">
      <c r="A1055" s="11" t="s">
        <v>134</v>
      </c>
      <c r="B1055" s="93" t="s">
        <v>162</v>
      </c>
      <c r="C1055" s="126"/>
      <c r="D1055" s="221">
        <f t="shared" ref="D1055:E1057" si="299">D1056</f>
        <v>205782</v>
      </c>
      <c r="E1055" s="229">
        <f t="shared" si="299"/>
        <v>215249</v>
      </c>
      <c r="F1055" s="158"/>
      <c r="G1055" s="275"/>
      <c r="H1055" s="299"/>
      <c r="I1055" s="299"/>
      <c r="J1055" s="300"/>
    </row>
    <row r="1056" spans="1:16381" ht="31.2">
      <c r="A1056" s="177" t="s">
        <v>519</v>
      </c>
      <c r="B1056" s="88" t="s">
        <v>162</v>
      </c>
      <c r="C1056" s="127">
        <v>200</v>
      </c>
      <c r="D1056" s="222">
        <f t="shared" si="299"/>
        <v>205782</v>
      </c>
      <c r="E1056" s="259">
        <f t="shared" si="299"/>
        <v>215249</v>
      </c>
      <c r="F1056" s="159"/>
      <c r="G1056" s="275"/>
      <c r="H1056" s="299"/>
      <c r="I1056" s="299"/>
      <c r="J1056" s="300"/>
    </row>
    <row r="1057" spans="1:10" ht="31.2">
      <c r="A1057" s="9" t="s">
        <v>17</v>
      </c>
      <c r="B1057" s="88" t="s">
        <v>162</v>
      </c>
      <c r="C1057" s="127">
        <v>240</v>
      </c>
      <c r="D1057" s="222">
        <f t="shared" si="299"/>
        <v>205782</v>
      </c>
      <c r="E1057" s="259">
        <f t="shared" si="299"/>
        <v>215249</v>
      </c>
      <c r="F1057" s="159"/>
      <c r="G1057" s="275"/>
      <c r="H1057" s="299"/>
      <c r="I1057" s="299"/>
      <c r="J1057" s="300"/>
    </row>
    <row r="1058" spans="1:10" ht="15.6">
      <c r="A1058" s="195" t="s">
        <v>740</v>
      </c>
      <c r="B1058" s="88" t="s">
        <v>162</v>
      </c>
      <c r="C1058" s="127">
        <v>244</v>
      </c>
      <c r="D1058" s="212">
        <v>205782</v>
      </c>
      <c r="E1058" s="227">
        <v>215249</v>
      </c>
      <c r="F1058" s="316"/>
      <c r="G1058" s="275"/>
      <c r="H1058" s="299"/>
      <c r="I1058" s="299"/>
      <c r="J1058" s="300"/>
    </row>
    <row r="1059" spans="1:10" ht="15.6">
      <c r="A1059" s="11" t="s">
        <v>135</v>
      </c>
      <c r="B1059" s="93" t="s">
        <v>163</v>
      </c>
      <c r="C1059" s="126"/>
      <c r="D1059" s="221">
        <f t="shared" ref="D1059:E1061" si="300">D1060</f>
        <v>143747</v>
      </c>
      <c r="E1059" s="229">
        <f t="shared" si="300"/>
        <v>150359</v>
      </c>
      <c r="F1059" s="158"/>
      <c r="G1059" s="275"/>
      <c r="H1059" s="299"/>
      <c r="I1059" s="299"/>
      <c r="J1059" s="300"/>
    </row>
    <row r="1060" spans="1:10" ht="31.2">
      <c r="A1060" s="177" t="s">
        <v>519</v>
      </c>
      <c r="B1060" s="88" t="s">
        <v>163</v>
      </c>
      <c r="C1060" s="127">
        <v>200</v>
      </c>
      <c r="D1060" s="222">
        <f t="shared" si="300"/>
        <v>143747</v>
      </c>
      <c r="E1060" s="259">
        <f t="shared" si="300"/>
        <v>150359</v>
      </c>
      <c r="F1060" s="159"/>
      <c r="G1060" s="275"/>
      <c r="H1060" s="299"/>
      <c r="I1060" s="299"/>
      <c r="J1060" s="300"/>
    </row>
    <row r="1061" spans="1:10" ht="31.2">
      <c r="A1061" s="9" t="s">
        <v>17</v>
      </c>
      <c r="B1061" s="88" t="s">
        <v>163</v>
      </c>
      <c r="C1061" s="127">
        <v>240</v>
      </c>
      <c r="D1061" s="222">
        <f t="shared" si="300"/>
        <v>143747</v>
      </c>
      <c r="E1061" s="259">
        <f t="shared" si="300"/>
        <v>150359</v>
      </c>
      <c r="G1061" s="275"/>
      <c r="H1061" s="299"/>
      <c r="I1061" s="299"/>
      <c r="J1061" s="300"/>
    </row>
    <row r="1062" spans="1:10" ht="15.6">
      <c r="A1062" s="195" t="s">
        <v>740</v>
      </c>
      <c r="B1062" s="88" t="s">
        <v>163</v>
      </c>
      <c r="C1062" s="127">
        <v>244</v>
      </c>
      <c r="D1062" s="212">
        <v>143747</v>
      </c>
      <c r="E1062" s="227">
        <v>150359</v>
      </c>
      <c r="F1062" s="316"/>
      <c r="G1062" s="275"/>
      <c r="H1062" s="299"/>
      <c r="I1062" s="299"/>
      <c r="J1062" s="300"/>
    </row>
    <row r="1063" spans="1:10" ht="31.2">
      <c r="A1063" s="11" t="s">
        <v>856</v>
      </c>
      <c r="B1063" s="93" t="s">
        <v>164</v>
      </c>
      <c r="C1063" s="127"/>
      <c r="D1063" s="222">
        <f t="shared" ref="D1063:E1065" si="301">D1064</f>
        <v>44524</v>
      </c>
      <c r="E1063" s="259">
        <f t="shared" si="301"/>
        <v>60000</v>
      </c>
      <c r="F1063" s="159"/>
      <c r="G1063" s="275"/>
      <c r="H1063" s="299"/>
      <c r="I1063" s="299"/>
      <c r="J1063" s="300"/>
    </row>
    <row r="1064" spans="1:10" ht="31.2">
      <c r="A1064" s="177" t="s">
        <v>519</v>
      </c>
      <c r="B1064" s="88" t="s">
        <v>164</v>
      </c>
      <c r="C1064" s="127">
        <v>200</v>
      </c>
      <c r="D1064" s="222">
        <f t="shared" si="301"/>
        <v>44524</v>
      </c>
      <c r="E1064" s="259">
        <f t="shared" si="301"/>
        <v>60000</v>
      </c>
      <c r="F1064" s="159"/>
      <c r="G1064" s="275"/>
      <c r="H1064" s="299"/>
      <c r="I1064" s="299"/>
      <c r="J1064" s="300"/>
    </row>
    <row r="1065" spans="1:10" ht="31.2">
      <c r="A1065" s="9" t="s">
        <v>17</v>
      </c>
      <c r="B1065" s="88" t="s">
        <v>164</v>
      </c>
      <c r="C1065" s="127">
        <v>240</v>
      </c>
      <c r="D1065" s="222">
        <f t="shared" si="301"/>
        <v>44524</v>
      </c>
      <c r="E1065" s="259">
        <f t="shared" si="301"/>
        <v>60000</v>
      </c>
      <c r="F1065" s="159"/>
      <c r="G1065" s="275"/>
      <c r="H1065" s="299"/>
      <c r="I1065" s="299"/>
      <c r="J1065" s="300"/>
    </row>
    <row r="1066" spans="1:10" ht="15.6">
      <c r="A1066" s="195" t="s">
        <v>740</v>
      </c>
      <c r="B1066" s="88" t="s">
        <v>164</v>
      </c>
      <c r="C1066" s="127">
        <v>244</v>
      </c>
      <c r="D1066" s="222">
        <v>44524</v>
      </c>
      <c r="E1066" s="259">
        <v>60000</v>
      </c>
      <c r="F1066" s="159"/>
      <c r="G1066" s="275"/>
      <c r="H1066" s="299"/>
      <c r="I1066" s="299"/>
      <c r="J1066" s="300"/>
    </row>
    <row r="1067" spans="1:10" ht="15.6">
      <c r="A1067" s="55" t="s">
        <v>343</v>
      </c>
      <c r="B1067" s="93" t="s">
        <v>344</v>
      </c>
      <c r="C1067" s="93"/>
      <c r="D1067" s="221">
        <f>D1068</f>
        <v>15309</v>
      </c>
      <c r="E1067" s="229">
        <f t="shared" ref="E1067" si="302">E1068</f>
        <v>16074</v>
      </c>
      <c r="F1067" s="158"/>
      <c r="G1067" s="275"/>
      <c r="H1067" s="299"/>
      <c r="I1067" s="299"/>
      <c r="J1067" s="300"/>
    </row>
    <row r="1068" spans="1:10" ht="31.2">
      <c r="A1068" s="177" t="s">
        <v>519</v>
      </c>
      <c r="B1068" s="88" t="s">
        <v>344</v>
      </c>
      <c r="C1068" s="127">
        <v>200</v>
      </c>
      <c r="D1068" s="222">
        <f t="shared" ref="D1068:E1069" si="303">D1069</f>
        <v>15309</v>
      </c>
      <c r="E1068" s="259">
        <f t="shared" si="303"/>
        <v>16074</v>
      </c>
      <c r="F1068" s="159"/>
      <c r="G1068" s="275"/>
      <c r="H1068" s="299"/>
      <c r="I1068" s="299"/>
      <c r="J1068" s="300"/>
    </row>
    <row r="1069" spans="1:10" ht="31.2">
      <c r="A1069" s="9" t="s">
        <v>17</v>
      </c>
      <c r="B1069" s="88" t="s">
        <v>344</v>
      </c>
      <c r="C1069" s="127">
        <v>240</v>
      </c>
      <c r="D1069" s="222">
        <f t="shared" si="303"/>
        <v>15309</v>
      </c>
      <c r="E1069" s="259">
        <f t="shared" si="303"/>
        <v>16074</v>
      </c>
      <c r="F1069" s="159"/>
      <c r="G1069" s="275"/>
      <c r="H1069" s="299"/>
      <c r="I1069" s="299"/>
      <c r="J1069" s="300"/>
    </row>
    <row r="1070" spans="1:10" ht="15.6">
      <c r="A1070" s="195" t="s">
        <v>740</v>
      </c>
      <c r="B1070" s="97" t="s">
        <v>344</v>
      </c>
      <c r="C1070" s="122">
        <v>244</v>
      </c>
      <c r="D1070" s="212">
        <f>15309</f>
        <v>15309</v>
      </c>
      <c r="E1070" s="227">
        <v>16074</v>
      </c>
      <c r="F1070" s="316"/>
      <c r="G1070" s="275"/>
      <c r="H1070" s="299"/>
      <c r="I1070" s="299"/>
      <c r="J1070" s="300"/>
    </row>
    <row r="1071" spans="1:10" ht="15.6">
      <c r="A1071" s="140" t="s">
        <v>672</v>
      </c>
      <c r="B1071" s="98" t="s">
        <v>547</v>
      </c>
      <c r="C1071" s="102"/>
      <c r="D1071" s="211">
        <f t="shared" ref="D1071:E1073" si="304">D1072</f>
        <v>10000</v>
      </c>
      <c r="E1071" s="254">
        <f t="shared" si="304"/>
        <v>16429</v>
      </c>
      <c r="F1071" s="147"/>
      <c r="G1071" s="275"/>
      <c r="H1071" s="299"/>
      <c r="I1071" s="299"/>
      <c r="J1071" s="300"/>
    </row>
    <row r="1072" spans="1:10" ht="31.2">
      <c r="A1072" s="177" t="s">
        <v>519</v>
      </c>
      <c r="B1072" s="97" t="s">
        <v>547</v>
      </c>
      <c r="C1072" s="122">
        <v>200</v>
      </c>
      <c r="D1072" s="212">
        <f t="shared" si="304"/>
        <v>10000</v>
      </c>
      <c r="E1072" s="227">
        <f t="shared" si="304"/>
        <v>16429</v>
      </c>
      <c r="F1072" s="148"/>
      <c r="G1072" s="275"/>
      <c r="H1072" s="299"/>
      <c r="I1072" s="299"/>
      <c r="J1072" s="300"/>
    </row>
    <row r="1073" spans="1:14" ht="31.2">
      <c r="A1073" s="9" t="s">
        <v>17</v>
      </c>
      <c r="B1073" s="97" t="s">
        <v>547</v>
      </c>
      <c r="C1073" s="122">
        <v>240</v>
      </c>
      <c r="D1073" s="212">
        <f t="shared" si="304"/>
        <v>10000</v>
      </c>
      <c r="E1073" s="227">
        <f t="shared" si="304"/>
        <v>16429</v>
      </c>
      <c r="F1073" s="148"/>
      <c r="G1073" s="275"/>
      <c r="H1073" s="299"/>
      <c r="I1073" s="299"/>
      <c r="J1073" s="300"/>
    </row>
    <row r="1074" spans="1:14" ht="15.6">
      <c r="A1074" s="195" t="s">
        <v>740</v>
      </c>
      <c r="B1074" s="97" t="s">
        <v>547</v>
      </c>
      <c r="C1074" s="122">
        <v>244</v>
      </c>
      <c r="D1074" s="212">
        <f>10000</f>
        <v>10000</v>
      </c>
      <c r="E1074" s="227">
        <v>16429</v>
      </c>
      <c r="F1074" s="316"/>
      <c r="G1074" s="275"/>
      <c r="H1074" s="299"/>
      <c r="I1074" s="299"/>
      <c r="J1074" s="300"/>
    </row>
    <row r="1075" spans="1:14" ht="31.2">
      <c r="A1075" s="140" t="s">
        <v>673</v>
      </c>
      <c r="B1075" s="98" t="s">
        <v>674</v>
      </c>
      <c r="C1075" s="102"/>
      <c r="D1075" s="211">
        <f t="shared" ref="D1075:E1077" si="305">D1076</f>
        <v>40000</v>
      </c>
      <c r="E1075" s="254">
        <f t="shared" si="305"/>
        <v>0</v>
      </c>
      <c r="F1075" s="147"/>
      <c r="G1075" s="275"/>
      <c r="H1075" s="299"/>
      <c r="I1075" s="299"/>
      <c r="J1075" s="300"/>
    </row>
    <row r="1076" spans="1:14" ht="31.2">
      <c r="A1076" s="23" t="s">
        <v>617</v>
      </c>
      <c r="B1076" s="97" t="s">
        <v>674</v>
      </c>
      <c r="C1076" s="122">
        <v>400</v>
      </c>
      <c r="D1076" s="212">
        <f t="shared" si="305"/>
        <v>40000</v>
      </c>
      <c r="E1076" s="227">
        <f t="shared" si="305"/>
        <v>0</v>
      </c>
      <c r="F1076" s="148"/>
      <c r="G1076" s="275"/>
      <c r="H1076" s="299"/>
      <c r="I1076" s="299"/>
      <c r="J1076" s="300"/>
    </row>
    <row r="1077" spans="1:14" ht="15.6">
      <c r="A1077" s="18" t="s">
        <v>35</v>
      </c>
      <c r="B1077" s="97" t="s">
        <v>674</v>
      </c>
      <c r="C1077" s="122">
        <v>410</v>
      </c>
      <c r="D1077" s="212">
        <f t="shared" si="305"/>
        <v>40000</v>
      </c>
      <c r="E1077" s="227">
        <f t="shared" si="305"/>
        <v>0</v>
      </c>
      <c r="F1077" s="148"/>
      <c r="G1077" s="275"/>
      <c r="H1077" s="299"/>
      <c r="I1077" s="299"/>
      <c r="J1077" s="300"/>
    </row>
    <row r="1078" spans="1:14" ht="31.2">
      <c r="A1078" s="18" t="s">
        <v>95</v>
      </c>
      <c r="B1078" s="97" t="s">
        <v>674</v>
      </c>
      <c r="C1078" s="122">
        <v>414</v>
      </c>
      <c r="D1078" s="212">
        <v>40000</v>
      </c>
      <c r="E1078" s="227">
        <v>0</v>
      </c>
      <c r="F1078" s="148"/>
      <c r="G1078" s="275"/>
      <c r="H1078" s="299"/>
      <c r="I1078" s="299"/>
      <c r="J1078" s="300"/>
    </row>
    <row r="1079" spans="1:14" ht="31.2">
      <c r="A1079" s="140" t="s">
        <v>675</v>
      </c>
      <c r="B1079" s="98" t="s">
        <v>676</v>
      </c>
      <c r="C1079" s="102"/>
      <c r="D1079" s="211">
        <f t="shared" ref="D1079:E1081" si="306">D1080</f>
        <v>87165</v>
      </c>
      <c r="E1079" s="254">
        <f t="shared" si="306"/>
        <v>87165</v>
      </c>
      <c r="F1079" s="147"/>
      <c r="G1079" s="275"/>
      <c r="H1079" s="299"/>
      <c r="I1079" s="299"/>
      <c r="J1079" s="300"/>
    </row>
    <row r="1080" spans="1:14" ht="31.2">
      <c r="A1080" s="14" t="s">
        <v>18</v>
      </c>
      <c r="B1080" s="97" t="s">
        <v>676</v>
      </c>
      <c r="C1080" s="122">
        <v>600</v>
      </c>
      <c r="D1080" s="212">
        <f t="shared" si="306"/>
        <v>87165</v>
      </c>
      <c r="E1080" s="227">
        <f t="shared" si="306"/>
        <v>87165</v>
      </c>
      <c r="F1080" s="148"/>
      <c r="G1080" s="275"/>
      <c r="H1080" s="299"/>
      <c r="I1080" s="299"/>
      <c r="J1080" s="300"/>
    </row>
    <row r="1081" spans="1:14" ht="15.6">
      <c r="A1081" s="18" t="s">
        <v>24</v>
      </c>
      <c r="B1081" s="97" t="s">
        <v>676</v>
      </c>
      <c r="C1081" s="122">
        <v>610</v>
      </c>
      <c r="D1081" s="212">
        <f t="shared" si="306"/>
        <v>87165</v>
      </c>
      <c r="E1081" s="227">
        <f t="shared" si="306"/>
        <v>87165</v>
      </c>
      <c r="F1081" s="148"/>
      <c r="G1081" s="275"/>
      <c r="H1081" s="299"/>
      <c r="I1081" s="299"/>
      <c r="J1081" s="300"/>
    </row>
    <row r="1082" spans="1:14" ht="46.8">
      <c r="A1082" s="14" t="s">
        <v>99</v>
      </c>
      <c r="B1082" s="97" t="s">
        <v>676</v>
      </c>
      <c r="C1082" s="122">
        <v>611</v>
      </c>
      <c r="D1082" s="212">
        <v>87165</v>
      </c>
      <c r="E1082" s="227">
        <v>87165</v>
      </c>
      <c r="F1082" s="148"/>
      <c r="G1082" s="275"/>
      <c r="H1082" s="299"/>
      <c r="I1082" s="299"/>
      <c r="J1082" s="300"/>
    </row>
    <row r="1083" spans="1:14" ht="15.6">
      <c r="A1083" s="140" t="s">
        <v>677</v>
      </c>
      <c r="B1083" s="98" t="s">
        <v>678</v>
      </c>
      <c r="C1083" s="102"/>
      <c r="D1083" s="211">
        <f t="shared" ref="D1083:E1085" si="307">D1084</f>
        <v>2000</v>
      </c>
      <c r="E1083" s="254">
        <f t="shared" si="307"/>
        <v>2000</v>
      </c>
      <c r="F1083" s="147"/>
      <c r="G1083" s="275"/>
      <c r="H1083" s="299"/>
      <c r="I1083" s="299"/>
      <c r="J1083" s="300"/>
    </row>
    <row r="1084" spans="1:14" ht="31.2">
      <c r="A1084" s="14" t="s">
        <v>18</v>
      </c>
      <c r="B1084" s="97" t="s">
        <v>678</v>
      </c>
      <c r="C1084" s="122">
        <v>600</v>
      </c>
      <c r="D1084" s="212">
        <f t="shared" si="307"/>
        <v>2000</v>
      </c>
      <c r="E1084" s="227">
        <f t="shared" si="307"/>
        <v>2000</v>
      </c>
      <c r="F1084" s="148"/>
      <c r="G1084" s="275"/>
      <c r="H1084" s="299"/>
      <c r="I1084" s="299"/>
      <c r="J1084" s="300"/>
    </row>
    <row r="1085" spans="1:14" ht="15.6">
      <c r="A1085" s="18" t="s">
        <v>24</v>
      </c>
      <c r="B1085" s="97" t="s">
        <v>678</v>
      </c>
      <c r="C1085" s="122">
        <v>610</v>
      </c>
      <c r="D1085" s="212">
        <f t="shared" si="307"/>
        <v>2000</v>
      </c>
      <c r="E1085" s="227">
        <f t="shared" si="307"/>
        <v>2000</v>
      </c>
      <c r="F1085" s="148"/>
      <c r="G1085" s="275"/>
      <c r="H1085" s="299"/>
      <c r="I1085" s="299"/>
      <c r="J1085" s="300"/>
    </row>
    <row r="1086" spans="1:14" ht="15.6">
      <c r="A1086" s="18" t="s">
        <v>82</v>
      </c>
      <c r="B1086" s="97" t="s">
        <v>678</v>
      </c>
      <c r="C1086" s="122">
        <v>612</v>
      </c>
      <c r="D1086" s="212">
        <v>2000</v>
      </c>
      <c r="E1086" s="227">
        <v>2000</v>
      </c>
      <c r="F1086" s="148"/>
      <c r="G1086" s="275"/>
      <c r="H1086" s="299"/>
      <c r="I1086" s="299"/>
      <c r="J1086" s="300"/>
    </row>
    <row r="1087" spans="1:14" ht="31.2">
      <c r="A1087" s="6" t="s">
        <v>679</v>
      </c>
      <c r="B1087" s="105" t="s">
        <v>165</v>
      </c>
      <c r="C1087" s="105"/>
      <c r="D1087" s="226">
        <f t="shared" ref="D1087:E1087" si="308">D1088+D1092</f>
        <v>12950</v>
      </c>
      <c r="E1087" s="262">
        <f t="shared" si="308"/>
        <v>13125</v>
      </c>
      <c r="F1087" s="334"/>
      <c r="G1087" s="334"/>
      <c r="H1087" s="334"/>
      <c r="I1087" s="334"/>
      <c r="J1087" s="334"/>
      <c r="K1087" s="334"/>
      <c r="L1087" s="334"/>
      <c r="M1087" s="334"/>
      <c r="N1087" s="334"/>
    </row>
    <row r="1088" spans="1:14" ht="31.2">
      <c r="A1088" s="55" t="s">
        <v>337</v>
      </c>
      <c r="B1088" s="93" t="s">
        <v>166</v>
      </c>
      <c r="C1088" s="93"/>
      <c r="D1088" s="221">
        <f t="shared" ref="D1088:E1090" si="309">D1089</f>
        <v>1200</v>
      </c>
      <c r="E1088" s="229">
        <f t="shared" si="309"/>
        <v>1200</v>
      </c>
      <c r="F1088" s="158"/>
      <c r="G1088" s="275"/>
      <c r="H1088" s="299"/>
      <c r="I1088" s="299"/>
      <c r="J1088" s="300"/>
    </row>
    <row r="1089" spans="1:15 16369:16376" ht="31.2">
      <c r="A1089" s="177" t="s">
        <v>519</v>
      </c>
      <c r="B1089" s="88" t="s">
        <v>166</v>
      </c>
      <c r="C1089" s="88" t="s">
        <v>15</v>
      </c>
      <c r="D1089" s="222">
        <f t="shared" si="309"/>
        <v>1200</v>
      </c>
      <c r="E1089" s="259">
        <f t="shared" si="309"/>
        <v>1200</v>
      </c>
      <c r="F1089" s="159"/>
      <c r="G1089" s="275"/>
      <c r="H1089" s="299"/>
      <c r="I1089" s="299"/>
      <c r="J1089" s="300"/>
    </row>
    <row r="1090" spans="1:15 16369:16376" ht="31.2">
      <c r="A1090" s="9" t="s">
        <v>17</v>
      </c>
      <c r="B1090" s="88" t="s">
        <v>166</v>
      </c>
      <c r="C1090" s="88" t="s">
        <v>16</v>
      </c>
      <c r="D1090" s="222">
        <f t="shared" si="309"/>
        <v>1200</v>
      </c>
      <c r="E1090" s="259">
        <f t="shared" si="309"/>
        <v>1200</v>
      </c>
      <c r="F1090" s="159"/>
      <c r="G1090" s="275"/>
      <c r="H1090" s="299"/>
      <c r="I1090" s="299"/>
      <c r="J1090" s="300"/>
    </row>
    <row r="1091" spans="1:15 16369:16376" ht="15.6">
      <c r="A1091" s="195" t="s">
        <v>740</v>
      </c>
      <c r="B1091" s="88" t="s">
        <v>166</v>
      </c>
      <c r="C1091" s="88" t="s">
        <v>77</v>
      </c>
      <c r="D1091" s="222">
        <v>1200</v>
      </c>
      <c r="E1091" s="259">
        <v>1200</v>
      </c>
      <c r="F1091" s="159"/>
      <c r="G1091" s="275"/>
      <c r="H1091" s="299"/>
      <c r="I1091" s="299"/>
      <c r="J1091" s="300"/>
    </row>
    <row r="1092" spans="1:15 16369:16376" ht="15.6">
      <c r="A1092" s="55" t="s">
        <v>167</v>
      </c>
      <c r="B1092" s="93" t="s">
        <v>168</v>
      </c>
      <c r="C1092" s="93"/>
      <c r="D1092" s="221">
        <f t="shared" ref="D1092:E1092" si="310">D1093+D1096</f>
        <v>11750</v>
      </c>
      <c r="E1092" s="229">
        <f t="shared" si="310"/>
        <v>11925</v>
      </c>
      <c r="F1092" s="158"/>
      <c r="G1092" s="275"/>
      <c r="H1092" s="299"/>
      <c r="I1092" s="299"/>
      <c r="J1092" s="300"/>
    </row>
    <row r="1093" spans="1:15 16369:16376" ht="31.2">
      <c r="A1093" s="177" t="s">
        <v>519</v>
      </c>
      <c r="B1093" s="88" t="s">
        <v>168</v>
      </c>
      <c r="C1093" s="88" t="s">
        <v>15</v>
      </c>
      <c r="D1093" s="222">
        <f t="shared" ref="D1093:E1094" si="311">D1094</f>
        <v>10150</v>
      </c>
      <c r="E1093" s="259">
        <f t="shared" si="311"/>
        <v>10325</v>
      </c>
      <c r="F1093" s="159"/>
      <c r="G1093" s="275"/>
      <c r="H1093" s="299"/>
      <c r="I1093" s="299"/>
      <c r="J1093" s="300"/>
    </row>
    <row r="1094" spans="1:15 16369:16376" ht="31.2">
      <c r="A1094" s="9" t="s">
        <v>17</v>
      </c>
      <c r="B1094" s="88" t="s">
        <v>168</v>
      </c>
      <c r="C1094" s="88" t="s">
        <v>16</v>
      </c>
      <c r="D1094" s="222">
        <f t="shared" si="311"/>
        <v>10150</v>
      </c>
      <c r="E1094" s="259">
        <f t="shared" si="311"/>
        <v>10325</v>
      </c>
      <c r="F1094" s="159"/>
      <c r="G1094" s="275"/>
      <c r="H1094" s="299"/>
      <c r="I1094" s="299"/>
      <c r="J1094" s="300"/>
    </row>
    <row r="1095" spans="1:15 16369:16376" ht="15.6">
      <c r="A1095" s="195" t="s">
        <v>740</v>
      </c>
      <c r="B1095" s="88" t="s">
        <v>168</v>
      </c>
      <c r="C1095" s="88" t="s">
        <v>77</v>
      </c>
      <c r="D1095" s="222">
        <v>10150</v>
      </c>
      <c r="E1095" s="259">
        <v>10325</v>
      </c>
      <c r="F1095" s="159"/>
      <c r="G1095" s="275"/>
      <c r="H1095" s="299"/>
      <c r="I1095" s="299"/>
      <c r="J1095" s="300"/>
    </row>
    <row r="1096" spans="1:15 16369:16376" ht="31.2">
      <c r="A1096" s="31" t="s">
        <v>18</v>
      </c>
      <c r="B1096" s="88" t="s">
        <v>168</v>
      </c>
      <c r="C1096" s="127">
        <v>600</v>
      </c>
      <c r="D1096" s="221">
        <f t="shared" ref="D1096:E1097" si="312">D1097</f>
        <v>1600</v>
      </c>
      <c r="E1096" s="229">
        <f t="shared" si="312"/>
        <v>1600</v>
      </c>
      <c r="F1096" s="158"/>
      <c r="G1096" s="275"/>
      <c r="H1096" s="299"/>
      <c r="I1096" s="299"/>
      <c r="J1096" s="300"/>
    </row>
    <row r="1097" spans="1:15 16369:16376" ht="15.6">
      <c r="A1097" s="31" t="s">
        <v>24</v>
      </c>
      <c r="B1097" s="88" t="s">
        <v>168</v>
      </c>
      <c r="C1097" s="127">
        <v>610</v>
      </c>
      <c r="D1097" s="222">
        <f t="shared" si="312"/>
        <v>1600</v>
      </c>
      <c r="E1097" s="259">
        <f t="shared" si="312"/>
        <v>1600</v>
      </c>
      <c r="F1097" s="159"/>
      <c r="G1097" s="275"/>
      <c r="H1097" s="299"/>
      <c r="I1097" s="299"/>
      <c r="J1097" s="300"/>
    </row>
    <row r="1098" spans="1:15 16369:16376" ht="15.6">
      <c r="A1098" s="195" t="s">
        <v>82</v>
      </c>
      <c r="B1098" s="88" t="s">
        <v>168</v>
      </c>
      <c r="C1098" s="127">
        <v>612</v>
      </c>
      <c r="D1098" s="222">
        <v>1600</v>
      </c>
      <c r="E1098" s="259">
        <v>1600</v>
      </c>
      <c r="F1098" s="159"/>
      <c r="G1098" s="275"/>
      <c r="H1098" s="299"/>
      <c r="I1098" s="299"/>
      <c r="J1098" s="300"/>
    </row>
    <row r="1099" spans="1:15 16369:16376" ht="15.6">
      <c r="A1099" s="15"/>
      <c r="B1099" s="142"/>
      <c r="C1099" s="180"/>
      <c r="D1099" s="225"/>
      <c r="E1099" s="220"/>
      <c r="F1099" s="174"/>
      <c r="G1099" s="327"/>
      <c r="H1099" s="299"/>
      <c r="I1099" s="299"/>
      <c r="J1099" s="328"/>
    </row>
    <row r="1100" spans="1:15 16369:16376" ht="52.8">
      <c r="A1100" s="45" t="s">
        <v>571</v>
      </c>
      <c r="B1100" s="121" t="s">
        <v>186</v>
      </c>
      <c r="C1100" s="128"/>
      <c r="D1100" s="238">
        <f>D1101+D1131</f>
        <v>127117</v>
      </c>
      <c r="E1100" s="269">
        <f>E1101+E1131</f>
        <v>136450</v>
      </c>
      <c r="F1100" s="172"/>
      <c r="G1100" s="275"/>
      <c r="H1100" s="299"/>
      <c r="I1100" s="299"/>
      <c r="J1100" s="300"/>
      <c r="O1100" s="285"/>
      <c r="XEO1100" s="45"/>
      <c r="XEP1100" s="46"/>
      <c r="XEQ1100" s="58"/>
      <c r="XER1100" s="47"/>
      <c r="XES1100" s="45"/>
      <c r="XET1100" s="46"/>
      <c r="XEU1100" s="58"/>
      <c r="XEV1100" s="47"/>
    </row>
    <row r="1101" spans="1:15 16369:16376" ht="31.2">
      <c r="A1101" s="6" t="s">
        <v>91</v>
      </c>
      <c r="B1101" s="83" t="s">
        <v>432</v>
      </c>
      <c r="C1101" s="128"/>
      <c r="D1101" s="209">
        <f t="shared" ref="D1101:E1101" si="313">D1102</f>
        <v>70401</v>
      </c>
      <c r="E1101" s="252">
        <f t="shared" si="313"/>
        <v>75569</v>
      </c>
      <c r="F1101" s="145"/>
      <c r="G1101" s="275"/>
      <c r="H1101" s="299"/>
      <c r="I1101" s="299"/>
      <c r="J1101" s="300"/>
    </row>
    <row r="1102" spans="1:15 16369:16376" ht="31.2">
      <c r="A1102" s="6" t="s">
        <v>191</v>
      </c>
      <c r="B1102" s="83" t="s">
        <v>433</v>
      </c>
      <c r="C1102" s="128"/>
      <c r="D1102" s="209">
        <f t="shared" ref="D1102:E1102" si="314">D1103+D1107+D1111+D1115+D1119+D1123+D1127</f>
        <v>70401</v>
      </c>
      <c r="E1102" s="252">
        <f t="shared" si="314"/>
        <v>75569</v>
      </c>
      <c r="F1102" s="145"/>
      <c r="G1102" s="275"/>
      <c r="H1102" s="299"/>
      <c r="I1102" s="299"/>
      <c r="J1102" s="300"/>
    </row>
    <row r="1103" spans="1:15 16369:16376" ht="31.2">
      <c r="A1103" s="140" t="s">
        <v>55</v>
      </c>
      <c r="B1103" s="87" t="s">
        <v>434</v>
      </c>
      <c r="C1103" s="128"/>
      <c r="D1103" s="211">
        <f>D1104</f>
        <v>5245</v>
      </c>
      <c r="E1103" s="254">
        <f>E1104</f>
        <v>6431</v>
      </c>
      <c r="F1103" s="147"/>
      <c r="G1103" s="275"/>
      <c r="H1103" s="299"/>
      <c r="I1103" s="299"/>
      <c r="J1103" s="300"/>
    </row>
    <row r="1104" spans="1:15 16369:16376" ht="31.2">
      <c r="A1104" s="177" t="s">
        <v>519</v>
      </c>
      <c r="B1104" s="89" t="s">
        <v>434</v>
      </c>
      <c r="C1104" s="97" t="s">
        <v>15</v>
      </c>
      <c r="D1104" s="212">
        <f t="shared" ref="D1104:E1105" si="315">D1105</f>
        <v>5245</v>
      </c>
      <c r="E1104" s="227">
        <f t="shared" si="315"/>
        <v>6431</v>
      </c>
      <c r="F1104" s="148"/>
      <c r="G1104" s="275"/>
      <c r="H1104" s="299"/>
      <c r="I1104" s="299"/>
      <c r="J1104" s="300"/>
    </row>
    <row r="1105" spans="1:10" ht="31.2">
      <c r="A1105" s="9" t="s">
        <v>17</v>
      </c>
      <c r="B1105" s="89" t="s">
        <v>434</v>
      </c>
      <c r="C1105" s="97" t="s">
        <v>16</v>
      </c>
      <c r="D1105" s="212">
        <f t="shared" si="315"/>
        <v>5245</v>
      </c>
      <c r="E1105" s="227">
        <f t="shared" si="315"/>
        <v>6431</v>
      </c>
      <c r="F1105" s="148"/>
      <c r="G1105" s="275"/>
      <c r="H1105" s="299"/>
      <c r="I1105" s="299"/>
      <c r="J1105" s="300"/>
    </row>
    <row r="1106" spans="1:10" ht="15.6">
      <c r="A1106" s="195" t="s">
        <v>740</v>
      </c>
      <c r="B1106" s="89" t="s">
        <v>434</v>
      </c>
      <c r="C1106" s="97" t="s">
        <v>77</v>
      </c>
      <c r="D1106" s="212">
        <f>951+477+3817</f>
        <v>5245</v>
      </c>
      <c r="E1106" s="227">
        <f>604+282+5545</f>
        <v>6431</v>
      </c>
      <c r="F1106" s="148"/>
      <c r="G1106" s="275"/>
      <c r="H1106" s="299"/>
      <c r="I1106" s="299"/>
      <c r="J1106" s="300"/>
    </row>
    <row r="1107" spans="1:10" ht="15.6">
      <c r="A1107" s="140" t="s">
        <v>436</v>
      </c>
      <c r="B1107" s="87" t="s">
        <v>437</v>
      </c>
      <c r="C1107" s="128"/>
      <c r="D1107" s="211">
        <f t="shared" ref="D1107:E1109" si="316">D1108</f>
        <v>1115</v>
      </c>
      <c r="E1107" s="254">
        <f t="shared" si="316"/>
        <v>1668</v>
      </c>
      <c r="F1107" s="147"/>
      <c r="G1107" s="275"/>
      <c r="H1107" s="299"/>
      <c r="I1107" s="299"/>
      <c r="J1107" s="300"/>
    </row>
    <row r="1108" spans="1:10" ht="31.2">
      <c r="A1108" s="177" t="s">
        <v>519</v>
      </c>
      <c r="B1108" s="89" t="s">
        <v>437</v>
      </c>
      <c r="C1108" s="97" t="s">
        <v>15</v>
      </c>
      <c r="D1108" s="212">
        <f t="shared" si="316"/>
        <v>1115</v>
      </c>
      <c r="E1108" s="227">
        <f t="shared" si="316"/>
        <v>1668</v>
      </c>
      <c r="F1108" s="148"/>
      <c r="G1108" s="275"/>
      <c r="H1108" s="299"/>
      <c r="I1108" s="299"/>
      <c r="J1108" s="300"/>
    </row>
    <row r="1109" spans="1:10" ht="31.2">
      <c r="A1109" s="9" t="s">
        <v>17</v>
      </c>
      <c r="B1109" s="89" t="s">
        <v>437</v>
      </c>
      <c r="C1109" s="97" t="s">
        <v>16</v>
      </c>
      <c r="D1109" s="212">
        <f t="shared" si="316"/>
        <v>1115</v>
      </c>
      <c r="E1109" s="227">
        <f t="shared" si="316"/>
        <v>1668</v>
      </c>
      <c r="F1109" s="148"/>
      <c r="G1109" s="275"/>
      <c r="H1109" s="299"/>
      <c r="I1109" s="299"/>
      <c r="J1109" s="300"/>
    </row>
    <row r="1110" spans="1:10" ht="15.6">
      <c r="A1110" s="195" t="s">
        <v>740</v>
      </c>
      <c r="B1110" s="89" t="s">
        <v>437</v>
      </c>
      <c r="C1110" s="97" t="s">
        <v>77</v>
      </c>
      <c r="D1110" s="212">
        <f>582+533</f>
        <v>1115</v>
      </c>
      <c r="E1110" s="227">
        <f>917+751</f>
        <v>1668</v>
      </c>
      <c r="F1110" s="148"/>
      <c r="G1110" s="275"/>
      <c r="H1110" s="299"/>
      <c r="I1110" s="299"/>
      <c r="J1110" s="300"/>
    </row>
    <row r="1111" spans="1:10" ht="15.6">
      <c r="A1111" s="140" t="s">
        <v>559</v>
      </c>
      <c r="B1111" s="87" t="s">
        <v>560</v>
      </c>
      <c r="C1111" s="128"/>
      <c r="D1111" s="211">
        <f t="shared" ref="D1111:E1113" si="317">D1112</f>
        <v>2000</v>
      </c>
      <c r="E1111" s="254">
        <f t="shared" si="317"/>
        <v>2000</v>
      </c>
      <c r="F1111" s="147"/>
      <c r="G1111" s="275"/>
      <c r="H1111" s="299"/>
      <c r="I1111" s="299"/>
      <c r="J1111" s="300"/>
    </row>
    <row r="1112" spans="1:10" ht="31.2">
      <c r="A1112" s="177" t="s">
        <v>519</v>
      </c>
      <c r="B1112" s="89" t="s">
        <v>560</v>
      </c>
      <c r="C1112" s="97" t="s">
        <v>15</v>
      </c>
      <c r="D1112" s="212">
        <f t="shared" si="317"/>
        <v>2000</v>
      </c>
      <c r="E1112" s="227">
        <f t="shared" si="317"/>
        <v>2000</v>
      </c>
      <c r="F1112" s="148"/>
      <c r="G1112" s="275"/>
      <c r="H1112" s="299"/>
      <c r="I1112" s="299"/>
      <c r="J1112" s="300"/>
    </row>
    <row r="1113" spans="1:10" ht="31.2">
      <c r="A1113" s="9" t="s">
        <v>17</v>
      </c>
      <c r="B1113" s="89" t="s">
        <v>560</v>
      </c>
      <c r="C1113" s="97" t="s">
        <v>16</v>
      </c>
      <c r="D1113" s="212">
        <f t="shared" si="317"/>
        <v>2000</v>
      </c>
      <c r="E1113" s="227">
        <f t="shared" si="317"/>
        <v>2000</v>
      </c>
      <c r="F1113" s="148"/>
      <c r="G1113" s="275"/>
      <c r="H1113" s="299"/>
      <c r="I1113" s="299"/>
      <c r="J1113" s="300"/>
    </row>
    <row r="1114" spans="1:10" ht="15.6">
      <c r="A1114" s="195" t="s">
        <v>740</v>
      </c>
      <c r="B1114" s="89" t="s">
        <v>560</v>
      </c>
      <c r="C1114" s="97" t="s">
        <v>77</v>
      </c>
      <c r="D1114" s="212">
        <v>2000</v>
      </c>
      <c r="E1114" s="227">
        <v>2000</v>
      </c>
      <c r="F1114" s="148"/>
      <c r="G1114" s="275"/>
      <c r="H1114" s="299"/>
      <c r="I1114" s="299"/>
      <c r="J1114" s="300"/>
    </row>
    <row r="1115" spans="1:10" ht="15.6">
      <c r="A1115" s="140" t="s">
        <v>435</v>
      </c>
      <c r="B1115" s="87" t="s">
        <v>438</v>
      </c>
      <c r="C1115" s="128"/>
      <c r="D1115" s="212">
        <f t="shared" ref="D1115:E1117" si="318">D1116</f>
        <v>6091</v>
      </c>
      <c r="E1115" s="227">
        <f t="shared" si="318"/>
        <v>8833</v>
      </c>
      <c r="F1115" s="148"/>
      <c r="G1115" s="275"/>
      <c r="H1115" s="299"/>
      <c r="I1115" s="299"/>
      <c r="J1115" s="300"/>
    </row>
    <row r="1116" spans="1:10" ht="31.2">
      <c r="A1116" s="177" t="s">
        <v>519</v>
      </c>
      <c r="B1116" s="89" t="s">
        <v>438</v>
      </c>
      <c r="C1116" s="97" t="s">
        <v>15</v>
      </c>
      <c r="D1116" s="212">
        <f t="shared" si="318"/>
        <v>6091</v>
      </c>
      <c r="E1116" s="227">
        <f t="shared" si="318"/>
        <v>8833</v>
      </c>
      <c r="F1116" s="148"/>
      <c r="G1116" s="275"/>
      <c r="H1116" s="299"/>
      <c r="I1116" s="299"/>
      <c r="J1116" s="300"/>
    </row>
    <row r="1117" spans="1:10" ht="31.2">
      <c r="A1117" s="9" t="s">
        <v>17</v>
      </c>
      <c r="B1117" s="89" t="s">
        <v>438</v>
      </c>
      <c r="C1117" s="97" t="s">
        <v>16</v>
      </c>
      <c r="D1117" s="212">
        <f t="shared" si="318"/>
        <v>6091</v>
      </c>
      <c r="E1117" s="227">
        <f t="shared" si="318"/>
        <v>8833</v>
      </c>
      <c r="F1117" s="148"/>
      <c r="G1117" s="275"/>
      <c r="H1117" s="299"/>
      <c r="I1117" s="299"/>
      <c r="J1117" s="300"/>
    </row>
    <row r="1118" spans="1:10" ht="15.6">
      <c r="A1118" s="195" t="s">
        <v>740</v>
      </c>
      <c r="B1118" s="89" t="s">
        <v>438</v>
      </c>
      <c r="C1118" s="97" t="s">
        <v>77</v>
      </c>
      <c r="D1118" s="212">
        <f>1399+1053+539+3100</f>
        <v>6091</v>
      </c>
      <c r="E1118" s="227">
        <f>2589+2153+591+3500</f>
        <v>8833</v>
      </c>
      <c r="F1118" s="148"/>
      <c r="G1118" s="275"/>
      <c r="H1118" s="299"/>
      <c r="I1118" s="299"/>
      <c r="J1118" s="300"/>
    </row>
    <row r="1119" spans="1:10" ht="31.2">
      <c r="A1119" s="140" t="s">
        <v>527</v>
      </c>
      <c r="B1119" s="87" t="s">
        <v>439</v>
      </c>
      <c r="C1119" s="128"/>
      <c r="D1119" s="211">
        <f t="shared" ref="D1119:E1121" si="319">D1120</f>
        <v>36456</v>
      </c>
      <c r="E1119" s="254">
        <f t="shared" si="319"/>
        <v>39310</v>
      </c>
      <c r="F1119" s="147"/>
      <c r="G1119" s="275"/>
      <c r="H1119" s="299"/>
      <c r="I1119" s="299"/>
      <c r="J1119" s="300"/>
    </row>
    <row r="1120" spans="1:10" ht="31.2">
      <c r="A1120" s="177" t="s">
        <v>519</v>
      </c>
      <c r="B1120" s="89" t="s">
        <v>439</v>
      </c>
      <c r="C1120" s="97" t="s">
        <v>15</v>
      </c>
      <c r="D1120" s="212">
        <f t="shared" si="319"/>
        <v>36456</v>
      </c>
      <c r="E1120" s="227">
        <f t="shared" si="319"/>
        <v>39310</v>
      </c>
      <c r="F1120" s="148"/>
      <c r="G1120" s="275"/>
      <c r="H1120" s="299"/>
      <c r="I1120" s="299"/>
      <c r="J1120" s="300"/>
    </row>
    <row r="1121" spans="1:24" ht="31.2">
      <c r="A1121" s="9" t="s">
        <v>17</v>
      </c>
      <c r="B1121" s="89" t="s">
        <v>439</v>
      </c>
      <c r="C1121" s="97" t="s">
        <v>16</v>
      </c>
      <c r="D1121" s="212">
        <f t="shared" si="319"/>
        <v>36456</v>
      </c>
      <c r="E1121" s="227">
        <f t="shared" si="319"/>
        <v>39310</v>
      </c>
      <c r="F1121" s="148"/>
      <c r="G1121" s="275"/>
      <c r="H1121" s="299"/>
      <c r="I1121" s="299"/>
      <c r="J1121" s="300"/>
    </row>
    <row r="1122" spans="1:24" ht="15.6">
      <c r="A1122" s="195" t="s">
        <v>740</v>
      </c>
      <c r="B1122" s="89" t="s">
        <v>439</v>
      </c>
      <c r="C1122" s="97" t="s">
        <v>77</v>
      </c>
      <c r="D1122" s="212">
        <v>36456</v>
      </c>
      <c r="E1122" s="227">
        <v>39310</v>
      </c>
      <c r="F1122" s="148"/>
      <c r="G1122" s="275"/>
      <c r="H1122" s="299"/>
      <c r="I1122" s="299"/>
      <c r="J1122" s="300"/>
    </row>
    <row r="1123" spans="1:24" ht="31.2">
      <c r="A1123" s="140" t="s">
        <v>72</v>
      </c>
      <c r="B1123" s="98" t="s">
        <v>450</v>
      </c>
      <c r="C1123" s="128"/>
      <c r="D1123" s="211">
        <f t="shared" ref="D1123:E1125" si="320">D1124</f>
        <v>5202</v>
      </c>
      <c r="E1123" s="254">
        <f t="shared" si="320"/>
        <v>4327</v>
      </c>
      <c r="F1123" s="147"/>
      <c r="G1123" s="275"/>
      <c r="H1123" s="299"/>
      <c r="I1123" s="299"/>
      <c r="J1123" s="300"/>
    </row>
    <row r="1124" spans="1:24" ht="31.2">
      <c r="A1124" s="177" t="s">
        <v>519</v>
      </c>
      <c r="B1124" s="97" t="s">
        <v>450</v>
      </c>
      <c r="C1124" s="97" t="s">
        <v>15</v>
      </c>
      <c r="D1124" s="212">
        <f t="shared" si="320"/>
        <v>5202</v>
      </c>
      <c r="E1124" s="227">
        <f t="shared" si="320"/>
        <v>4327</v>
      </c>
      <c r="F1124" s="148"/>
      <c r="G1124" s="275"/>
      <c r="H1124" s="299"/>
      <c r="I1124" s="299"/>
      <c r="J1124" s="300"/>
    </row>
    <row r="1125" spans="1:24" ht="31.2">
      <c r="A1125" s="9" t="s">
        <v>17</v>
      </c>
      <c r="B1125" s="97" t="s">
        <v>450</v>
      </c>
      <c r="C1125" s="97" t="s">
        <v>16</v>
      </c>
      <c r="D1125" s="212">
        <f t="shared" si="320"/>
        <v>5202</v>
      </c>
      <c r="E1125" s="227">
        <f t="shared" si="320"/>
        <v>4327</v>
      </c>
      <c r="F1125" s="148"/>
      <c r="G1125" s="275"/>
      <c r="H1125" s="299"/>
      <c r="I1125" s="299"/>
      <c r="J1125" s="300"/>
    </row>
    <row r="1126" spans="1:24" ht="15.6">
      <c r="A1126" s="195" t="s">
        <v>740</v>
      </c>
      <c r="B1126" s="97" t="s">
        <v>450</v>
      </c>
      <c r="C1126" s="97" t="s">
        <v>77</v>
      </c>
      <c r="D1126" s="212">
        <v>5202</v>
      </c>
      <c r="E1126" s="227">
        <v>4327</v>
      </c>
      <c r="F1126" s="148"/>
      <c r="G1126" s="275"/>
      <c r="H1126" s="299"/>
      <c r="I1126" s="299"/>
      <c r="J1126" s="300"/>
    </row>
    <row r="1127" spans="1:24" ht="31.2">
      <c r="A1127" s="139" t="s">
        <v>140</v>
      </c>
      <c r="B1127" s="98" t="s">
        <v>451</v>
      </c>
      <c r="C1127" s="128"/>
      <c r="D1127" s="211">
        <f t="shared" ref="D1127:E1129" si="321">D1128</f>
        <v>14292</v>
      </c>
      <c r="E1127" s="254">
        <f t="shared" si="321"/>
        <v>13000</v>
      </c>
      <c r="F1127" s="147"/>
      <c r="G1127" s="275"/>
      <c r="H1127" s="299"/>
      <c r="I1127" s="299"/>
      <c r="J1127" s="300"/>
    </row>
    <row r="1128" spans="1:24" ht="15.6">
      <c r="A1128" s="38" t="s">
        <v>13</v>
      </c>
      <c r="B1128" s="97" t="s">
        <v>451</v>
      </c>
      <c r="C1128" s="97">
        <v>800</v>
      </c>
      <c r="D1128" s="212">
        <f t="shared" si="321"/>
        <v>14292</v>
      </c>
      <c r="E1128" s="227">
        <f t="shared" si="321"/>
        <v>13000</v>
      </c>
      <c r="F1128" s="148"/>
      <c r="G1128" s="275"/>
      <c r="H1128" s="299"/>
      <c r="I1128" s="299"/>
      <c r="J1128" s="300"/>
    </row>
    <row r="1129" spans="1:24" ht="15.6">
      <c r="A1129" s="38" t="s">
        <v>34</v>
      </c>
      <c r="B1129" s="97" t="s">
        <v>451</v>
      </c>
      <c r="C1129" s="97">
        <v>850</v>
      </c>
      <c r="D1129" s="212">
        <f t="shared" si="321"/>
        <v>14292</v>
      </c>
      <c r="E1129" s="227">
        <f t="shared" si="321"/>
        <v>13000</v>
      </c>
      <c r="F1129" s="148"/>
      <c r="G1129" s="275"/>
      <c r="H1129" s="299"/>
      <c r="I1129" s="299"/>
      <c r="J1129" s="300"/>
    </row>
    <row r="1130" spans="1:24" ht="15.6">
      <c r="A1130" s="195" t="s">
        <v>80</v>
      </c>
      <c r="B1130" s="97" t="s">
        <v>451</v>
      </c>
      <c r="C1130" s="97" t="s">
        <v>81</v>
      </c>
      <c r="D1130" s="212">
        <v>14292</v>
      </c>
      <c r="E1130" s="227">
        <v>13000</v>
      </c>
      <c r="F1130" s="148"/>
      <c r="G1130" s="275"/>
      <c r="H1130" s="299"/>
      <c r="I1130" s="299"/>
      <c r="J1130" s="300"/>
    </row>
    <row r="1131" spans="1:24" s="34" customFormat="1" ht="31.2">
      <c r="A1131" s="6" t="s">
        <v>528</v>
      </c>
      <c r="B1131" s="83" t="s">
        <v>452</v>
      </c>
      <c r="C1131" s="94"/>
      <c r="D1131" s="209">
        <f>D1132+D1137+D1158+D1163</f>
        <v>56716</v>
      </c>
      <c r="E1131" s="252">
        <f>E1132+E1137+E1158+E1163</f>
        <v>60881</v>
      </c>
      <c r="F1131" s="145"/>
      <c r="G1131" s="198"/>
      <c r="H1131" s="199"/>
      <c r="I1131" s="199"/>
      <c r="J1131" s="200"/>
      <c r="K1131" s="275"/>
      <c r="L1131" s="274"/>
      <c r="M1131" s="274"/>
      <c r="N1131" s="297"/>
      <c r="O1131" s="298"/>
      <c r="P1131" s="297"/>
      <c r="Q1131" s="297"/>
      <c r="R1131" s="297"/>
      <c r="S1131" s="297"/>
      <c r="T1131" s="297"/>
      <c r="U1131" s="297"/>
      <c r="V1131" s="297"/>
      <c r="W1131" s="297"/>
      <c r="X1131" s="297"/>
    </row>
    <row r="1132" spans="1:24" s="34" customFormat="1" ht="31.2">
      <c r="A1132" s="138" t="s">
        <v>685</v>
      </c>
      <c r="B1132" s="83" t="s">
        <v>453</v>
      </c>
      <c r="C1132" s="94"/>
      <c r="D1132" s="209">
        <f t="shared" ref="D1132:E1132" si="322">D1133</f>
        <v>36016</v>
      </c>
      <c r="E1132" s="252">
        <f t="shared" si="322"/>
        <v>39081</v>
      </c>
      <c r="F1132" s="145"/>
      <c r="G1132" s="198"/>
      <c r="H1132" s="199"/>
      <c r="I1132" s="199"/>
      <c r="J1132" s="200"/>
      <c r="K1132" s="275"/>
      <c r="L1132" s="274"/>
      <c r="M1132" s="274"/>
      <c r="N1132" s="297"/>
      <c r="O1132" s="298"/>
      <c r="P1132" s="297"/>
      <c r="Q1132" s="297"/>
      <c r="R1132" s="297"/>
      <c r="S1132" s="297"/>
      <c r="T1132" s="297"/>
      <c r="U1132" s="297"/>
      <c r="V1132" s="297"/>
      <c r="W1132" s="297"/>
      <c r="X1132" s="297"/>
    </row>
    <row r="1133" spans="1:24" s="34" customFormat="1" ht="15.6">
      <c r="A1133" s="140" t="s">
        <v>686</v>
      </c>
      <c r="B1133" s="87" t="s">
        <v>454</v>
      </c>
      <c r="C1133" s="94"/>
      <c r="D1133" s="211">
        <f>D1134</f>
        <v>36016</v>
      </c>
      <c r="E1133" s="254">
        <f>E1134</f>
        <v>39081</v>
      </c>
      <c r="F1133" s="147"/>
      <c r="G1133" s="198"/>
      <c r="H1133" s="199"/>
      <c r="I1133" s="199"/>
      <c r="J1133" s="200"/>
      <c r="K1133" s="275"/>
      <c r="L1133" s="274"/>
      <c r="M1133" s="274"/>
      <c r="N1133" s="297"/>
      <c r="O1133" s="298"/>
      <c r="P1133" s="297"/>
      <c r="Q1133" s="297"/>
      <c r="R1133" s="297"/>
      <c r="S1133" s="297"/>
      <c r="T1133" s="297"/>
      <c r="U1133" s="297"/>
      <c r="V1133" s="297"/>
      <c r="W1133" s="297"/>
      <c r="X1133" s="297"/>
    </row>
    <row r="1134" spans="1:24" s="34" customFormat="1" ht="31.2">
      <c r="A1134" s="177" t="s">
        <v>519</v>
      </c>
      <c r="B1134" s="89" t="s">
        <v>454</v>
      </c>
      <c r="C1134" s="122">
        <v>200</v>
      </c>
      <c r="D1134" s="212">
        <f t="shared" ref="D1134:E1135" si="323">D1135</f>
        <v>36016</v>
      </c>
      <c r="E1134" s="227">
        <f t="shared" si="323"/>
        <v>39081</v>
      </c>
      <c r="F1134" s="148"/>
      <c r="G1134" s="198"/>
      <c r="H1134" s="199"/>
      <c r="I1134" s="199"/>
      <c r="J1134" s="200"/>
      <c r="K1134" s="275"/>
      <c r="L1134" s="274"/>
      <c r="M1134" s="274"/>
      <c r="N1134" s="297"/>
      <c r="O1134" s="298"/>
      <c r="P1134" s="297"/>
      <c r="Q1134" s="297"/>
      <c r="R1134" s="297"/>
      <c r="S1134" s="297"/>
      <c r="T1134" s="297"/>
      <c r="U1134" s="297"/>
      <c r="V1134" s="297"/>
      <c r="W1134" s="297"/>
      <c r="X1134" s="297"/>
    </row>
    <row r="1135" spans="1:24" s="34" customFormat="1" ht="31.2">
      <c r="A1135" s="195" t="s">
        <v>17</v>
      </c>
      <c r="B1135" s="89" t="s">
        <v>454</v>
      </c>
      <c r="C1135" s="122">
        <v>240</v>
      </c>
      <c r="D1135" s="212">
        <f t="shared" si="323"/>
        <v>36016</v>
      </c>
      <c r="E1135" s="227">
        <f t="shared" si="323"/>
        <v>39081</v>
      </c>
      <c r="F1135" s="148"/>
      <c r="G1135" s="198"/>
      <c r="H1135" s="199"/>
      <c r="I1135" s="199"/>
      <c r="J1135" s="200"/>
      <c r="K1135" s="275"/>
      <c r="L1135" s="274"/>
      <c r="M1135" s="274"/>
      <c r="N1135" s="297"/>
      <c r="O1135" s="298"/>
      <c r="P1135" s="297"/>
      <c r="Q1135" s="297"/>
      <c r="R1135" s="297"/>
      <c r="S1135" s="297"/>
      <c r="T1135" s="297"/>
      <c r="U1135" s="297"/>
      <c r="V1135" s="297"/>
      <c r="W1135" s="297"/>
      <c r="X1135" s="297"/>
    </row>
    <row r="1136" spans="1:24" s="34" customFormat="1" ht="15.6">
      <c r="A1136" s="195" t="s">
        <v>740</v>
      </c>
      <c r="B1136" s="97" t="s">
        <v>454</v>
      </c>
      <c r="C1136" s="122">
        <v>244</v>
      </c>
      <c r="D1136" s="212">
        <v>36016</v>
      </c>
      <c r="E1136" s="227">
        <v>39081</v>
      </c>
      <c r="F1136" s="148"/>
      <c r="G1136" s="198"/>
      <c r="H1136" s="199"/>
      <c r="I1136" s="199"/>
      <c r="J1136" s="200"/>
      <c r="K1136" s="275"/>
      <c r="L1136" s="274"/>
      <c r="M1136" s="274"/>
      <c r="N1136" s="297"/>
      <c r="O1136" s="298"/>
      <c r="P1136" s="297"/>
      <c r="Q1136" s="297"/>
      <c r="R1136" s="297"/>
      <c r="S1136" s="297"/>
      <c r="T1136" s="297"/>
      <c r="U1136" s="297"/>
      <c r="V1136" s="297"/>
      <c r="W1136" s="297"/>
      <c r="X1136" s="297"/>
    </row>
    <row r="1137" spans="1:24" s="34" customFormat="1" ht="31.2">
      <c r="A1137" s="6" t="s">
        <v>188</v>
      </c>
      <c r="B1137" s="83" t="s">
        <v>456</v>
      </c>
      <c r="C1137" s="94"/>
      <c r="D1137" s="209">
        <f>D1138+D1142+D1146+D1150+D1154</f>
        <v>14100</v>
      </c>
      <c r="E1137" s="252">
        <f>E1138+E1142+E1146+E1150+E1154</f>
        <v>15200</v>
      </c>
      <c r="F1137" s="145"/>
      <c r="G1137" s="198"/>
      <c r="H1137" s="199"/>
      <c r="I1137" s="199"/>
      <c r="J1137" s="200"/>
      <c r="K1137" s="275"/>
      <c r="L1137" s="274"/>
      <c r="M1137" s="274"/>
      <c r="N1137" s="297"/>
      <c r="O1137" s="298"/>
      <c r="P1137" s="297"/>
      <c r="Q1137" s="297"/>
      <c r="R1137" s="297"/>
      <c r="S1137" s="297"/>
      <c r="T1137" s="297"/>
      <c r="U1137" s="297"/>
      <c r="V1137" s="297"/>
      <c r="W1137" s="297"/>
      <c r="X1137" s="297"/>
    </row>
    <row r="1138" spans="1:24" s="34" customFormat="1" ht="31.2">
      <c r="A1138" s="140" t="s">
        <v>687</v>
      </c>
      <c r="B1138" s="87" t="s">
        <v>457</v>
      </c>
      <c r="C1138" s="94"/>
      <c r="D1138" s="211">
        <f t="shared" ref="D1138:E1140" si="324">D1139</f>
        <v>600</v>
      </c>
      <c r="E1138" s="254">
        <f t="shared" si="324"/>
        <v>600</v>
      </c>
      <c r="F1138" s="147"/>
      <c r="G1138" s="198"/>
      <c r="H1138" s="199"/>
      <c r="I1138" s="199"/>
      <c r="J1138" s="200"/>
      <c r="K1138" s="275"/>
      <c r="L1138" s="274"/>
      <c r="M1138" s="274"/>
      <c r="N1138" s="297"/>
      <c r="O1138" s="298"/>
      <c r="P1138" s="297"/>
      <c r="Q1138" s="297"/>
      <c r="R1138" s="297"/>
      <c r="S1138" s="297"/>
      <c r="T1138" s="297"/>
      <c r="U1138" s="297"/>
      <c r="V1138" s="297"/>
      <c r="W1138" s="297"/>
      <c r="X1138" s="297"/>
    </row>
    <row r="1139" spans="1:24" s="34" customFormat="1" ht="31.2">
      <c r="A1139" s="177" t="s">
        <v>519</v>
      </c>
      <c r="B1139" s="89" t="s">
        <v>457</v>
      </c>
      <c r="C1139" s="122">
        <v>200</v>
      </c>
      <c r="D1139" s="212">
        <f t="shared" si="324"/>
        <v>600</v>
      </c>
      <c r="E1139" s="227">
        <f t="shared" si="324"/>
        <v>600</v>
      </c>
      <c r="F1139" s="148"/>
      <c r="G1139" s="198"/>
      <c r="H1139" s="199"/>
      <c r="I1139" s="199"/>
      <c r="J1139" s="200"/>
      <c r="K1139" s="275"/>
      <c r="L1139" s="274"/>
      <c r="M1139" s="274"/>
      <c r="N1139" s="297"/>
      <c r="O1139" s="298"/>
      <c r="P1139" s="297"/>
      <c r="Q1139" s="297"/>
      <c r="R1139" s="297"/>
      <c r="S1139" s="297"/>
      <c r="T1139" s="297"/>
      <c r="U1139" s="297"/>
      <c r="V1139" s="297"/>
      <c r="W1139" s="297"/>
      <c r="X1139" s="297"/>
    </row>
    <row r="1140" spans="1:24" s="34" customFormat="1" ht="31.2">
      <c r="A1140" s="195" t="s">
        <v>17</v>
      </c>
      <c r="B1140" s="89" t="s">
        <v>457</v>
      </c>
      <c r="C1140" s="122">
        <v>240</v>
      </c>
      <c r="D1140" s="212">
        <f t="shared" si="324"/>
        <v>600</v>
      </c>
      <c r="E1140" s="227">
        <f t="shared" si="324"/>
        <v>600</v>
      </c>
      <c r="F1140" s="148"/>
      <c r="G1140" s="198"/>
      <c r="H1140" s="199"/>
      <c r="I1140" s="199"/>
      <c r="J1140" s="200"/>
      <c r="K1140" s="275"/>
      <c r="L1140" s="274"/>
      <c r="M1140" s="274"/>
      <c r="N1140" s="297"/>
      <c r="O1140" s="298"/>
      <c r="P1140" s="297"/>
      <c r="Q1140" s="297"/>
      <c r="R1140" s="297"/>
      <c r="S1140" s="297"/>
      <c r="T1140" s="297"/>
      <c r="U1140" s="297"/>
      <c r="V1140" s="297"/>
      <c r="W1140" s="297"/>
      <c r="X1140" s="297"/>
    </row>
    <row r="1141" spans="1:24" s="34" customFormat="1" ht="15.6">
      <c r="A1141" s="195" t="s">
        <v>740</v>
      </c>
      <c r="B1141" s="97" t="s">
        <v>457</v>
      </c>
      <c r="C1141" s="122">
        <v>244</v>
      </c>
      <c r="D1141" s="212">
        <f>200+400</f>
        <v>600</v>
      </c>
      <c r="E1141" s="227">
        <f>200+400</f>
        <v>600</v>
      </c>
      <c r="F1141" s="148"/>
      <c r="G1141" s="198"/>
      <c r="H1141" s="199"/>
      <c r="I1141" s="199"/>
      <c r="J1141" s="200"/>
      <c r="K1141" s="275"/>
      <c r="L1141" s="274"/>
      <c r="M1141" s="274"/>
      <c r="N1141" s="297"/>
      <c r="O1141" s="298"/>
      <c r="P1141" s="297"/>
      <c r="Q1141" s="297"/>
      <c r="R1141" s="297"/>
      <c r="S1141" s="297"/>
      <c r="T1141" s="297"/>
      <c r="U1141" s="297"/>
      <c r="V1141" s="297"/>
      <c r="W1141" s="297"/>
      <c r="X1141" s="297"/>
    </row>
    <row r="1142" spans="1:24" s="34" customFormat="1" ht="15.6">
      <c r="A1142" s="140" t="s">
        <v>629</v>
      </c>
      <c r="B1142" s="87" t="s">
        <v>688</v>
      </c>
      <c r="C1142" s="94"/>
      <c r="D1142" s="202">
        <f>D1143</f>
        <v>3000</v>
      </c>
      <c r="E1142" s="270">
        <f>E1143</f>
        <v>3000</v>
      </c>
      <c r="F1142" s="147"/>
      <c r="G1142" s="198"/>
      <c r="H1142" s="199"/>
      <c r="I1142" s="199"/>
      <c r="J1142" s="200"/>
      <c r="K1142" s="275"/>
      <c r="L1142" s="274"/>
      <c r="M1142" s="274"/>
      <c r="N1142" s="297"/>
      <c r="O1142" s="298"/>
      <c r="P1142" s="297"/>
      <c r="Q1142" s="297"/>
      <c r="R1142" s="297"/>
      <c r="S1142" s="297"/>
      <c r="T1142" s="297"/>
      <c r="U1142" s="297"/>
      <c r="V1142" s="297"/>
      <c r="W1142" s="297"/>
      <c r="X1142" s="297"/>
    </row>
    <row r="1143" spans="1:24" s="34" customFormat="1" ht="31.2">
      <c r="A1143" s="177" t="s">
        <v>519</v>
      </c>
      <c r="B1143" s="89" t="s">
        <v>688</v>
      </c>
      <c r="C1143" s="122">
        <v>200</v>
      </c>
      <c r="D1143" s="212">
        <f t="shared" ref="D1143:E1144" si="325">D1144</f>
        <v>3000</v>
      </c>
      <c r="E1143" s="227">
        <f t="shared" si="325"/>
        <v>3000</v>
      </c>
      <c r="F1143" s="148"/>
      <c r="G1143" s="198"/>
      <c r="H1143" s="199"/>
      <c r="I1143" s="199"/>
      <c r="J1143" s="200"/>
      <c r="K1143" s="275"/>
      <c r="L1143" s="274"/>
      <c r="M1143" s="274"/>
      <c r="N1143" s="297"/>
      <c r="O1143" s="298"/>
      <c r="P1143" s="297"/>
      <c r="Q1143" s="297"/>
      <c r="R1143" s="297"/>
      <c r="S1143" s="297"/>
      <c r="T1143" s="297"/>
      <c r="U1143" s="297"/>
      <c r="V1143" s="297"/>
      <c r="W1143" s="297"/>
      <c r="X1143" s="297"/>
    </row>
    <row r="1144" spans="1:24" s="34" customFormat="1" ht="31.2">
      <c r="A1144" s="195" t="s">
        <v>17</v>
      </c>
      <c r="B1144" s="89" t="s">
        <v>688</v>
      </c>
      <c r="C1144" s="122">
        <v>240</v>
      </c>
      <c r="D1144" s="212">
        <f t="shared" si="325"/>
        <v>3000</v>
      </c>
      <c r="E1144" s="227">
        <f t="shared" si="325"/>
        <v>3000</v>
      </c>
      <c r="F1144" s="148"/>
      <c r="G1144" s="198"/>
      <c r="H1144" s="199"/>
      <c r="I1144" s="199"/>
      <c r="J1144" s="200"/>
      <c r="K1144" s="275"/>
      <c r="L1144" s="274"/>
      <c r="M1144" s="274"/>
      <c r="N1144" s="297"/>
      <c r="O1144" s="298"/>
      <c r="P1144" s="297"/>
      <c r="Q1144" s="297"/>
      <c r="R1144" s="297"/>
      <c r="S1144" s="297"/>
      <c r="T1144" s="297"/>
      <c r="U1144" s="297"/>
      <c r="V1144" s="297"/>
      <c r="W1144" s="297"/>
      <c r="X1144" s="297"/>
    </row>
    <row r="1145" spans="1:24" s="34" customFormat="1" ht="15.6">
      <c r="A1145" s="195" t="s">
        <v>740</v>
      </c>
      <c r="B1145" s="89" t="s">
        <v>688</v>
      </c>
      <c r="C1145" s="122">
        <v>244</v>
      </c>
      <c r="D1145" s="212">
        <v>3000</v>
      </c>
      <c r="E1145" s="227">
        <v>3000</v>
      </c>
      <c r="F1145" s="148"/>
      <c r="G1145" s="198"/>
      <c r="H1145" s="199"/>
      <c r="I1145" s="199"/>
      <c r="J1145" s="200"/>
      <c r="K1145" s="275"/>
      <c r="L1145" s="274"/>
      <c r="M1145" s="274"/>
      <c r="N1145" s="297"/>
      <c r="O1145" s="298"/>
      <c r="P1145" s="297"/>
      <c r="Q1145" s="297"/>
      <c r="R1145" s="297"/>
      <c r="S1145" s="297"/>
      <c r="T1145" s="297"/>
      <c r="U1145" s="297"/>
      <c r="V1145" s="297"/>
      <c r="W1145" s="297"/>
      <c r="X1145" s="297"/>
    </row>
    <row r="1146" spans="1:24" s="34" customFormat="1" ht="15.6">
      <c r="A1146" s="140" t="s">
        <v>721</v>
      </c>
      <c r="B1146" s="87" t="s">
        <v>689</v>
      </c>
      <c r="C1146" s="94"/>
      <c r="D1146" s="211">
        <f t="shared" ref="D1146:E1148" si="326">D1147</f>
        <v>9000</v>
      </c>
      <c r="E1146" s="254">
        <f t="shared" si="326"/>
        <v>10000</v>
      </c>
      <c r="F1146" s="147"/>
      <c r="G1146" s="198"/>
      <c r="H1146" s="199"/>
      <c r="I1146" s="199"/>
      <c r="J1146" s="200"/>
      <c r="K1146" s="275"/>
      <c r="L1146" s="274"/>
      <c r="M1146" s="274"/>
      <c r="N1146" s="297"/>
      <c r="O1146" s="298"/>
      <c r="P1146" s="297"/>
      <c r="Q1146" s="297"/>
      <c r="R1146" s="297"/>
      <c r="S1146" s="297"/>
      <c r="T1146" s="297"/>
      <c r="U1146" s="297"/>
      <c r="V1146" s="297"/>
      <c r="W1146" s="297"/>
      <c r="X1146" s="297"/>
    </row>
    <row r="1147" spans="1:24" s="34" customFormat="1" ht="31.2">
      <c r="A1147" s="177" t="s">
        <v>519</v>
      </c>
      <c r="B1147" s="89" t="s">
        <v>689</v>
      </c>
      <c r="C1147" s="122">
        <v>200</v>
      </c>
      <c r="D1147" s="212">
        <f t="shared" si="326"/>
        <v>9000</v>
      </c>
      <c r="E1147" s="227">
        <f t="shared" si="326"/>
        <v>10000</v>
      </c>
      <c r="F1147" s="148"/>
      <c r="G1147" s="198"/>
      <c r="H1147" s="199"/>
      <c r="I1147" s="199"/>
      <c r="J1147" s="200"/>
      <c r="K1147" s="275"/>
      <c r="L1147" s="274"/>
      <c r="M1147" s="274"/>
      <c r="N1147" s="297"/>
      <c r="O1147" s="298"/>
      <c r="P1147" s="297"/>
      <c r="Q1147" s="297"/>
      <c r="R1147" s="297"/>
      <c r="S1147" s="297"/>
      <c r="T1147" s="297"/>
      <c r="U1147" s="297"/>
      <c r="V1147" s="297"/>
      <c r="W1147" s="297"/>
      <c r="X1147" s="297"/>
    </row>
    <row r="1148" spans="1:24" s="34" customFormat="1" ht="31.2">
      <c r="A1148" s="195" t="s">
        <v>17</v>
      </c>
      <c r="B1148" s="89" t="s">
        <v>689</v>
      </c>
      <c r="C1148" s="122">
        <v>240</v>
      </c>
      <c r="D1148" s="212">
        <f t="shared" si="326"/>
        <v>9000</v>
      </c>
      <c r="E1148" s="227">
        <f t="shared" si="326"/>
        <v>10000</v>
      </c>
      <c r="F1148" s="148"/>
      <c r="G1148" s="198"/>
      <c r="H1148" s="199"/>
      <c r="I1148" s="199"/>
      <c r="J1148" s="200"/>
      <c r="K1148" s="275"/>
      <c r="L1148" s="274"/>
      <c r="M1148" s="274"/>
      <c r="N1148" s="297"/>
      <c r="O1148" s="298"/>
      <c r="P1148" s="297"/>
      <c r="Q1148" s="297"/>
      <c r="R1148" s="297"/>
      <c r="S1148" s="297"/>
      <c r="T1148" s="297"/>
      <c r="U1148" s="297"/>
      <c r="V1148" s="297"/>
      <c r="W1148" s="297"/>
      <c r="X1148" s="297"/>
    </row>
    <row r="1149" spans="1:24" s="34" customFormat="1" ht="15.6">
      <c r="A1149" s="195" t="s">
        <v>740</v>
      </c>
      <c r="B1149" s="89" t="s">
        <v>689</v>
      </c>
      <c r="C1149" s="122">
        <v>244</v>
      </c>
      <c r="D1149" s="212">
        <v>9000</v>
      </c>
      <c r="E1149" s="227">
        <v>10000</v>
      </c>
      <c r="F1149" s="148"/>
      <c r="G1149" s="198"/>
      <c r="H1149" s="199"/>
      <c r="I1149" s="199"/>
      <c r="J1149" s="200"/>
      <c r="K1149" s="275"/>
      <c r="L1149" s="274"/>
      <c r="M1149" s="274"/>
      <c r="N1149" s="297"/>
      <c r="O1149" s="298"/>
      <c r="P1149" s="297"/>
      <c r="Q1149" s="297"/>
      <c r="R1149" s="297"/>
      <c r="S1149" s="297"/>
      <c r="T1149" s="297"/>
      <c r="U1149" s="297"/>
      <c r="V1149" s="297"/>
      <c r="W1149" s="297"/>
      <c r="X1149" s="297"/>
    </row>
    <row r="1150" spans="1:24" s="34" customFormat="1" ht="15.6">
      <c r="A1150" s="140" t="s">
        <v>630</v>
      </c>
      <c r="B1150" s="87" t="s">
        <v>690</v>
      </c>
      <c r="C1150" s="94"/>
      <c r="D1150" s="211">
        <f>D1151</f>
        <v>1000</v>
      </c>
      <c r="E1150" s="254">
        <f>E1151</f>
        <v>1000</v>
      </c>
      <c r="F1150" s="147"/>
      <c r="G1150" s="198"/>
      <c r="H1150" s="199"/>
      <c r="I1150" s="199"/>
      <c r="J1150" s="200"/>
      <c r="K1150" s="275"/>
      <c r="L1150" s="274"/>
      <c r="M1150" s="274"/>
      <c r="N1150" s="297"/>
      <c r="O1150" s="298"/>
      <c r="P1150" s="297"/>
      <c r="Q1150" s="297"/>
      <c r="R1150" s="297"/>
      <c r="S1150" s="297"/>
      <c r="T1150" s="297"/>
      <c r="U1150" s="297"/>
      <c r="V1150" s="297"/>
      <c r="W1150" s="297"/>
      <c r="X1150" s="297"/>
    </row>
    <row r="1151" spans="1:24" s="34" customFormat="1" ht="31.2">
      <c r="A1151" s="177" t="s">
        <v>519</v>
      </c>
      <c r="B1151" s="89" t="s">
        <v>690</v>
      </c>
      <c r="C1151" s="122">
        <v>200</v>
      </c>
      <c r="D1151" s="211">
        <f t="shared" ref="D1151:E1152" si="327">D1152</f>
        <v>1000</v>
      </c>
      <c r="E1151" s="254">
        <f t="shared" si="327"/>
        <v>1000</v>
      </c>
      <c r="F1151" s="147"/>
      <c r="G1151" s="198"/>
      <c r="H1151" s="199"/>
      <c r="I1151" s="199"/>
      <c r="J1151" s="200"/>
      <c r="K1151" s="275"/>
      <c r="L1151" s="274"/>
      <c r="M1151" s="274"/>
      <c r="N1151" s="297"/>
      <c r="O1151" s="298"/>
      <c r="P1151" s="297"/>
      <c r="Q1151" s="297"/>
      <c r="R1151" s="297"/>
      <c r="S1151" s="297"/>
      <c r="T1151" s="297"/>
      <c r="U1151" s="297"/>
      <c r="V1151" s="297"/>
      <c r="W1151" s="297"/>
      <c r="X1151" s="297"/>
    </row>
    <row r="1152" spans="1:24" s="34" customFormat="1" ht="31.2">
      <c r="A1152" s="195" t="s">
        <v>17</v>
      </c>
      <c r="B1152" s="89" t="s">
        <v>690</v>
      </c>
      <c r="C1152" s="122">
        <v>240</v>
      </c>
      <c r="D1152" s="211">
        <f t="shared" si="327"/>
        <v>1000</v>
      </c>
      <c r="E1152" s="254">
        <f t="shared" si="327"/>
        <v>1000</v>
      </c>
      <c r="F1152" s="147"/>
      <c r="G1152" s="198"/>
      <c r="H1152" s="199"/>
      <c r="I1152" s="199"/>
      <c r="J1152" s="200"/>
      <c r="K1152" s="275"/>
      <c r="L1152" s="274"/>
      <c r="M1152" s="274"/>
      <c r="N1152" s="297"/>
      <c r="O1152" s="298"/>
      <c r="P1152" s="297"/>
      <c r="Q1152" s="297"/>
      <c r="R1152" s="297"/>
      <c r="S1152" s="297"/>
      <c r="T1152" s="297"/>
      <c r="U1152" s="297"/>
      <c r="V1152" s="297"/>
      <c r="W1152" s="297"/>
      <c r="X1152" s="297"/>
    </row>
    <row r="1153" spans="1:24" s="34" customFormat="1" ht="15.6">
      <c r="A1153" s="195" t="s">
        <v>740</v>
      </c>
      <c r="B1153" s="89" t="s">
        <v>690</v>
      </c>
      <c r="C1153" s="122">
        <v>244</v>
      </c>
      <c r="D1153" s="211">
        <v>1000</v>
      </c>
      <c r="E1153" s="254">
        <v>1000</v>
      </c>
      <c r="F1153" s="147"/>
      <c r="G1153" s="198"/>
      <c r="H1153" s="199"/>
      <c r="I1153" s="199"/>
      <c r="J1153" s="200"/>
      <c r="K1153" s="275"/>
      <c r="L1153" s="274"/>
      <c r="M1153" s="274"/>
      <c r="N1153" s="297"/>
      <c r="O1153" s="298"/>
      <c r="P1153" s="297"/>
      <c r="Q1153" s="297"/>
      <c r="R1153" s="297"/>
      <c r="S1153" s="297"/>
      <c r="T1153" s="297"/>
      <c r="U1153" s="297"/>
      <c r="V1153" s="297"/>
      <c r="W1153" s="297"/>
      <c r="X1153" s="297"/>
    </row>
    <row r="1154" spans="1:24" s="34" customFormat="1" ht="15.6">
      <c r="A1154" s="140" t="s">
        <v>628</v>
      </c>
      <c r="B1154" s="87" t="s">
        <v>691</v>
      </c>
      <c r="C1154" s="94"/>
      <c r="D1154" s="211">
        <f>D1155</f>
        <v>500</v>
      </c>
      <c r="E1154" s="254">
        <f>E1155</f>
        <v>600</v>
      </c>
      <c r="F1154" s="147"/>
      <c r="G1154" s="198"/>
      <c r="H1154" s="199"/>
      <c r="I1154" s="199"/>
      <c r="J1154" s="200"/>
      <c r="K1154" s="275"/>
      <c r="L1154" s="274"/>
      <c r="M1154" s="274"/>
      <c r="N1154" s="297"/>
      <c r="O1154" s="298"/>
      <c r="P1154" s="297"/>
      <c r="Q1154" s="297"/>
      <c r="R1154" s="297"/>
      <c r="S1154" s="297"/>
      <c r="T1154" s="297"/>
      <c r="U1154" s="297"/>
      <c r="V1154" s="297"/>
      <c r="W1154" s="297"/>
      <c r="X1154" s="297"/>
    </row>
    <row r="1155" spans="1:24" s="34" customFormat="1" ht="31.2">
      <c r="A1155" s="177" t="s">
        <v>519</v>
      </c>
      <c r="B1155" s="89" t="s">
        <v>691</v>
      </c>
      <c r="C1155" s="122">
        <v>200</v>
      </c>
      <c r="D1155" s="212">
        <f t="shared" ref="D1155:E1156" si="328">D1156</f>
        <v>500</v>
      </c>
      <c r="E1155" s="227">
        <f t="shared" si="328"/>
        <v>600</v>
      </c>
      <c r="F1155" s="148"/>
      <c r="G1155" s="198"/>
      <c r="H1155" s="199"/>
      <c r="I1155" s="199"/>
      <c r="J1155" s="200"/>
      <c r="K1155" s="275"/>
      <c r="L1155" s="274"/>
      <c r="M1155" s="274"/>
      <c r="N1155" s="297"/>
      <c r="O1155" s="298"/>
      <c r="P1155" s="297"/>
      <c r="Q1155" s="297"/>
      <c r="R1155" s="297"/>
      <c r="S1155" s="297"/>
      <c r="T1155" s="297"/>
      <c r="U1155" s="297"/>
      <c r="V1155" s="297"/>
      <c r="W1155" s="297"/>
      <c r="X1155" s="297"/>
    </row>
    <row r="1156" spans="1:24" s="34" customFormat="1" ht="31.2">
      <c r="A1156" s="195" t="s">
        <v>17</v>
      </c>
      <c r="B1156" s="89" t="s">
        <v>691</v>
      </c>
      <c r="C1156" s="122">
        <v>240</v>
      </c>
      <c r="D1156" s="212">
        <f t="shared" si="328"/>
        <v>500</v>
      </c>
      <c r="E1156" s="227">
        <f t="shared" si="328"/>
        <v>600</v>
      </c>
      <c r="F1156" s="148"/>
      <c r="G1156" s="198"/>
      <c r="H1156" s="199"/>
      <c r="I1156" s="199"/>
      <c r="J1156" s="200"/>
      <c r="K1156" s="275"/>
      <c r="L1156" s="274"/>
      <c r="M1156" s="274"/>
      <c r="N1156" s="297"/>
      <c r="O1156" s="298"/>
      <c r="P1156" s="297"/>
      <c r="Q1156" s="297"/>
      <c r="R1156" s="297"/>
      <c r="S1156" s="297"/>
      <c r="T1156" s="297"/>
      <c r="U1156" s="297"/>
      <c r="V1156" s="297"/>
      <c r="W1156" s="297"/>
      <c r="X1156" s="297"/>
    </row>
    <row r="1157" spans="1:24" s="34" customFormat="1" ht="15.6">
      <c r="A1157" s="195" t="s">
        <v>740</v>
      </c>
      <c r="B1157" s="89" t="s">
        <v>691</v>
      </c>
      <c r="C1157" s="122">
        <v>244</v>
      </c>
      <c r="D1157" s="212">
        <v>500</v>
      </c>
      <c r="E1157" s="227">
        <v>600</v>
      </c>
      <c r="F1157" s="148"/>
      <c r="G1157" s="198"/>
      <c r="H1157" s="199"/>
      <c r="I1157" s="199"/>
      <c r="J1157" s="200"/>
      <c r="K1157" s="275"/>
      <c r="L1157" s="274"/>
      <c r="M1157" s="274"/>
      <c r="N1157" s="297"/>
      <c r="O1157" s="298"/>
      <c r="P1157" s="297"/>
      <c r="Q1157" s="297"/>
      <c r="R1157" s="297"/>
      <c r="S1157" s="297"/>
      <c r="T1157" s="297"/>
      <c r="U1157" s="297"/>
      <c r="V1157" s="297"/>
      <c r="W1157" s="297"/>
      <c r="X1157" s="297"/>
    </row>
    <row r="1158" spans="1:24" s="34" customFormat="1" ht="15.6">
      <c r="A1158" s="6" t="s">
        <v>187</v>
      </c>
      <c r="B1158" s="83" t="s">
        <v>627</v>
      </c>
      <c r="C1158" s="94"/>
      <c r="D1158" s="209">
        <f t="shared" ref="D1158:E1161" si="329">D1159</f>
        <v>600</v>
      </c>
      <c r="E1158" s="252">
        <f t="shared" si="329"/>
        <v>600</v>
      </c>
      <c r="F1158" s="145"/>
      <c r="G1158" s="198"/>
      <c r="H1158" s="199"/>
      <c r="I1158" s="199"/>
      <c r="J1158" s="200"/>
      <c r="K1158" s="275"/>
      <c r="L1158" s="274"/>
      <c r="M1158" s="274"/>
      <c r="N1158" s="297"/>
      <c r="O1158" s="298"/>
      <c r="P1158" s="297"/>
      <c r="Q1158" s="297"/>
      <c r="R1158" s="297"/>
      <c r="S1158" s="297"/>
      <c r="T1158" s="297"/>
      <c r="U1158" s="297"/>
      <c r="V1158" s="297"/>
      <c r="W1158" s="297"/>
      <c r="X1158" s="297"/>
    </row>
    <row r="1159" spans="1:24" s="34" customFormat="1" ht="15.6">
      <c r="A1159" s="140" t="s">
        <v>455</v>
      </c>
      <c r="B1159" s="87" t="s">
        <v>632</v>
      </c>
      <c r="C1159" s="94"/>
      <c r="D1159" s="211">
        <f t="shared" si="329"/>
        <v>600</v>
      </c>
      <c r="E1159" s="254">
        <f t="shared" si="329"/>
        <v>600</v>
      </c>
      <c r="F1159" s="147"/>
      <c r="G1159" s="198"/>
      <c r="H1159" s="199"/>
      <c r="I1159" s="199"/>
      <c r="J1159" s="200"/>
      <c r="K1159" s="275"/>
      <c r="L1159" s="274"/>
      <c r="M1159" s="274"/>
      <c r="N1159" s="297"/>
      <c r="O1159" s="298"/>
      <c r="P1159" s="297"/>
      <c r="Q1159" s="297"/>
      <c r="R1159" s="297"/>
      <c r="S1159" s="297"/>
      <c r="T1159" s="297"/>
      <c r="U1159" s="297"/>
      <c r="V1159" s="297"/>
      <c r="W1159" s="297"/>
      <c r="X1159" s="297"/>
    </row>
    <row r="1160" spans="1:24" s="34" customFormat="1" ht="31.2">
      <c r="A1160" s="177" t="s">
        <v>519</v>
      </c>
      <c r="B1160" s="89" t="s">
        <v>632</v>
      </c>
      <c r="C1160" s="122">
        <v>200</v>
      </c>
      <c r="D1160" s="212">
        <f t="shared" si="329"/>
        <v>600</v>
      </c>
      <c r="E1160" s="227">
        <f t="shared" si="329"/>
        <v>600</v>
      </c>
      <c r="F1160" s="148"/>
      <c r="G1160" s="198"/>
      <c r="H1160" s="199"/>
      <c r="I1160" s="199"/>
      <c r="J1160" s="200"/>
      <c r="K1160" s="275"/>
      <c r="L1160" s="274"/>
      <c r="M1160" s="274"/>
      <c r="N1160" s="297"/>
      <c r="O1160" s="298"/>
      <c r="P1160" s="297"/>
      <c r="Q1160" s="297"/>
      <c r="R1160" s="297"/>
      <c r="S1160" s="297"/>
      <c r="T1160" s="297"/>
      <c r="U1160" s="297"/>
      <c r="V1160" s="297"/>
      <c r="W1160" s="297"/>
      <c r="X1160" s="297"/>
    </row>
    <row r="1161" spans="1:24" s="34" customFormat="1" ht="31.2">
      <c r="A1161" s="195" t="s">
        <v>17</v>
      </c>
      <c r="B1161" s="89" t="s">
        <v>632</v>
      </c>
      <c r="C1161" s="122">
        <v>240</v>
      </c>
      <c r="D1161" s="212">
        <f t="shared" si="329"/>
        <v>600</v>
      </c>
      <c r="E1161" s="227">
        <f t="shared" si="329"/>
        <v>600</v>
      </c>
      <c r="F1161" s="148"/>
      <c r="G1161" s="198"/>
      <c r="H1161" s="199"/>
      <c r="I1161" s="199"/>
      <c r="J1161" s="200"/>
      <c r="K1161" s="275"/>
      <c r="L1161" s="274"/>
      <c r="M1161" s="274"/>
      <c r="N1161" s="297"/>
      <c r="O1161" s="298"/>
      <c r="P1161" s="297"/>
      <c r="Q1161" s="297"/>
      <c r="R1161" s="297"/>
      <c r="S1161" s="297"/>
      <c r="T1161" s="297"/>
      <c r="U1161" s="297"/>
      <c r="V1161" s="297"/>
      <c r="W1161" s="297"/>
      <c r="X1161" s="297"/>
    </row>
    <row r="1162" spans="1:24" s="34" customFormat="1" ht="15.6">
      <c r="A1162" s="195" t="s">
        <v>740</v>
      </c>
      <c r="B1162" s="89" t="s">
        <v>632</v>
      </c>
      <c r="C1162" s="122">
        <v>244</v>
      </c>
      <c r="D1162" s="212">
        <v>600</v>
      </c>
      <c r="E1162" s="227">
        <v>600</v>
      </c>
      <c r="F1162" s="148"/>
      <c r="G1162" s="198"/>
      <c r="H1162" s="199"/>
      <c r="I1162" s="199"/>
      <c r="J1162" s="200"/>
      <c r="K1162" s="275"/>
      <c r="L1162" s="274"/>
      <c r="M1162" s="274"/>
      <c r="N1162" s="297"/>
      <c r="O1162" s="298"/>
      <c r="P1162" s="297"/>
      <c r="Q1162" s="297"/>
      <c r="R1162" s="297"/>
      <c r="S1162" s="297"/>
      <c r="T1162" s="297"/>
      <c r="U1162" s="297"/>
      <c r="V1162" s="297"/>
      <c r="W1162" s="297"/>
      <c r="X1162" s="297"/>
    </row>
    <row r="1163" spans="1:24" s="34" customFormat="1" ht="15.6">
      <c r="A1163" s="6" t="s">
        <v>692</v>
      </c>
      <c r="B1163" s="83" t="s">
        <v>693</v>
      </c>
      <c r="C1163" s="94"/>
      <c r="D1163" s="209">
        <f t="shared" ref="D1163:E1163" si="330">D1164</f>
        <v>6000</v>
      </c>
      <c r="E1163" s="252">
        <f t="shared" si="330"/>
        <v>6000</v>
      </c>
      <c r="F1163" s="145"/>
      <c r="G1163" s="198"/>
      <c r="H1163" s="199"/>
      <c r="I1163" s="199"/>
      <c r="J1163" s="200"/>
      <c r="K1163" s="275"/>
      <c r="L1163" s="274"/>
      <c r="M1163" s="274"/>
      <c r="N1163" s="297"/>
      <c r="O1163" s="298"/>
      <c r="P1163" s="297"/>
      <c r="Q1163" s="297"/>
      <c r="R1163" s="297"/>
      <c r="S1163" s="297"/>
      <c r="T1163" s="297"/>
      <c r="U1163" s="297"/>
      <c r="V1163" s="297"/>
      <c r="W1163" s="297"/>
      <c r="X1163" s="297"/>
    </row>
    <row r="1164" spans="1:24" s="34" customFormat="1" ht="15.6">
      <c r="A1164" s="140" t="s">
        <v>631</v>
      </c>
      <c r="B1164" s="87" t="s">
        <v>694</v>
      </c>
      <c r="C1164" s="94"/>
      <c r="D1164" s="211">
        <f>D1165</f>
        <v>6000</v>
      </c>
      <c r="E1164" s="254">
        <f>E1165</f>
        <v>6000</v>
      </c>
      <c r="F1164" s="147"/>
      <c r="G1164" s="198"/>
      <c r="H1164" s="199"/>
      <c r="I1164" s="199"/>
      <c r="J1164" s="200"/>
      <c r="K1164" s="275"/>
      <c r="L1164" s="274"/>
      <c r="M1164" s="274"/>
      <c r="N1164" s="297"/>
      <c r="O1164" s="298"/>
      <c r="P1164" s="297"/>
      <c r="Q1164" s="297"/>
      <c r="R1164" s="297"/>
      <c r="S1164" s="297"/>
      <c r="T1164" s="297"/>
      <c r="U1164" s="297"/>
      <c r="V1164" s="297"/>
      <c r="W1164" s="297"/>
      <c r="X1164" s="297"/>
    </row>
    <row r="1165" spans="1:24" s="34" customFormat="1" ht="31.2">
      <c r="A1165" s="177" t="s">
        <v>519</v>
      </c>
      <c r="B1165" s="89" t="s">
        <v>694</v>
      </c>
      <c r="C1165" s="122">
        <v>200</v>
      </c>
      <c r="D1165" s="212">
        <f t="shared" ref="D1165:E1166" si="331">D1166</f>
        <v>6000</v>
      </c>
      <c r="E1165" s="227">
        <f t="shared" si="331"/>
        <v>6000</v>
      </c>
      <c r="F1165" s="148"/>
      <c r="G1165" s="198"/>
      <c r="H1165" s="199"/>
      <c r="I1165" s="199"/>
      <c r="J1165" s="200"/>
      <c r="K1165" s="275"/>
      <c r="L1165" s="274"/>
      <c r="M1165" s="274"/>
      <c r="N1165" s="297"/>
      <c r="O1165" s="298"/>
      <c r="P1165" s="297"/>
      <c r="Q1165" s="297"/>
      <c r="R1165" s="297"/>
      <c r="S1165" s="297"/>
      <c r="T1165" s="297"/>
      <c r="U1165" s="297"/>
      <c r="V1165" s="297"/>
      <c r="W1165" s="297"/>
      <c r="X1165" s="297"/>
    </row>
    <row r="1166" spans="1:24" s="34" customFormat="1" ht="31.2">
      <c r="A1166" s="195" t="s">
        <v>17</v>
      </c>
      <c r="B1166" s="89" t="s">
        <v>694</v>
      </c>
      <c r="C1166" s="122">
        <v>240</v>
      </c>
      <c r="D1166" s="212">
        <f t="shared" si="331"/>
        <v>6000</v>
      </c>
      <c r="E1166" s="227">
        <f t="shared" si="331"/>
        <v>6000</v>
      </c>
      <c r="F1166" s="148"/>
      <c r="G1166" s="198"/>
      <c r="H1166" s="199"/>
      <c r="I1166" s="199"/>
      <c r="J1166" s="200"/>
      <c r="K1166" s="275"/>
      <c r="L1166" s="274"/>
      <c r="M1166" s="274"/>
      <c r="N1166" s="297"/>
      <c r="O1166" s="298"/>
      <c r="P1166" s="297"/>
      <c r="Q1166" s="297"/>
      <c r="R1166" s="297"/>
      <c r="S1166" s="297"/>
      <c r="T1166" s="297"/>
      <c r="U1166" s="297"/>
      <c r="V1166" s="297"/>
      <c r="W1166" s="297"/>
      <c r="X1166" s="297"/>
    </row>
    <row r="1167" spans="1:24" s="34" customFormat="1" ht="15.6">
      <c r="A1167" s="195" t="s">
        <v>740</v>
      </c>
      <c r="B1167" s="89" t="s">
        <v>694</v>
      </c>
      <c r="C1167" s="122">
        <v>244</v>
      </c>
      <c r="D1167" s="212">
        <v>6000</v>
      </c>
      <c r="E1167" s="227">
        <v>6000</v>
      </c>
      <c r="F1167" s="148"/>
      <c r="G1167" s="198"/>
      <c r="H1167" s="199"/>
      <c r="I1167" s="199"/>
      <c r="J1167" s="200"/>
      <c r="K1167" s="275"/>
      <c r="L1167" s="274"/>
      <c r="M1167" s="274"/>
      <c r="N1167" s="297"/>
      <c r="O1167" s="298"/>
      <c r="P1167" s="297"/>
      <c r="Q1167" s="297"/>
      <c r="R1167" s="297"/>
      <c r="S1167" s="297"/>
      <c r="T1167" s="297"/>
      <c r="U1167" s="297"/>
      <c r="V1167" s="297"/>
      <c r="W1167" s="297"/>
      <c r="X1167" s="297"/>
    </row>
    <row r="1168" spans="1:24" ht="34.799999999999997">
      <c r="A1168" s="44" t="s">
        <v>729</v>
      </c>
      <c r="B1168" s="116" t="s">
        <v>192</v>
      </c>
      <c r="C1168" s="114"/>
      <c r="D1168" s="237">
        <f>D1169+D1185+D1179</f>
        <v>102458.32</v>
      </c>
      <c r="E1168" s="267">
        <f>E1169+E1185+E1179</f>
        <v>30122</v>
      </c>
      <c r="F1168" s="71"/>
      <c r="G1168" s="275"/>
      <c r="H1168" s="299"/>
      <c r="I1168" s="299"/>
      <c r="J1168" s="300"/>
      <c r="O1168" s="285"/>
    </row>
    <row r="1169" spans="1:24" ht="31.2">
      <c r="A1169" s="6" t="s">
        <v>554</v>
      </c>
      <c r="B1169" s="83" t="s">
        <v>555</v>
      </c>
      <c r="C1169" s="114"/>
      <c r="D1169" s="209">
        <f t="shared" ref="D1169:E1169" si="332">D1170</f>
        <v>53491.32</v>
      </c>
      <c r="E1169" s="252">
        <f t="shared" si="332"/>
        <v>0</v>
      </c>
      <c r="F1169" s="145"/>
      <c r="G1169" s="275"/>
      <c r="H1169" s="299"/>
      <c r="I1169" s="299"/>
      <c r="J1169" s="300"/>
    </row>
    <row r="1170" spans="1:24" ht="15.6">
      <c r="A1170" s="6" t="s">
        <v>558</v>
      </c>
      <c r="B1170" s="83" t="s">
        <v>556</v>
      </c>
      <c r="C1170" s="114"/>
      <c r="D1170" s="209">
        <f>D1171+D1175</f>
        <v>53491.32</v>
      </c>
      <c r="E1170" s="252">
        <f>E1171+E1175</f>
        <v>0</v>
      </c>
      <c r="F1170" s="145"/>
      <c r="G1170" s="275"/>
      <c r="H1170" s="299"/>
      <c r="I1170" s="299"/>
      <c r="J1170" s="300"/>
    </row>
    <row r="1171" spans="1:24" ht="32.4">
      <c r="A1171" s="17" t="s">
        <v>658</v>
      </c>
      <c r="B1171" s="107" t="s">
        <v>557</v>
      </c>
      <c r="C1171" s="114"/>
      <c r="D1171" s="231">
        <f t="shared" ref="D1171:E1171" si="333">D1172</f>
        <v>38718.32</v>
      </c>
      <c r="E1171" s="264">
        <f t="shared" si="333"/>
        <v>0</v>
      </c>
      <c r="F1171" s="166"/>
      <c r="G1171" s="275"/>
      <c r="H1171" s="299"/>
      <c r="I1171" s="299"/>
      <c r="J1171" s="300"/>
    </row>
    <row r="1172" spans="1:24" ht="31.2">
      <c r="A1172" s="59" t="s">
        <v>348</v>
      </c>
      <c r="B1172" s="97" t="s">
        <v>557</v>
      </c>
      <c r="C1172" s="90" t="s">
        <v>36</v>
      </c>
      <c r="D1172" s="212">
        <f t="shared" ref="D1172:E1173" si="334">D1173</f>
        <v>38718.32</v>
      </c>
      <c r="E1172" s="227">
        <f t="shared" si="334"/>
        <v>0</v>
      </c>
      <c r="F1172" s="148"/>
      <c r="G1172" s="275"/>
      <c r="H1172" s="299"/>
      <c r="I1172" s="299"/>
      <c r="J1172" s="300"/>
    </row>
    <row r="1173" spans="1:24" ht="15.6">
      <c r="A1173" s="15" t="s">
        <v>35</v>
      </c>
      <c r="B1173" s="97" t="s">
        <v>557</v>
      </c>
      <c r="C1173" s="90">
        <v>410</v>
      </c>
      <c r="D1173" s="212">
        <f t="shared" si="334"/>
        <v>38718.32</v>
      </c>
      <c r="E1173" s="227">
        <f t="shared" si="334"/>
        <v>0</v>
      </c>
      <c r="F1173" s="148"/>
      <c r="G1173" s="275"/>
      <c r="H1173" s="299"/>
      <c r="I1173" s="299"/>
      <c r="J1173" s="300"/>
    </row>
    <row r="1174" spans="1:24" ht="31.2">
      <c r="A1174" s="15" t="s">
        <v>95</v>
      </c>
      <c r="B1174" s="97" t="s">
        <v>557</v>
      </c>
      <c r="C1174" s="90" t="s">
        <v>96</v>
      </c>
      <c r="D1174" s="212">
        <v>38718.32</v>
      </c>
      <c r="E1174" s="227">
        <v>0</v>
      </c>
      <c r="F1174" s="148"/>
      <c r="G1174" s="275"/>
      <c r="H1174" s="299"/>
      <c r="I1174" s="299"/>
      <c r="J1174" s="300"/>
    </row>
    <row r="1175" spans="1:24" s="5" customFormat="1" ht="32.4">
      <c r="A1175" s="60" t="s">
        <v>659</v>
      </c>
      <c r="B1175" s="107" t="s">
        <v>660</v>
      </c>
      <c r="C1175" s="90"/>
      <c r="D1175" s="212">
        <f t="shared" ref="D1175:E1177" si="335">D1176</f>
        <v>14773</v>
      </c>
      <c r="E1175" s="227">
        <f t="shared" si="335"/>
        <v>0</v>
      </c>
      <c r="F1175" s="148"/>
      <c r="G1175" s="282"/>
      <c r="H1175" s="283"/>
      <c r="I1175" s="283"/>
      <c r="J1175" s="196"/>
      <c r="K1175" s="282"/>
      <c r="L1175" s="284"/>
      <c r="M1175" s="284"/>
      <c r="N1175" s="284"/>
      <c r="O1175" s="286"/>
      <c r="P1175" s="284"/>
      <c r="Q1175" s="284"/>
      <c r="R1175" s="284"/>
      <c r="S1175" s="284"/>
      <c r="T1175" s="284"/>
      <c r="U1175" s="284"/>
      <c r="V1175" s="284"/>
      <c r="W1175" s="284"/>
      <c r="X1175" s="284"/>
    </row>
    <row r="1176" spans="1:24" s="5" customFormat="1" ht="31.2">
      <c r="A1176" s="23" t="s">
        <v>348</v>
      </c>
      <c r="B1176" s="97" t="s">
        <v>660</v>
      </c>
      <c r="C1176" s="90" t="s">
        <v>36</v>
      </c>
      <c r="D1176" s="212">
        <f t="shared" si="335"/>
        <v>14773</v>
      </c>
      <c r="E1176" s="227">
        <f t="shared" si="335"/>
        <v>0</v>
      </c>
      <c r="F1176" s="148"/>
      <c r="G1176" s="282"/>
      <c r="H1176" s="283"/>
      <c r="I1176" s="283"/>
      <c r="J1176" s="196"/>
      <c r="K1176" s="282"/>
      <c r="L1176" s="284"/>
      <c r="M1176" s="284"/>
      <c r="N1176" s="284"/>
      <c r="O1176" s="286"/>
      <c r="P1176" s="284"/>
      <c r="Q1176" s="284"/>
      <c r="R1176" s="284"/>
      <c r="S1176" s="284"/>
      <c r="T1176" s="284"/>
      <c r="U1176" s="284"/>
      <c r="V1176" s="284"/>
      <c r="W1176" s="284"/>
      <c r="X1176" s="284"/>
    </row>
    <row r="1177" spans="1:24" s="5" customFormat="1" ht="15.6">
      <c r="A1177" s="18" t="s">
        <v>35</v>
      </c>
      <c r="B1177" s="97" t="s">
        <v>660</v>
      </c>
      <c r="C1177" s="90">
        <v>410</v>
      </c>
      <c r="D1177" s="212">
        <f t="shared" si="335"/>
        <v>14773</v>
      </c>
      <c r="E1177" s="227">
        <f t="shared" si="335"/>
        <v>0</v>
      </c>
      <c r="F1177" s="148"/>
      <c r="G1177" s="282"/>
      <c r="H1177" s="283"/>
      <c r="I1177" s="283"/>
      <c r="J1177" s="196"/>
      <c r="K1177" s="282"/>
      <c r="L1177" s="284"/>
      <c r="M1177" s="284"/>
      <c r="N1177" s="284"/>
      <c r="O1177" s="286"/>
      <c r="P1177" s="284"/>
      <c r="Q1177" s="284"/>
      <c r="R1177" s="284"/>
      <c r="S1177" s="284"/>
      <c r="T1177" s="284"/>
      <c r="U1177" s="284"/>
      <c r="V1177" s="284"/>
      <c r="W1177" s="284"/>
      <c r="X1177" s="284"/>
    </row>
    <row r="1178" spans="1:24" s="5" customFormat="1" ht="31.2">
      <c r="A1178" s="18" t="s">
        <v>95</v>
      </c>
      <c r="B1178" s="97" t="s">
        <v>660</v>
      </c>
      <c r="C1178" s="90" t="s">
        <v>96</v>
      </c>
      <c r="D1178" s="212">
        <v>14773</v>
      </c>
      <c r="E1178" s="227">
        <v>0</v>
      </c>
      <c r="F1178" s="163"/>
      <c r="G1178" s="282"/>
      <c r="H1178" s="283"/>
      <c r="I1178" s="283"/>
      <c r="J1178" s="196"/>
      <c r="K1178" s="282"/>
      <c r="L1178" s="284"/>
      <c r="M1178" s="284"/>
      <c r="N1178" s="284"/>
      <c r="O1178" s="286"/>
      <c r="P1178" s="284"/>
      <c r="Q1178" s="284"/>
      <c r="R1178" s="284"/>
      <c r="S1178" s="284"/>
      <c r="T1178" s="284"/>
      <c r="U1178" s="284"/>
      <c r="V1178" s="284"/>
      <c r="W1178" s="284"/>
      <c r="X1178" s="284"/>
    </row>
    <row r="1179" spans="1:24" s="5" customFormat="1" ht="15.6">
      <c r="A1179" s="6" t="s">
        <v>661</v>
      </c>
      <c r="B1179" s="83" t="s">
        <v>662</v>
      </c>
      <c r="C1179" s="90"/>
      <c r="D1179" s="209">
        <f t="shared" ref="D1179:E1183" si="336">D1180</f>
        <v>13288</v>
      </c>
      <c r="E1179" s="252">
        <f t="shared" si="336"/>
        <v>14264</v>
      </c>
      <c r="F1179" s="145"/>
      <c r="G1179" s="282"/>
      <c r="H1179" s="283"/>
      <c r="I1179" s="283"/>
      <c r="J1179" s="196"/>
      <c r="K1179" s="282"/>
      <c r="L1179" s="284"/>
      <c r="M1179" s="284"/>
      <c r="N1179" s="284"/>
      <c r="O1179" s="286"/>
      <c r="P1179" s="284"/>
      <c r="Q1179" s="284"/>
      <c r="R1179" s="284"/>
      <c r="S1179" s="284"/>
      <c r="T1179" s="284"/>
      <c r="U1179" s="284"/>
      <c r="V1179" s="284"/>
      <c r="W1179" s="284"/>
      <c r="X1179" s="284"/>
    </row>
    <row r="1180" spans="1:24" s="5" customFormat="1" ht="46.8">
      <c r="A1180" s="6" t="s">
        <v>663</v>
      </c>
      <c r="B1180" s="83" t="s">
        <v>664</v>
      </c>
      <c r="C1180" s="90"/>
      <c r="D1180" s="209">
        <f>D1181</f>
        <v>13288</v>
      </c>
      <c r="E1180" s="252">
        <f>E1181</f>
        <v>14264</v>
      </c>
      <c r="F1180" s="145"/>
      <c r="G1180" s="282"/>
      <c r="H1180" s="283"/>
      <c r="I1180" s="283"/>
      <c r="J1180" s="196"/>
      <c r="K1180" s="282"/>
      <c r="L1180" s="284"/>
      <c r="M1180" s="284"/>
      <c r="N1180" s="284"/>
      <c r="O1180" s="286"/>
      <c r="P1180" s="284"/>
      <c r="Q1180" s="284"/>
      <c r="R1180" s="284"/>
      <c r="S1180" s="284"/>
      <c r="T1180" s="284"/>
      <c r="U1180" s="284"/>
      <c r="V1180" s="284"/>
      <c r="W1180" s="284"/>
      <c r="X1180" s="284"/>
    </row>
    <row r="1181" spans="1:24" s="5" customFormat="1" ht="16.2">
      <c r="A1181" s="19" t="s">
        <v>665</v>
      </c>
      <c r="B1181" s="83" t="s">
        <v>666</v>
      </c>
      <c r="C1181" s="90"/>
      <c r="D1181" s="209">
        <f t="shared" si="336"/>
        <v>13288</v>
      </c>
      <c r="E1181" s="252">
        <f t="shared" si="336"/>
        <v>14264</v>
      </c>
      <c r="F1181" s="145"/>
      <c r="G1181" s="282"/>
      <c r="H1181" s="283"/>
      <c r="I1181" s="283"/>
      <c r="J1181" s="196"/>
      <c r="K1181" s="282"/>
      <c r="L1181" s="284"/>
      <c r="M1181" s="284"/>
      <c r="N1181" s="284"/>
      <c r="O1181" s="286"/>
      <c r="P1181" s="284"/>
      <c r="Q1181" s="284"/>
      <c r="R1181" s="284"/>
      <c r="S1181" s="284"/>
      <c r="T1181" s="284"/>
      <c r="U1181" s="284"/>
      <c r="V1181" s="284"/>
      <c r="W1181" s="284"/>
      <c r="X1181" s="284"/>
    </row>
    <row r="1182" spans="1:24" s="5" customFormat="1" ht="15.6">
      <c r="A1182" s="18" t="s">
        <v>22</v>
      </c>
      <c r="B1182" s="89" t="s">
        <v>666</v>
      </c>
      <c r="C1182" s="88">
        <v>300</v>
      </c>
      <c r="D1182" s="212">
        <f t="shared" si="336"/>
        <v>13288</v>
      </c>
      <c r="E1182" s="227">
        <f t="shared" si="336"/>
        <v>14264</v>
      </c>
      <c r="F1182" s="148"/>
      <c r="G1182" s="282"/>
      <c r="H1182" s="283"/>
      <c r="I1182" s="283"/>
      <c r="J1182" s="196"/>
      <c r="K1182" s="282"/>
      <c r="L1182" s="284"/>
      <c r="M1182" s="284"/>
      <c r="N1182" s="284"/>
      <c r="O1182" s="286"/>
      <c r="P1182" s="284"/>
      <c r="Q1182" s="284"/>
      <c r="R1182" s="284"/>
      <c r="S1182" s="284"/>
      <c r="T1182" s="284"/>
      <c r="U1182" s="284"/>
      <c r="V1182" s="284"/>
      <c r="W1182" s="284"/>
      <c r="X1182" s="284"/>
    </row>
    <row r="1183" spans="1:24" s="5" customFormat="1" ht="15.6">
      <c r="A1183" s="18" t="s">
        <v>39</v>
      </c>
      <c r="B1183" s="89" t="s">
        <v>666</v>
      </c>
      <c r="C1183" s="88">
        <v>310</v>
      </c>
      <c r="D1183" s="212">
        <f t="shared" si="336"/>
        <v>13288</v>
      </c>
      <c r="E1183" s="227">
        <f t="shared" si="336"/>
        <v>14264</v>
      </c>
      <c r="F1183" s="148"/>
      <c r="G1183" s="282"/>
      <c r="H1183" s="283"/>
      <c r="I1183" s="283"/>
      <c r="J1183" s="196"/>
      <c r="K1183" s="282"/>
      <c r="L1183" s="284"/>
      <c r="M1183" s="284"/>
      <c r="N1183" s="284"/>
      <c r="O1183" s="286"/>
      <c r="P1183" s="284"/>
      <c r="Q1183" s="284"/>
      <c r="R1183" s="284"/>
      <c r="S1183" s="284"/>
      <c r="T1183" s="284"/>
      <c r="U1183" s="284"/>
      <c r="V1183" s="284"/>
      <c r="W1183" s="284"/>
      <c r="X1183" s="284"/>
    </row>
    <row r="1184" spans="1:24" s="5" customFormat="1" ht="31.2">
      <c r="A1184" s="18" t="s">
        <v>137</v>
      </c>
      <c r="B1184" s="89" t="s">
        <v>666</v>
      </c>
      <c r="C1184" s="88">
        <v>313</v>
      </c>
      <c r="D1184" s="212">
        <v>13288</v>
      </c>
      <c r="E1184" s="227">
        <v>14264</v>
      </c>
      <c r="F1184" s="148"/>
      <c r="G1184" s="282"/>
      <c r="H1184" s="283"/>
      <c r="I1184" s="283"/>
      <c r="J1184" s="196"/>
      <c r="K1184" s="282"/>
      <c r="L1184" s="284"/>
      <c r="M1184" s="284"/>
      <c r="N1184" s="284"/>
      <c r="O1184" s="286"/>
      <c r="P1184" s="284"/>
      <c r="Q1184" s="284"/>
      <c r="R1184" s="284"/>
      <c r="S1184" s="284"/>
      <c r="T1184" s="284"/>
      <c r="U1184" s="284"/>
      <c r="V1184" s="284"/>
      <c r="W1184" s="284"/>
      <c r="X1184" s="284"/>
    </row>
    <row r="1185" spans="1:24 16379:16382" s="5" customFormat="1" ht="31.2">
      <c r="A1185" s="6" t="s">
        <v>128</v>
      </c>
      <c r="B1185" s="83" t="s">
        <v>195</v>
      </c>
      <c r="C1185" s="114"/>
      <c r="D1185" s="209">
        <f t="shared" ref="D1185:E1186" si="337">D1186</f>
        <v>35679</v>
      </c>
      <c r="E1185" s="252">
        <f t="shared" si="337"/>
        <v>15858</v>
      </c>
      <c r="F1185" s="145"/>
      <c r="G1185" s="282"/>
      <c r="H1185" s="283"/>
      <c r="I1185" s="283"/>
      <c r="J1185" s="196"/>
      <c r="K1185" s="282"/>
      <c r="L1185" s="284"/>
      <c r="M1185" s="284"/>
      <c r="N1185" s="284"/>
      <c r="O1185" s="286"/>
      <c r="P1185" s="284"/>
      <c r="Q1185" s="284"/>
      <c r="R1185" s="284"/>
      <c r="S1185" s="284"/>
      <c r="T1185" s="284"/>
      <c r="U1185" s="284"/>
      <c r="V1185" s="284"/>
      <c r="W1185" s="284"/>
      <c r="X1185" s="284"/>
    </row>
    <row r="1186" spans="1:24 16379:16382" s="5" customFormat="1" ht="46.8">
      <c r="A1186" s="6" t="s">
        <v>193</v>
      </c>
      <c r="B1186" s="83" t="s">
        <v>194</v>
      </c>
      <c r="C1186" s="114"/>
      <c r="D1186" s="209">
        <f t="shared" si="337"/>
        <v>35679</v>
      </c>
      <c r="E1186" s="252">
        <f t="shared" si="337"/>
        <v>15858</v>
      </c>
      <c r="F1186" s="145"/>
      <c r="G1186" s="282"/>
      <c r="H1186" s="283"/>
      <c r="I1186" s="283"/>
      <c r="J1186" s="196"/>
      <c r="K1186" s="282"/>
      <c r="L1186" s="284"/>
      <c r="M1186" s="284"/>
      <c r="N1186" s="284"/>
      <c r="O1186" s="286"/>
      <c r="P1186" s="284"/>
      <c r="Q1186" s="284"/>
      <c r="R1186" s="284"/>
      <c r="S1186" s="284"/>
      <c r="T1186" s="284"/>
      <c r="U1186" s="284"/>
      <c r="V1186" s="284"/>
      <c r="W1186" s="284"/>
      <c r="X1186" s="284"/>
    </row>
    <row r="1187" spans="1:24 16379:16382" s="5" customFormat="1" ht="50.25" customHeight="1">
      <c r="A1187" s="140" t="s">
        <v>196</v>
      </c>
      <c r="B1187" s="107" t="s">
        <v>565</v>
      </c>
      <c r="C1187" s="114"/>
      <c r="D1187" s="231">
        <f t="shared" ref="D1187:E1189" si="338">D1188</f>
        <v>35679</v>
      </c>
      <c r="E1187" s="264">
        <f t="shared" si="338"/>
        <v>15858</v>
      </c>
      <c r="F1187" s="166"/>
      <c r="G1187" s="282"/>
      <c r="H1187" s="283"/>
      <c r="I1187" s="283"/>
      <c r="J1187" s="196"/>
      <c r="K1187" s="282"/>
      <c r="L1187" s="284"/>
      <c r="M1187" s="284"/>
      <c r="N1187" s="284"/>
      <c r="O1187" s="286"/>
      <c r="P1187" s="284"/>
      <c r="Q1187" s="284"/>
      <c r="R1187" s="284"/>
      <c r="S1187" s="284"/>
      <c r="T1187" s="284"/>
      <c r="U1187" s="284"/>
      <c r="V1187" s="284"/>
      <c r="W1187" s="284"/>
      <c r="X1187" s="284"/>
    </row>
    <row r="1188" spans="1:24 16379:16382" s="5" customFormat="1" ht="37.5" customHeight="1">
      <c r="A1188" s="26" t="s">
        <v>348</v>
      </c>
      <c r="B1188" s="106" t="s">
        <v>565</v>
      </c>
      <c r="C1188" s="101">
        <v>400</v>
      </c>
      <c r="D1188" s="217">
        <f t="shared" si="338"/>
        <v>35679</v>
      </c>
      <c r="E1188" s="233">
        <f t="shared" si="338"/>
        <v>15858</v>
      </c>
      <c r="F1188" s="164"/>
      <c r="G1188" s="282"/>
      <c r="H1188" s="283"/>
      <c r="I1188" s="283"/>
      <c r="J1188" s="196"/>
      <c r="K1188" s="282"/>
      <c r="L1188" s="284"/>
      <c r="M1188" s="284"/>
      <c r="N1188" s="284"/>
      <c r="O1188" s="286"/>
      <c r="P1188" s="284"/>
      <c r="Q1188" s="284"/>
      <c r="R1188" s="284"/>
      <c r="S1188" s="284"/>
      <c r="T1188" s="284"/>
      <c r="U1188" s="284"/>
      <c r="V1188" s="284"/>
      <c r="W1188" s="284"/>
      <c r="X1188" s="284"/>
    </row>
    <row r="1189" spans="1:24 16379:16382" s="5" customFormat="1" ht="19.5" customHeight="1">
      <c r="A1189" s="9" t="s">
        <v>59</v>
      </c>
      <c r="B1189" s="106" t="s">
        <v>565</v>
      </c>
      <c r="C1189" s="101">
        <v>410</v>
      </c>
      <c r="D1189" s="217">
        <f t="shared" si="338"/>
        <v>35679</v>
      </c>
      <c r="E1189" s="233">
        <f t="shared" si="338"/>
        <v>15858</v>
      </c>
      <c r="F1189" s="164"/>
      <c r="G1189" s="282"/>
      <c r="H1189" s="283"/>
      <c r="I1189" s="283"/>
      <c r="J1189" s="196"/>
      <c r="K1189" s="282"/>
      <c r="L1189" s="284"/>
      <c r="M1189" s="284"/>
      <c r="N1189" s="284"/>
      <c r="O1189" s="286"/>
      <c r="P1189" s="284"/>
      <c r="Q1189" s="284"/>
      <c r="R1189" s="284"/>
      <c r="S1189" s="284"/>
      <c r="T1189" s="284"/>
      <c r="U1189" s="284"/>
      <c r="V1189" s="284"/>
      <c r="W1189" s="284"/>
      <c r="X1189" s="284"/>
    </row>
    <row r="1190" spans="1:24 16379:16382" s="5" customFormat="1" ht="38.25" customHeight="1">
      <c r="A1190" s="195" t="s">
        <v>129</v>
      </c>
      <c r="B1190" s="106" t="s">
        <v>565</v>
      </c>
      <c r="C1190" s="101">
        <v>412</v>
      </c>
      <c r="D1190" s="217">
        <f>12463+23216</f>
        <v>35679</v>
      </c>
      <c r="E1190" s="233">
        <f>0+15858</f>
        <v>15858</v>
      </c>
      <c r="F1190" s="164"/>
      <c r="G1190" s="282"/>
      <c r="H1190" s="283"/>
      <c r="I1190" s="283"/>
      <c r="J1190" s="196"/>
      <c r="K1190" s="335"/>
      <c r="L1190" s="284"/>
      <c r="M1190" s="284"/>
      <c r="N1190" s="284"/>
      <c r="O1190" s="286"/>
      <c r="P1190" s="284"/>
      <c r="Q1190" s="284"/>
      <c r="R1190" s="284"/>
      <c r="S1190" s="284"/>
      <c r="T1190" s="284"/>
      <c r="U1190" s="284"/>
      <c r="V1190" s="284"/>
      <c r="W1190" s="284"/>
      <c r="X1190" s="284"/>
    </row>
    <row r="1191" spans="1:24 16379:16382" s="5" customFormat="1" ht="74.25" customHeight="1">
      <c r="A1191" s="4" t="s">
        <v>626</v>
      </c>
      <c r="B1191" s="81" t="s">
        <v>232</v>
      </c>
      <c r="C1191" s="82"/>
      <c r="D1191" s="208">
        <f>D1192+D1221</f>
        <v>45939</v>
      </c>
      <c r="E1191" s="251">
        <f>E1192+E1221</f>
        <v>49312</v>
      </c>
      <c r="F1191" s="284"/>
      <c r="G1191" s="284"/>
      <c r="H1191" s="284"/>
      <c r="I1191" s="284"/>
      <c r="J1191" s="310"/>
      <c r="K1191" s="282"/>
      <c r="L1191" s="284"/>
      <c r="M1191" s="284"/>
      <c r="N1191" s="284"/>
      <c r="O1191" s="285"/>
      <c r="P1191" s="284"/>
      <c r="Q1191" s="284"/>
      <c r="R1191" s="284"/>
      <c r="S1191" s="284"/>
      <c r="T1191" s="284"/>
      <c r="U1191" s="284"/>
      <c r="V1191" s="284"/>
      <c r="W1191" s="284"/>
      <c r="X1191" s="284"/>
      <c r="XEY1191" s="34"/>
      <c r="XEZ1191" s="34"/>
      <c r="XFA1191" s="1"/>
      <c r="XFB1191" s="1"/>
    </row>
    <row r="1192" spans="1:24 16379:16382" s="5" customFormat="1" ht="62.4">
      <c r="A1192" s="6" t="s">
        <v>730</v>
      </c>
      <c r="B1192" s="83" t="s">
        <v>233</v>
      </c>
      <c r="C1192" s="114"/>
      <c r="D1192" s="209">
        <f>D1193+D1197+D1201+D1205+D1209+D1213+D1217</f>
        <v>44739</v>
      </c>
      <c r="E1192" s="252">
        <f>E1193+E1197+E1201+E1205+E1209+E1213+E1217</f>
        <v>48112</v>
      </c>
      <c r="F1192" s="145"/>
      <c r="G1192" s="282"/>
      <c r="H1192" s="283"/>
      <c r="I1192" s="283"/>
      <c r="J1192" s="196"/>
      <c r="K1192" s="282"/>
      <c r="L1192" s="284"/>
      <c r="M1192" s="284"/>
      <c r="N1192" s="284"/>
      <c r="O1192" s="286"/>
      <c r="P1192" s="284"/>
      <c r="Q1192" s="284"/>
      <c r="R1192" s="284"/>
      <c r="S1192" s="284"/>
      <c r="T1192" s="284"/>
      <c r="U1192" s="284"/>
      <c r="V1192" s="284"/>
      <c r="W1192" s="284"/>
      <c r="X1192" s="284"/>
    </row>
    <row r="1193" spans="1:24 16379:16382" s="5" customFormat="1" ht="31.2">
      <c r="A1193" s="8" t="s">
        <v>125</v>
      </c>
      <c r="B1193" s="93" t="s">
        <v>234</v>
      </c>
      <c r="C1193" s="114"/>
      <c r="D1193" s="211">
        <f t="shared" ref="D1193:E1195" si="339">D1194</f>
        <v>15834</v>
      </c>
      <c r="E1193" s="254">
        <f t="shared" si="339"/>
        <v>15834</v>
      </c>
      <c r="F1193" s="147"/>
      <c r="G1193" s="282"/>
      <c r="H1193" s="283"/>
      <c r="I1193" s="283"/>
      <c r="J1193" s="196"/>
      <c r="K1193" s="282"/>
      <c r="L1193" s="284"/>
      <c r="M1193" s="284"/>
      <c r="N1193" s="284"/>
      <c r="O1193" s="286"/>
      <c r="P1193" s="284"/>
      <c r="Q1193" s="284"/>
      <c r="R1193" s="284"/>
      <c r="S1193" s="284"/>
      <c r="T1193" s="284"/>
      <c r="U1193" s="284"/>
      <c r="V1193" s="284"/>
      <c r="W1193" s="284"/>
      <c r="X1193" s="284"/>
    </row>
    <row r="1194" spans="1:24 16379:16382" s="5" customFormat="1" ht="31.2">
      <c r="A1194" s="177" t="s">
        <v>519</v>
      </c>
      <c r="B1194" s="88" t="s">
        <v>234</v>
      </c>
      <c r="C1194" s="88" t="s">
        <v>15</v>
      </c>
      <c r="D1194" s="212">
        <f t="shared" si="339"/>
        <v>15834</v>
      </c>
      <c r="E1194" s="227">
        <f t="shared" si="339"/>
        <v>15834</v>
      </c>
      <c r="F1194" s="148"/>
      <c r="G1194" s="282"/>
      <c r="H1194" s="283"/>
      <c r="I1194" s="283"/>
      <c r="J1194" s="196"/>
      <c r="K1194" s="282"/>
      <c r="L1194" s="284"/>
      <c r="M1194" s="284"/>
      <c r="N1194" s="284"/>
      <c r="O1194" s="286"/>
      <c r="P1194" s="284"/>
      <c r="Q1194" s="284"/>
      <c r="R1194" s="284"/>
      <c r="S1194" s="284"/>
      <c r="T1194" s="284"/>
      <c r="U1194" s="284"/>
      <c r="V1194" s="284"/>
      <c r="W1194" s="284"/>
      <c r="X1194" s="284"/>
    </row>
    <row r="1195" spans="1:24 16379:16382" s="5" customFormat="1" ht="31.2">
      <c r="A1195" s="38" t="s">
        <v>17</v>
      </c>
      <c r="B1195" s="88" t="s">
        <v>234</v>
      </c>
      <c r="C1195" s="88" t="s">
        <v>16</v>
      </c>
      <c r="D1195" s="212">
        <f t="shared" si="339"/>
        <v>15834</v>
      </c>
      <c r="E1195" s="227">
        <f t="shared" si="339"/>
        <v>15834</v>
      </c>
      <c r="F1195" s="148"/>
      <c r="G1195" s="282"/>
      <c r="H1195" s="283"/>
      <c r="I1195" s="283"/>
      <c r="J1195" s="196"/>
      <c r="K1195" s="282"/>
      <c r="L1195" s="284"/>
      <c r="M1195" s="284"/>
      <c r="N1195" s="284"/>
      <c r="O1195" s="286"/>
      <c r="P1195" s="284"/>
      <c r="Q1195" s="284"/>
      <c r="R1195" s="284"/>
      <c r="S1195" s="284"/>
      <c r="T1195" s="284"/>
      <c r="U1195" s="284"/>
      <c r="V1195" s="284"/>
      <c r="W1195" s="284"/>
      <c r="X1195" s="284"/>
    </row>
    <row r="1196" spans="1:24 16379:16382" s="5" customFormat="1" ht="15.6">
      <c r="A1196" s="61" t="s">
        <v>740</v>
      </c>
      <c r="B1196" s="88" t="s">
        <v>234</v>
      </c>
      <c r="C1196" s="88" t="s">
        <v>77</v>
      </c>
      <c r="D1196" s="212">
        <v>15834</v>
      </c>
      <c r="E1196" s="227">
        <v>15834</v>
      </c>
      <c r="F1196" s="148"/>
      <c r="G1196" s="282"/>
      <c r="H1196" s="283"/>
      <c r="I1196" s="283"/>
      <c r="J1196" s="196"/>
      <c r="K1196" s="282"/>
      <c r="L1196" s="284"/>
      <c r="M1196" s="284"/>
      <c r="N1196" s="284"/>
      <c r="O1196" s="286"/>
      <c r="P1196" s="284"/>
      <c r="Q1196" s="284"/>
      <c r="R1196" s="284"/>
      <c r="S1196" s="284"/>
      <c r="T1196" s="284"/>
      <c r="U1196" s="284"/>
      <c r="V1196" s="284"/>
      <c r="W1196" s="284"/>
      <c r="X1196" s="284"/>
    </row>
    <row r="1197" spans="1:24 16379:16382" s="5" customFormat="1" ht="15.6">
      <c r="A1197" s="62" t="s">
        <v>534</v>
      </c>
      <c r="B1197" s="93" t="s">
        <v>535</v>
      </c>
      <c r="C1197" s="114"/>
      <c r="D1197" s="211">
        <f t="shared" ref="D1197:E1199" si="340">D1198</f>
        <v>500</v>
      </c>
      <c r="E1197" s="254">
        <f t="shared" si="340"/>
        <v>500</v>
      </c>
      <c r="F1197" s="147"/>
      <c r="G1197" s="282"/>
      <c r="H1197" s="283"/>
      <c r="I1197" s="283"/>
      <c r="J1197" s="196"/>
      <c r="K1197" s="282"/>
      <c r="L1197" s="284"/>
      <c r="M1197" s="284"/>
      <c r="N1197" s="284"/>
      <c r="O1197" s="286"/>
      <c r="P1197" s="284"/>
      <c r="Q1197" s="284"/>
      <c r="R1197" s="284"/>
      <c r="S1197" s="284"/>
      <c r="T1197" s="284"/>
      <c r="U1197" s="284"/>
      <c r="V1197" s="284"/>
      <c r="W1197" s="284"/>
      <c r="X1197" s="284"/>
    </row>
    <row r="1198" spans="1:24 16379:16382" s="5" customFormat="1" ht="31.2">
      <c r="A1198" s="177" t="s">
        <v>519</v>
      </c>
      <c r="B1198" s="88" t="s">
        <v>535</v>
      </c>
      <c r="C1198" s="88" t="s">
        <v>15</v>
      </c>
      <c r="D1198" s="212">
        <f t="shared" si="340"/>
        <v>500</v>
      </c>
      <c r="E1198" s="227">
        <f t="shared" si="340"/>
        <v>500</v>
      </c>
      <c r="F1198" s="148"/>
      <c r="G1198" s="282"/>
      <c r="H1198" s="283"/>
      <c r="I1198" s="283"/>
      <c r="J1198" s="196"/>
      <c r="K1198" s="282"/>
      <c r="L1198" s="284"/>
      <c r="M1198" s="284"/>
      <c r="N1198" s="284"/>
      <c r="O1198" s="286"/>
      <c r="P1198" s="284"/>
      <c r="Q1198" s="284"/>
      <c r="R1198" s="284"/>
      <c r="S1198" s="284"/>
      <c r="T1198" s="284"/>
      <c r="U1198" s="284"/>
      <c r="V1198" s="284"/>
      <c r="W1198" s="284"/>
      <c r="X1198" s="284"/>
    </row>
    <row r="1199" spans="1:24 16379:16382" s="5" customFormat="1" ht="31.2">
      <c r="A1199" s="38" t="s">
        <v>17</v>
      </c>
      <c r="B1199" s="88" t="s">
        <v>535</v>
      </c>
      <c r="C1199" s="88" t="s">
        <v>16</v>
      </c>
      <c r="D1199" s="212">
        <f t="shared" si="340"/>
        <v>500</v>
      </c>
      <c r="E1199" s="227">
        <f t="shared" si="340"/>
        <v>500</v>
      </c>
      <c r="F1199" s="148"/>
      <c r="G1199" s="282"/>
      <c r="H1199" s="283"/>
      <c r="I1199" s="283"/>
      <c r="J1199" s="196"/>
      <c r="K1199" s="282"/>
      <c r="L1199" s="284"/>
      <c r="M1199" s="284"/>
      <c r="N1199" s="284"/>
      <c r="O1199" s="286"/>
      <c r="P1199" s="284"/>
      <c r="Q1199" s="284"/>
      <c r="R1199" s="284"/>
      <c r="S1199" s="284"/>
      <c r="T1199" s="284"/>
      <c r="U1199" s="284"/>
      <c r="V1199" s="284"/>
      <c r="W1199" s="284"/>
      <c r="X1199" s="284"/>
    </row>
    <row r="1200" spans="1:24 16379:16382" s="5" customFormat="1" ht="15.6">
      <c r="A1200" s="61" t="s">
        <v>740</v>
      </c>
      <c r="B1200" s="88" t="s">
        <v>535</v>
      </c>
      <c r="C1200" s="88" t="s">
        <v>77</v>
      </c>
      <c r="D1200" s="212">
        <v>500</v>
      </c>
      <c r="E1200" s="227">
        <v>500</v>
      </c>
      <c r="F1200" s="148"/>
      <c r="G1200" s="282"/>
      <c r="H1200" s="283"/>
      <c r="I1200" s="283"/>
      <c r="J1200" s="196"/>
      <c r="K1200" s="282"/>
      <c r="L1200" s="284"/>
      <c r="M1200" s="284"/>
      <c r="N1200" s="284"/>
      <c r="O1200" s="286"/>
      <c r="P1200" s="284"/>
      <c r="Q1200" s="284"/>
      <c r="R1200" s="284"/>
      <c r="S1200" s="284"/>
      <c r="T1200" s="284"/>
      <c r="U1200" s="284"/>
      <c r="V1200" s="284"/>
      <c r="W1200" s="284"/>
      <c r="X1200" s="284"/>
    </row>
    <row r="1201" spans="1:24" s="5" customFormat="1" ht="19.2" customHeight="1">
      <c r="A1201" s="62" t="s">
        <v>583</v>
      </c>
      <c r="B1201" s="93" t="s">
        <v>581</v>
      </c>
      <c r="C1201" s="114"/>
      <c r="D1201" s="211">
        <f t="shared" ref="D1201:E1203" si="341">D1202</f>
        <v>0</v>
      </c>
      <c r="E1201" s="254">
        <f t="shared" si="341"/>
        <v>1361</v>
      </c>
      <c r="F1201" s="147"/>
      <c r="G1201" s="282"/>
      <c r="H1201" s="283"/>
      <c r="I1201" s="283"/>
      <c r="J1201" s="196"/>
      <c r="K1201" s="282"/>
      <c r="L1201" s="284"/>
      <c r="M1201" s="284"/>
      <c r="N1201" s="284"/>
      <c r="O1201" s="286"/>
      <c r="P1201" s="284"/>
      <c r="Q1201" s="284"/>
      <c r="R1201" s="284"/>
      <c r="S1201" s="284"/>
      <c r="T1201" s="284"/>
      <c r="U1201" s="284"/>
      <c r="V1201" s="284"/>
      <c r="W1201" s="284"/>
      <c r="X1201" s="284"/>
    </row>
    <row r="1202" spans="1:24" s="5" customFormat="1" ht="33.6" customHeight="1">
      <c r="A1202" s="14" t="s">
        <v>18</v>
      </c>
      <c r="B1202" s="88" t="s">
        <v>581</v>
      </c>
      <c r="C1202" s="88" t="s">
        <v>20</v>
      </c>
      <c r="D1202" s="212">
        <f t="shared" si="341"/>
        <v>0</v>
      </c>
      <c r="E1202" s="227">
        <f t="shared" si="341"/>
        <v>1361</v>
      </c>
      <c r="F1202" s="148"/>
      <c r="G1202" s="282"/>
      <c r="H1202" s="283"/>
      <c r="I1202" s="283"/>
      <c r="J1202" s="196"/>
      <c r="K1202" s="282"/>
      <c r="L1202" s="284"/>
      <c r="M1202" s="284"/>
      <c r="N1202" s="284"/>
      <c r="O1202" s="286"/>
      <c r="P1202" s="284"/>
      <c r="Q1202" s="284"/>
      <c r="R1202" s="284"/>
      <c r="S1202" s="284"/>
      <c r="T1202" s="284"/>
      <c r="U1202" s="284"/>
      <c r="V1202" s="284"/>
      <c r="W1202" s="284"/>
      <c r="X1202" s="284"/>
    </row>
    <row r="1203" spans="1:24" s="5" customFormat="1" ht="19.2" customHeight="1">
      <c r="A1203" s="14" t="s">
        <v>24</v>
      </c>
      <c r="B1203" s="88" t="s">
        <v>581</v>
      </c>
      <c r="C1203" s="88" t="s">
        <v>25</v>
      </c>
      <c r="D1203" s="212">
        <f t="shared" si="341"/>
        <v>0</v>
      </c>
      <c r="E1203" s="227">
        <f t="shared" si="341"/>
        <v>1361</v>
      </c>
      <c r="F1203" s="148"/>
      <c r="G1203" s="282"/>
      <c r="H1203" s="283"/>
      <c r="I1203" s="283"/>
      <c r="J1203" s="196"/>
      <c r="K1203" s="282"/>
      <c r="L1203" s="284"/>
      <c r="M1203" s="284"/>
      <c r="N1203" s="284"/>
      <c r="O1203" s="286"/>
      <c r="P1203" s="284"/>
      <c r="Q1203" s="284"/>
      <c r="R1203" s="284"/>
      <c r="S1203" s="284"/>
      <c r="T1203" s="284"/>
      <c r="U1203" s="284"/>
      <c r="V1203" s="284"/>
      <c r="W1203" s="284"/>
      <c r="X1203" s="284"/>
    </row>
    <row r="1204" spans="1:24" s="5" customFormat="1" ht="19.2" customHeight="1">
      <c r="A1204" s="15" t="s">
        <v>82</v>
      </c>
      <c r="B1204" s="88" t="s">
        <v>581</v>
      </c>
      <c r="C1204" s="88" t="s">
        <v>83</v>
      </c>
      <c r="D1204" s="212">
        <v>0</v>
      </c>
      <c r="E1204" s="227">
        <v>1361</v>
      </c>
      <c r="F1204" s="148"/>
      <c r="G1204" s="282"/>
      <c r="H1204" s="283"/>
      <c r="I1204" s="283"/>
      <c r="J1204" s="196"/>
      <c r="K1204" s="282"/>
      <c r="L1204" s="284"/>
      <c r="M1204" s="284"/>
      <c r="N1204" s="284"/>
      <c r="O1204" s="286"/>
      <c r="P1204" s="284"/>
      <c r="Q1204" s="284"/>
      <c r="R1204" s="284"/>
      <c r="S1204" s="284"/>
      <c r="T1204" s="284"/>
      <c r="U1204" s="284"/>
      <c r="V1204" s="284"/>
      <c r="W1204" s="284"/>
      <c r="X1204" s="284"/>
    </row>
    <row r="1205" spans="1:24" s="5" customFormat="1" ht="47.4" customHeight="1">
      <c r="A1205" s="62" t="s">
        <v>855</v>
      </c>
      <c r="B1205" s="93" t="s">
        <v>582</v>
      </c>
      <c r="C1205" s="114"/>
      <c r="D1205" s="211">
        <f t="shared" ref="D1205:E1215" si="342">D1206</f>
        <v>2000</v>
      </c>
      <c r="E1205" s="254">
        <f t="shared" si="342"/>
        <v>2000</v>
      </c>
      <c r="F1205" s="147"/>
      <c r="G1205" s="282"/>
      <c r="H1205" s="283"/>
      <c r="I1205" s="283"/>
      <c r="J1205" s="196"/>
      <c r="K1205" s="282"/>
      <c r="L1205" s="284"/>
      <c r="M1205" s="284"/>
      <c r="N1205" s="284"/>
      <c r="O1205" s="286"/>
      <c r="P1205" s="284"/>
      <c r="Q1205" s="284"/>
      <c r="R1205" s="284"/>
      <c r="S1205" s="284"/>
      <c r="T1205" s="284"/>
      <c r="U1205" s="284"/>
      <c r="V1205" s="284"/>
      <c r="W1205" s="284"/>
      <c r="X1205" s="284"/>
    </row>
    <row r="1206" spans="1:24" s="5" customFormat="1" ht="22.2" customHeight="1">
      <c r="A1206" s="177" t="s">
        <v>519</v>
      </c>
      <c r="B1206" s="88" t="s">
        <v>582</v>
      </c>
      <c r="C1206" s="88" t="s">
        <v>15</v>
      </c>
      <c r="D1206" s="212">
        <f t="shared" si="342"/>
        <v>2000</v>
      </c>
      <c r="E1206" s="227">
        <f t="shared" si="342"/>
        <v>2000</v>
      </c>
      <c r="F1206" s="148"/>
      <c r="G1206" s="282"/>
      <c r="H1206" s="283"/>
      <c r="I1206" s="283"/>
      <c r="J1206" s="196"/>
      <c r="K1206" s="282"/>
      <c r="L1206" s="284"/>
      <c r="M1206" s="284"/>
      <c r="N1206" s="284"/>
      <c r="O1206" s="286"/>
      <c r="P1206" s="284"/>
      <c r="Q1206" s="284"/>
      <c r="R1206" s="284"/>
      <c r="S1206" s="284"/>
      <c r="T1206" s="284"/>
      <c r="U1206" s="284"/>
      <c r="V1206" s="284"/>
      <c r="W1206" s="284"/>
      <c r="X1206" s="284"/>
    </row>
    <row r="1207" spans="1:24" s="5" customFormat="1" ht="31.2">
      <c r="A1207" s="38" t="s">
        <v>17</v>
      </c>
      <c r="B1207" s="88" t="s">
        <v>582</v>
      </c>
      <c r="C1207" s="88" t="s">
        <v>16</v>
      </c>
      <c r="D1207" s="212">
        <f t="shared" si="342"/>
        <v>2000</v>
      </c>
      <c r="E1207" s="227">
        <f t="shared" si="342"/>
        <v>2000</v>
      </c>
      <c r="F1207" s="148"/>
      <c r="G1207" s="282"/>
      <c r="H1207" s="283"/>
      <c r="I1207" s="283"/>
      <c r="J1207" s="196"/>
      <c r="K1207" s="282"/>
      <c r="L1207" s="284"/>
      <c r="M1207" s="284"/>
      <c r="N1207" s="284"/>
      <c r="O1207" s="286"/>
      <c r="P1207" s="284"/>
      <c r="Q1207" s="284"/>
      <c r="R1207" s="284"/>
      <c r="S1207" s="284"/>
      <c r="T1207" s="284"/>
      <c r="U1207" s="284"/>
      <c r="V1207" s="284"/>
      <c r="W1207" s="284"/>
      <c r="X1207" s="284"/>
    </row>
    <row r="1208" spans="1:24" s="5" customFormat="1" ht="19.2" customHeight="1">
      <c r="A1208" s="61" t="s">
        <v>740</v>
      </c>
      <c r="B1208" s="88" t="s">
        <v>582</v>
      </c>
      <c r="C1208" s="88" t="s">
        <v>77</v>
      </c>
      <c r="D1208" s="212">
        <v>2000</v>
      </c>
      <c r="E1208" s="227">
        <v>2000</v>
      </c>
      <c r="F1208" s="148"/>
      <c r="G1208" s="282"/>
      <c r="H1208" s="283"/>
      <c r="I1208" s="283"/>
      <c r="J1208" s="196"/>
      <c r="K1208" s="282"/>
      <c r="L1208" s="284"/>
      <c r="M1208" s="284"/>
      <c r="N1208" s="284"/>
      <c r="O1208" s="286"/>
      <c r="P1208" s="284"/>
      <c r="Q1208" s="284"/>
      <c r="R1208" s="284"/>
      <c r="S1208" s="284"/>
      <c r="T1208" s="284"/>
      <c r="U1208" s="284"/>
      <c r="V1208" s="284"/>
      <c r="W1208" s="284"/>
      <c r="X1208" s="284"/>
    </row>
    <row r="1209" spans="1:24" s="5" customFormat="1" ht="19.2" customHeight="1">
      <c r="A1209" s="62" t="s">
        <v>126</v>
      </c>
      <c r="B1209" s="93" t="s">
        <v>753</v>
      </c>
      <c r="C1209" s="114"/>
      <c r="D1209" s="211">
        <f t="shared" si="342"/>
        <v>1000</v>
      </c>
      <c r="E1209" s="254">
        <f t="shared" si="342"/>
        <v>1000</v>
      </c>
      <c r="F1209" s="148"/>
      <c r="G1209" s="282"/>
      <c r="H1209" s="283"/>
      <c r="I1209" s="283"/>
      <c r="J1209" s="196"/>
      <c r="K1209" s="282"/>
      <c r="L1209" s="284"/>
      <c r="M1209" s="284"/>
      <c r="N1209" s="284"/>
      <c r="O1209" s="286"/>
      <c r="P1209" s="284"/>
      <c r="Q1209" s="284"/>
      <c r="R1209" s="284"/>
      <c r="S1209" s="284"/>
      <c r="T1209" s="284"/>
      <c r="U1209" s="284"/>
      <c r="V1209" s="284"/>
      <c r="W1209" s="284"/>
      <c r="X1209" s="284"/>
    </row>
    <row r="1210" spans="1:24" s="5" customFormat="1" ht="19.2" customHeight="1">
      <c r="A1210" s="177" t="s">
        <v>519</v>
      </c>
      <c r="B1210" s="88" t="s">
        <v>753</v>
      </c>
      <c r="C1210" s="88" t="s">
        <v>15</v>
      </c>
      <c r="D1210" s="212">
        <f t="shared" si="342"/>
        <v>1000</v>
      </c>
      <c r="E1210" s="227">
        <f t="shared" si="342"/>
        <v>1000</v>
      </c>
      <c r="F1210" s="148"/>
      <c r="G1210" s="282"/>
      <c r="H1210" s="283"/>
      <c r="I1210" s="283"/>
      <c r="J1210" s="196"/>
      <c r="K1210" s="282"/>
      <c r="L1210" s="284"/>
      <c r="M1210" s="284"/>
      <c r="N1210" s="284"/>
      <c r="O1210" s="286"/>
      <c r="P1210" s="284"/>
      <c r="Q1210" s="284"/>
      <c r="R1210" s="284"/>
      <c r="S1210" s="284"/>
      <c r="T1210" s="284"/>
      <c r="U1210" s="284"/>
      <c r="V1210" s="284"/>
      <c r="W1210" s="284"/>
      <c r="X1210" s="284"/>
    </row>
    <row r="1211" spans="1:24" s="5" customFormat="1" ht="31.2">
      <c r="A1211" s="38" t="s">
        <v>17</v>
      </c>
      <c r="B1211" s="88" t="s">
        <v>753</v>
      </c>
      <c r="C1211" s="88" t="s">
        <v>16</v>
      </c>
      <c r="D1211" s="212">
        <f t="shared" si="342"/>
        <v>1000</v>
      </c>
      <c r="E1211" s="227">
        <f t="shared" si="342"/>
        <v>1000</v>
      </c>
      <c r="F1211" s="148"/>
      <c r="G1211" s="282"/>
      <c r="H1211" s="283"/>
      <c r="I1211" s="283"/>
      <c r="J1211" s="196"/>
      <c r="K1211" s="282"/>
      <c r="L1211" s="284"/>
      <c r="M1211" s="284"/>
      <c r="N1211" s="284"/>
      <c r="O1211" s="286"/>
      <c r="P1211" s="284"/>
      <c r="Q1211" s="284"/>
      <c r="R1211" s="284"/>
      <c r="S1211" s="284"/>
      <c r="T1211" s="284"/>
      <c r="U1211" s="284"/>
      <c r="V1211" s="284"/>
      <c r="W1211" s="284"/>
      <c r="X1211" s="284"/>
    </row>
    <row r="1212" spans="1:24" s="5" customFormat="1" ht="19.2" customHeight="1">
      <c r="A1212" s="61" t="s">
        <v>740</v>
      </c>
      <c r="B1212" s="88" t="s">
        <v>753</v>
      </c>
      <c r="C1212" s="88" t="s">
        <v>77</v>
      </c>
      <c r="D1212" s="212">
        <v>1000</v>
      </c>
      <c r="E1212" s="227">
        <v>1000</v>
      </c>
      <c r="F1212" s="148"/>
      <c r="G1212" s="282"/>
      <c r="H1212" s="283"/>
      <c r="I1212" s="283"/>
      <c r="J1212" s="196"/>
      <c r="K1212" s="282"/>
      <c r="L1212" s="284"/>
      <c r="M1212" s="284"/>
      <c r="N1212" s="284"/>
      <c r="O1212" s="286"/>
      <c r="P1212" s="284"/>
      <c r="Q1212" s="284"/>
      <c r="R1212" s="284"/>
      <c r="S1212" s="284"/>
      <c r="T1212" s="284"/>
      <c r="U1212" s="284"/>
      <c r="V1212" s="284"/>
      <c r="W1212" s="284"/>
      <c r="X1212" s="284"/>
    </row>
    <row r="1213" spans="1:24" s="5" customFormat="1" ht="33" customHeight="1">
      <c r="A1213" s="62" t="s">
        <v>755</v>
      </c>
      <c r="B1213" s="93" t="s">
        <v>754</v>
      </c>
      <c r="C1213" s="114"/>
      <c r="D1213" s="211">
        <f t="shared" si="342"/>
        <v>4988</v>
      </c>
      <c r="E1213" s="254">
        <f t="shared" si="342"/>
        <v>7000</v>
      </c>
      <c r="F1213" s="148"/>
      <c r="G1213" s="282"/>
      <c r="H1213" s="283"/>
      <c r="I1213" s="283"/>
      <c r="J1213" s="196"/>
      <c r="K1213" s="282"/>
      <c r="L1213" s="284"/>
      <c r="M1213" s="284"/>
      <c r="N1213" s="284"/>
      <c r="O1213" s="286"/>
      <c r="P1213" s="284"/>
      <c r="Q1213" s="284"/>
      <c r="R1213" s="284"/>
      <c r="S1213" s="284"/>
      <c r="T1213" s="284"/>
      <c r="U1213" s="284"/>
      <c r="V1213" s="284"/>
      <c r="W1213" s="284"/>
      <c r="X1213" s="284"/>
    </row>
    <row r="1214" spans="1:24" s="5" customFormat="1" ht="19.2" customHeight="1">
      <c r="A1214" s="177" t="s">
        <v>519</v>
      </c>
      <c r="B1214" s="88" t="s">
        <v>754</v>
      </c>
      <c r="C1214" s="88" t="s">
        <v>15</v>
      </c>
      <c r="D1214" s="212">
        <f t="shared" si="342"/>
        <v>4988</v>
      </c>
      <c r="E1214" s="227">
        <f t="shared" si="342"/>
        <v>7000</v>
      </c>
      <c r="F1214" s="148"/>
      <c r="G1214" s="282"/>
      <c r="H1214" s="283"/>
      <c r="I1214" s="283"/>
      <c r="J1214" s="196"/>
      <c r="K1214" s="282"/>
      <c r="L1214" s="284"/>
      <c r="M1214" s="284"/>
      <c r="N1214" s="284"/>
      <c r="O1214" s="286"/>
      <c r="P1214" s="284"/>
      <c r="Q1214" s="284"/>
      <c r="R1214" s="284"/>
      <c r="S1214" s="284"/>
      <c r="T1214" s="284"/>
      <c r="U1214" s="284"/>
      <c r="V1214" s="284"/>
      <c r="W1214" s="284"/>
      <c r="X1214" s="284"/>
    </row>
    <row r="1215" spans="1:24" s="5" customFormat="1" ht="31.2">
      <c r="A1215" s="38" t="s">
        <v>17</v>
      </c>
      <c r="B1215" s="88" t="s">
        <v>754</v>
      </c>
      <c r="C1215" s="88" t="s">
        <v>16</v>
      </c>
      <c r="D1215" s="212">
        <f t="shared" si="342"/>
        <v>4988</v>
      </c>
      <c r="E1215" s="227">
        <f t="shared" si="342"/>
        <v>7000</v>
      </c>
      <c r="F1215" s="148"/>
      <c r="G1215" s="282"/>
      <c r="H1215" s="283"/>
      <c r="I1215" s="283"/>
      <c r="J1215" s="196"/>
      <c r="K1215" s="282"/>
      <c r="L1215" s="284"/>
      <c r="M1215" s="284"/>
      <c r="N1215" s="284"/>
      <c r="O1215" s="286"/>
      <c r="P1215" s="284"/>
      <c r="Q1215" s="284"/>
      <c r="R1215" s="284"/>
      <c r="S1215" s="284"/>
      <c r="T1215" s="284"/>
      <c r="U1215" s="284"/>
      <c r="V1215" s="284"/>
      <c r="W1215" s="284"/>
      <c r="X1215" s="284"/>
    </row>
    <row r="1216" spans="1:24" s="5" customFormat="1" ht="19.2" customHeight="1">
      <c r="A1216" s="61" t="s">
        <v>740</v>
      </c>
      <c r="B1216" s="88" t="s">
        <v>754</v>
      </c>
      <c r="C1216" s="88" t="s">
        <v>77</v>
      </c>
      <c r="D1216" s="212">
        <v>4988</v>
      </c>
      <c r="E1216" s="227">
        <v>7000</v>
      </c>
      <c r="F1216" s="148"/>
      <c r="G1216" s="282"/>
      <c r="H1216" s="283"/>
      <c r="I1216" s="283"/>
      <c r="J1216" s="196"/>
      <c r="K1216" s="282"/>
      <c r="L1216" s="284"/>
      <c r="M1216" s="284"/>
      <c r="N1216" s="284"/>
      <c r="O1216" s="286"/>
      <c r="P1216" s="284"/>
      <c r="Q1216" s="284"/>
      <c r="R1216" s="284"/>
      <c r="S1216" s="284"/>
      <c r="T1216" s="284"/>
      <c r="U1216" s="284"/>
      <c r="V1216" s="284"/>
      <c r="W1216" s="284"/>
      <c r="X1216" s="284"/>
    </row>
    <row r="1217" spans="1:24" s="5" customFormat="1" ht="19.2" customHeight="1">
      <c r="A1217" s="62" t="s">
        <v>564</v>
      </c>
      <c r="B1217" s="93" t="s">
        <v>563</v>
      </c>
      <c r="C1217" s="114"/>
      <c r="D1217" s="211">
        <f t="shared" ref="D1217:E1219" si="343">D1218</f>
        <v>20417</v>
      </c>
      <c r="E1217" s="254">
        <f t="shared" si="343"/>
        <v>20417</v>
      </c>
      <c r="F1217" s="147"/>
      <c r="G1217" s="282"/>
      <c r="H1217" s="283"/>
      <c r="I1217" s="283"/>
      <c r="J1217" s="196"/>
      <c r="K1217" s="282"/>
      <c r="L1217" s="284"/>
      <c r="M1217" s="284"/>
      <c r="N1217" s="284"/>
      <c r="O1217" s="286"/>
      <c r="P1217" s="284"/>
      <c r="Q1217" s="284"/>
      <c r="R1217" s="284"/>
      <c r="S1217" s="284"/>
      <c r="T1217" s="284"/>
      <c r="U1217" s="284"/>
      <c r="V1217" s="284"/>
      <c r="W1217" s="284"/>
      <c r="X1217" s="284"/>
    </row>
    <row r="1218" spans="1:24" s="5" customFormat="1" ht="36" customHeight="1">
      <c r="A1218" s="14" t="s">
        <v>18</v>
      </c>
      <c r="B1218" s="88" t="s">
        <v>563</v>
      </c>
      <c r="C1218" s="88" t="s">
        <v>20</v>
      </c>
      <c r="D1218" s="212">
        <f t="shared" si="343"/>
        <v>20417</v>
      </c>
      <c r="E1218" s="227">
        <f t="shared" si="343"/>
        <v>20417</v>
      </c>
      <c r="F1218" s="148"/>
      <c r="G1218" s="282"/>
      <c r="H1218" s="283"/>
      <c r="I1218" s="283"/>
      <c r="J1218" s="196"/>
      <c r="K1218" s="282"/>
      <c r="L1218" s="284"/>
      <c r="M1218" s="284"/>
      <c r="N1218" s="284"/>
      <c r="O1218" s="286"/>
      <c r="P1218" s="284"/>
      <c r="Q1218" s="284"/>
      <c r="R1218" s="284"/>
      <c r="S1218" s="284"/>
      <c r="T1218" s="284"/>
      <c r="U1218" s="284"/>
      <c r="V1218" s="284"/>
      <c r="W1218" s="284"/>
      <c r="X1218" s="284"/>
    </row>
    <row r="1219" spans="1:24" s="5" customFormat="1" ht="19.2" customHeight="1">
      <c r="A1219" s="14" t="s">
        <v>24</v>
      </c>
      <c r="B1219" s="88" t="s">
        <v>563</v>
      </c>
      <c r="C1219" s="88" t="s">
        <v>25</v>
      </c>
      <c r="D1219" s="212">
        <f t="shared" si="343"/>
        <v>20417</v>
      </c>
      <c r="E1219" s="227">
        <f t="shared" si="343"/>
        <v>20417</v>
      </c>
      <c r="F1219" s="148"/>
      <c r="G1219" s="282"/>
      <c r="H1219" s="283"/>
      <c r="I1219" s="283"/>
      <c r="J1219" s="196"/>
      <c r="K1219" s="282"/>
      <c r="L1219" s="284"/>
      <c r="M1219" s="284"/>
      <c r="N1219" s="284"/>
      <c r="O1219" s="286"/>
      <c r="P1219" s="284"/>
      <c r="Q1219" s="284"/>
      <c r="R1219" s="284"/>
      <c r="S1219" s="284"/>
      <c r="T1219" s="284"/>
      <c r="U1219" s="284"/>
      <c r="V1219" s="284"/>
      <c r="W1219" s="284"/>
      <c r="X1219" s="284"/>
    </row>
    <row r="1220" spans="1:24" s="5" customFormat="1" ht="45.75" customHeight="1">
      <c r="A1220" s="14" t="s">
        <v>99</v>
      </c>
      <c r="B1220" s="88" t="s">
        <v>563</v>
      </c>
      <c r="C1220" s="88" t="s">
        <v>100</v>
      </c>
      <c r="D1220" s="212">
        <v>20417</v>
      </c>
      <c r="E1220" s="227">
        <v>20417</v>
      </c>
      <c r="F1220" s="148"/>
      <c r="G1220" s="282"/>
      <c r="H1220" s="283"/>
      <c r="I1220" s="283"/>
      <c r="J1220" s="196"/>
      <c r="K1220" s="282"/>
      <c r="L1220" s="284"/>
      <c r="M1220" s="284"/>
      <c r="N1220" s="284"/>
      <c r="O1220" s="286"/>
      <c r="P1220" s="284"/>
      <c r="Q1220" s="284"/>
      <c r="R1220" s="284"/>
      <c r="S1220" s="284"/>
      <c r="T1220" s="284"/>
      <c r="U1220" s="284"/>
      <c r="V1220" s="284"/>
      <c r="W1220" s="284"/>
      <c r="X1220" s="284"/>
    </row>
    <row r="1221" spans="1:24" s="5" customFormat="1" ht="46.8">
      <c r="A1221" s="16" t="s">
        <v>751</v>
      </c>
      <c r="B1221" s="83" t="s">
        <v>235</v>
      </c>
      <c r="C1221" s="114"/>
      <c r="D1221" s="209">
        <f>D1222</f>
        <v>1200</v>
      </c>
      <c r="E1221" s="252">
        <f>E1222</f>
        <v>1200</v>
      </c>
      <c r="F1221" s="145"/>
      <c r="G1221" s="282"/>
      <c r="H1221" s="283"/>
      <c r="I1221" s="283"/>
      <c r="J1221" s="196"/>
      <c r="K1221" s="282"/>
      <c r="L1221" s="284"/>
      <c r="M1221" s="284"/>
      <c r="N1221" s="284"/>
      <c r="O1221" s="286"/>
      <c r="P1221" s="284"/>
      <c r="Q1221" s="284"/>
      <c r="R1221" s="284"/>
      <c r="S1221" s="284"/>
      <c r="T1221" s="284"/>
      <c r="U1221" s="284"/>
      <c r="V1221" s="284"/>
      <c r="W1221" s="284"/>
      <c r="X1221" s="284"/>
    </row>
    <row r="1222" spans="1:24" s="5" customFormat="1" ht="31.2">
      <c r="A1222" s="11" t="s">
        <v>752</v>
      </c>
      <c r="B1222" s="93" t="s">
        <v>750</v>
      </c>
      <c r="C1222" s="114"/>
      <c r="D1222" s="211">
        <f>D1224</f>
        <v>1200</v>
      </c>
      <c r="E1222" s="254">
        <f>E1224</f>
        <v>1200</v>
      </c>
      <c r="F1222" s="147"/>
      <c r="G1222" s="282"/>
      <c r="H1222" s="283"/>
      <c r="I1222" s="283"/>
      <c r="J1222" s="196"/>
      <c r="K1222" s="282"/>
      <c r="L1222" s="284"/>
      <c r="M1222" s="284"/>
      <c r="N1222" s="284"/>
      <c r="O1222" s="286"/>
      <c r="P1222" s="284"/>
      <c r="Q1222" s="284"/>
      <c r="R1222" s="284"/>
      <c r="S1222" s="284"/>
      <c r="T1222" s="284"/>
      <c r="U1222" s="284"/>
      <c r="V1222" s="284"/>
      <c r="W1222" s="284"/>
      <c r="X1222" s="284"/>
    </row>
    <row r="1223" spans="1:24" s="5" customFormat="1" ht="31.2">
      <c r="A1223" s="177" t="s">
        <v>519</v>
      </c>
      <c r="B1223" s="88" t="s">
        <v>750</v>
      </c>
      <c r="C1223" s="127">
        <v>200</v>
      </c>
      <c r="D1223" s="212">
        <f t="shared" ref="D1223:E1224" si="344">D1224</f>
        <v>1200</v>
      </c>
      <c r="E1223" s="227">
        <f t="shared" si="344"/>
        <v>1200</v>
      </c>
      <c r="F1223" s="148"/>
      <c r="G1223" s="282"/>
      <c r="H1223" s="283"/>
      <c r="I1223" s="283"/>
      <c r="J1223" s="196"/>
      <c r="K1223" s="282"/>
      <c r="L1223" s="284"/>
      <c r="M1223" s="284"/>
      <c r="N1223" s="284"/>
      <c r="O1223" s="286"/>
      <c r="P1223" s="284"/>
      <c r="Q1223" s="284"/>
      <c r="R1223" s="284"/>
      <c r="S1223" s="284"/>
      <c r="T1223" s="284"/>
      <c r="U1223" s="284"/>
      <c r="V1223" s="284"/>
      <c r="W1223" s="284"/>
      <c r="X1223" s="284"/>
    </row>
    <row r="1224" spans="1:24" s="5" customFormat="1" ht="31.2">
      <c r="A1224" s="38" t="s">
        <v>17</v>
      </c>
      <c r="B1224" s="88" t="s">
        <v>750</v>
      </c>
      <c r="C1224" s="127">
        <v>240</v>
      </c>
      <c r="D1224" s="212">
        <f t="shared" si="344"/>
        <v>1200</v>
      </c>
      <c r="E1224" s="227">
        <f t="shared" si="344"/>
        <v>1200</v>
      </c>
      <c r="F1224" s="148"/>
      <c r="G1224" s="282"/>
      <c r="H1224" s="283"/>
      <c r="I1224" s="283"/>
      <c r="J1224" s="196"/>
      <c r="K1224" s="282"/>
      <c r="L1224" s="284"/>
      <c r="M1224" s="284"/>
      <c r="N1224" s="284"/>
      <c r="O1224" s="286"/>
      <c r="P1224" s="284"/>
      <c r="Q1224" s="284"/>
      <c r="R1224" s="284"/>
      <c r="S1224" s="284"/>
      <c r="T1224" s="284"/>
      <c r="U1224" s="284"/>
      <c r="V1224" s="284"/>
      <c r="W1224" s="284"/>
      <c r="X1224" s="284"/>
    </row>
    <row r="1225" spans="1:24" s="5" customFormat="1" ht="15.6">
      <c r="A1225" s="61" t="s">
        <v>740</v>
      </c>
      <c r="B1225" s="88" t="s">
        <v>750</v>
      </c>
      <c r="C1225" s="127">
        <v>244</v>
      </c>
      <c r="D1225" s="212">
        <v>1200</v>
      </c>
      <c r="E1225" s="227">
        <v>1200</v>
      </c>
      <c r="F1225" s="148"/>
      <c r="G1225" s="282"/>
      <c r="H1225" s="283"/>
      <c r="I1225" s="283"/>
      <c r="J1225" s="196"/>
      <c r="K1225" s="282"/>
      <c r="L1225" s="284"/>
      <c r="M1225" s="284"/>
      <c r="N1225" s="284"/>
      <c r="O1225" s="286"/>
      <c r="P1225" s="284"/>
      <c r="Q1225" s="284"/>
      <c r="R1225" s="284"/>
      <c r="S1225" s="284"/>
      <c r="T1225" s="284"/>
      <c r="U1225" s="284"/>
      <c r="V1225" s="284"/>
      <c r="W1225" s="284"/>
      <c r="X1225" s="284"/>
    </row>
    <row r="1226" spans="1:24" s="5" customFormat="1" ht="15.6">
      <c r="A1226" s="61"/>
      <c r="B1226" s="88"/>
      <c r="C1226" s="114"/>
      <c r="D1226" s="212"/>
      <c r="E1226" s="227"/>
      <c r="F1226" s="148"/>
      <c r="G1226" s="282"/>
      <c r="H1226" s="283"/>
      <c r="I1226" s="283"/>
      <c r="J1226" s="196"/>
      <c r="K1226" s="282"/>
      <c r="L1226" s="284"/>
      <c r="M1226" s="284"/>
      <c r="N1226" s="284"/>
      <c r="O1226" s="286"/>
      <c r="P1226" s="284"/>
      <c r="Q1226" s="284"/>
      <c r="R1226" s="284"/>
      <c r="S1226" s="284"/>
      <c r="T1226" s="284"/>
      <c r="U1226" s="284"/>
      <c r="V1226" s="284"/>
      <c r="W1226" s="284"/>
      <c r="X1226" s="284"/>
    </row>
    <row r="1227" spans="1:24" s="5" customFormat="1" ht="39.75" customHeight="1">
      <c r="A1227" s="44" t="s">
        <v>680</v>
      </c>
      <c r="B1227" s="116" t="s">
        <v>397</v>
      </c>
      <c r="C1227" s="118"/>
      <c r="D1227" s="237">
        <f t="shared" ref="D1227:E1227" si="345">D1228+D1233</f>
        <v>69279</v>
      </c>
      <c r="E1227" s="267">
        <f t="shared" si="345"/>
        <v>74366</v>
      </c>
      <c r="F1227" s="71"/>
      <c r="G1227" s="282"/>
      <c r="H1227" s="283"/>
      <c r="I1227" s="283"/>
      <c r="J1227" s="196"/>
      <c r="K1227" s="282"/>
      <c r="L1227" s="284"/>
      <c r="M1227" s="284"/>
      <c r="N1227" s="284"/>
      <c r="O1227" s="285"/>
      <c r="P1227" s="284"/>
      <c r="Q1227" s="284"/>
      <c r="R1227" s="284"/>
      <c r="S1227" s="284"/>
      <c r="T1227" s="284"/>
      <c r="U1227" s="284"/>
      <c r="V1227" s="284"/>
      <c r="W1227" s="284"/>
      <c r="X1227" s="284"/>
    </row>
    <row r="1228" spans="1:24" s="5" customFormat="1" ht="31.2">
      <c r="A1228" s="6" t="s">
        <v>681</v>
      </c>
      <c r="B1228" s="83" t="s">
        <v>682</v>
      </c>
      <c r="C1228" s="84"/>
      <c r="D1228" s="209">
        <f t="shared" ref="D1228:E1231" si="346">D1229</f>
        <v>300</v>
      </c>
      <c r="E1228" s="252">
        <f t="shared" si="346"/>
        <v>300</v>
      </c>
      <c r="F1228" s="145"/>
      <c r="G1228" s="282"/>
      <c r="H1228" s="283"/>
      <c r="I1228" s="283"/>
      <c r="J1228" s="196"/>
      <c r="K1228" s="282"/>
      <c r="L1228" s="284"/>
      <c r="M1228" s="284"/>
      <c r="N1228" s="284"/>
      <c r="O1228" s="286"/>
      <c r="P1228" s="284"/>
      <c r="Q1228" s="284"/>
      <c r="R1228" s="284"/>
      <c r="S1228" s="284"/>
      <c r="T1228" s="284"/>
      <c r="U1228" s="284"/>
      <c r="V1228" s="284"/>
      <c r="W1228" s="284"/>
      <c r="X1228" s="284"/>
    </row>
    <row r="1229" spans="1:24" s="5" customFormat="1" ht="46.8">
      <c r="A1229" s="8" t="s">
        <v>737</v>
      </c>
      <c r="B1229" s="93" t="s">
        <v>683</v>
      </c>
      <c r="C1229" s="93"/>
      <c r="D1229" s="222">
        <f t="shared" si="346"/>
        <v>300</v>
      </c>
      <c r="E1229" s="259">
        <f t="shared" si="346"/>
        <v>300</v>
      </c>
      <c r="F1229" s="159"/>
      <c r="G1229" s="282"/>
      <c r="H1229" s="283"/>
      <c r="I1229" s="283"/>
      <c r="J1229" s="196"/>
      <c r="K1229" s="282"/>
      <c r="L1229" s="284"/>
      <c r="M1229" s="284"/>
      <c r="N1229" s="284"/>
      <c r="O1229" s="286"/>
      <c r="P1229" s="284"/>
      <c r="Q1229" s="284"/>
      <c r="R1229" s="284"/>
      <c r="S1229" s="284"/>
      <c r="T1229" s="284"/>
      <c r="U1229" s="284"/>
      <c r="V1229" s="284"/>
      <c r="W1229" s="284"/>
      <c r="X1229" s="284"/>
    </row>
    <row r="1230" spans="1:24" s="5" customFormat="1" ht="31.2">
      <c r="A1230" s="177" t="s">
        <v>519</v>
      </c>
      <c r="B1230" s="88" t="s">
        <v>683</v>
      </c>
      <c r="C1230" s="127">
        <v>200</v>
      </c>
      <c r="D1230" s="222">
        <f t="shared" si="346"/>
        <v>300</v>
      </c>
      <c r="E1230" s="259">
        <f t="shared" si="346"/>
        <v>300</v>
      </c>
      <c r="F1230" s="159"/>
      <c r="G1230" s="282"/>
      <c r="H1230" s="283"/>
      <c r="I1230" s="283"/>
      <c r="J1230" s="196"/>
      <c r="K1230" s="282"/>
      <c r="L1230" s="284"/>
      <c r="M1230" s="284"/>
      <c r="N1230" s="284"/>
      <c r="O1230" s="286"/>
      <c r="P1230" s="284"/>
      <c r="Q1230" s="284"/>
      <c r="R1230" s="284"/>
      <c r="S1230" s="284"/>
      <c r="T1230" s="284"/>
      <c r="U1230" s="284"/>
      <c r="V1230" s="284"/>
      <c r="W1230" s="284"/>
      <c r="X1230" s="284"/>
    </row>
    <row r="1231" spans="1:24" s="5" customFormat="1" ht="31.2">
      <c r="A1231" s="9" t="s">
        <v>17</v>
      </c>
      <c r="B1231" s="88" t="s">
        <v>683</v>
      </c>
      <c r="C1231" s="127">
        <v>240</v>
      </c>
      <c r="D1231" s="222">
        <f t="shared" si="346"/>
        <v>300</v>
      </c>
      <c r="E1231" s="259">
        <f t="shared" si="346"/>
        <v>300</v>
      </c>
      <c r="F1231" s="159"/>
      <c r="G1231" s="282"/>
      <c r="H1231" s="283"/>
      <c r="I1231" s="283"/>
      <c r="J1231" s="196"/>
      <c r="K1231" s="282"/>
      <c r="L1231" s="284"/>
      <c r="M1231" s="284"/>
      <c r="N1231" s="284"/>
      <c r="O1231" s="286"/>
      <c r="P1231" s="284"/>
      <c r="Q1231" s="284"/>
      <c r="R1231" s="284"/>
      <c r="S1231" s="284"/>
      <c r="T1231" s="284"/>
      <c r="U1231" s="284"/>
      <c r="V1231" s="284"/>
      <c r="W1231" s="284"/>
      <c r="X1231" s="284"/>
    </row>
    <row r="1232" spans="1:24" s="5" customFormat="1" ht="15.6">
      <c r="A1232" s="195" t="s">
        <v>740</v>
      </c>
      <c r="B1232" s="88" t="s">
        <v>683</v>
      </c>
      <c r="C1232" s="127">
        <v>244</v>
      </c>
      <c r="D1232" s="222">
        <v>300</v>
      </c>
      <c r="E1232" s="259">
        <v>300</v>
      </c>
      <c r="F1232" s="159"/>
      <c r="G1232" s="282"/>
      <c r="H1232" s="283"/>
      <c r="I1232" s="283"/>
      <c r="J1232" s="196"/>
      <c r="K1232" s="282"/>
      <c r="L1232" s="284"/>
      <c r="M1232" s="284"/>
      <c r="N1232" s="284"/>
      <c r="O1232" s="286"/>
      <c r="P1232" s="284"/>
      <c r="Q1232" s="284"/>
      <c r="R1232" s="284"/>
      <c r="S1232" s="284"/>
      <c r="T1232" s="284"/>
      <c r="U1232" s="284"/>
      <c r="V1232" s="284"/>
      <c r="W1232" s="284"/>
      <c r="X1232" s="284"/>
    </row>
    <row r="1233" spans="1:24" s="5" customFormat="1" ht="15.6">
      <c r="A1233" s="6" t="s">
        <v>684</v>
      </c>
      <c r="B1233" s="83" t="s">
        <v>529</v>
      </c>
      <c r="C1233" s="84"/>
      <c r="D1233" s="209">
        <f t="shared" ref="D1233:E1233" si="347">D1234+D1238+D1242+D1246</f>
        <v>68979</v>
      </c>
      <c r="E1233" s="252">
        <f t="shared" si="347"/>
        <v>74066</v>
      </c>
      <c r="F1233" s="145"/>
      <c r="G1233" s="282"/>
      <c r="H1233" s="283"/>
      <c r="I1233" s="283"/>
      <c r="J1233" s="196"/>
      <c r="K1233" s="282"/>
      <c r="L1233" s="284"/>
      <c r="M1233" s="284"/>
      <c r="N1233" s="284"/>
      <c r="O1233" s="286"/>
      <c r="P1233" s="284"/>
      <c r="Q1233" s="284"/>
      <c r="R1233" s="284"/>
      <c r="S1233" s="284"/>
      <c r="T1233" s="284"/>
      <c r="U1233" s="284"/>
      <c r="V1233" s="284"/>
      <c r="W1233" s="284"/>
      <c r="X1233" s="284"/>
    </row>
    <row r="1234" spans="1:24" s="5" customFormat="1" ht="15.6">
      <c r="A1234" s="8" t="s">
        <v>92</v>
      </c>
      <c r="B1234" s="93" t="s">
        <v>530</v>
      </c>
      <c r="C1234" s="93"/>
      <c r="D1234" s="221">
        <f t="shared" ref="D1234:E1236" si="348">D1235</f>
        <v>28784</v>
      </c>
      <c r="E1234" s="229">
        <f t="shared" si="348"/>
        <v>33871</v>
      </c>
      <c r="F1234" s="158"/>
      <c r="G1234" s="282"/>
      <c r="H1234" s="283"/>
      <c r="I1234" s="283"/>
      <c r="J1234" s="196"/>
      <c r="K1234" s="282"/>
      <c r="L1234" s="284"/>
      <c r="M1234" s="284"/>
      <c r="N1234" s="284"/>
      <c r="O1234" s="286"/>
      <c r="P1234" s="284"/>
      <c r="Q1234" s="284"/>
      <c r="R1234" s="284"/>
      <c r="S1234" s="284"/>
      <c r="T1234" s="284"/>
      <c r="U1234" s="284"/>
      <c r="V1234" s="284"/>
      <c r="W1234" s="284"/>
      <c r="X1234" s="284"/>
    </row>
    <row r="1235" spans="1:24" s="5" customFormat="1" ht="31.2">
      <c r="A1235" s="177" t="s">
        <v>519</v>
      </c>
      <c r="B1235" s="88" t="s">
        <v>530</v>
      </c>
      <c r="C1235" s="127">
        <v>200</v>
      </c>
      <c r="D1235" s="222">
        <f t="shared" si="348"/>
        <v>28784</v>
      </c>
      <c r="E1235" s="259">
        <f t="shared" si="348"/>
        <v>33871</v>
      </c>
      <c r="F1235" s="159"/>
      <c r="G1235" s="282"/>
      <c r="H1235" s="283"/>
      <c r="I1235" s="283"/>
      <c r="J1235" s="196"/>
      <c r="K1235" s="282"/>
      <c r="L1235" s="284"/>
      <c r="M1235" s="284"/>
      <c r="N1235" s="284"/>
      <c r="O1235" s="286"/>
      <c r="P1235" s="284"/>
      <c r="Q1235" s="284"/>
      <c r="R1235" s="284"/>
      <c r="S1235" s="284"/>
      <c r="T1235" s="284"/>
      <c r="U1235" s="284"/>
      <c r="V1235" s="284"/>
      <c r="W1235" s="284"/>
      <c r="X1235" s="284"/>
    </row>
    <row r="1236" spans="1:24" s="5" customFormat="1" ht="31.2">
      <c r="A1236" s="9" t="s">
        <v>17</v>
      </c>
      <c r="B1236" s="88" t="s">
        <v>530</v>
      </c>
      <c r="C1236" s="127">
        <v>240</v>
      </c>
      <c r="D1236" s="222">
        <f t="shared" si="348"/>
        <v>28784</v>
      </c>
      <c r="E1236" s="259">
        <f t="shared" si="348"/>
        <v>33871</v>
      </c>
      <c r="F1236" s="159"/>
      <c r="G1236" s="282"/>
      <c r="H1236" s="283"/>
      <c r="I1236" s="283"/>
      <c r="J1236" s="196"/>
      <c r="K1236" s="282"/>
      <c r="L1236" s="284"/>
      <c r="M1236" s="284"/>
      <c r="N1236" s="284"/>
      <c r="O1236" s="286"/>
      <c r="P1236" s="284"/>
      <c r="Q1236" s="284"/>
      <c r="R1236" s="284"/>
      <c r="S1236" s="284"/>
      <c r="T1236" s="284"/>
      <c r="U1236" s="284"/>
      <c r="V1236" s="284"/>
      <c r="W1236" s="284"/>
      <c r="X1236" s="284"/>
    </row>
    <row r="1237" spans="1:24" s="5" customFormat="1" ht="15.6">
      <c r="A1237" s="195" t="s">
        <v>740</v>
      </c>
      <c r="B1237" s="88" t="s">
        <v>530</v>
      </c>
      <c r="C1237" s="127">
        <v>244</v>
      </c>
      <c r="D1237" s="222">
        <v>28784</v>
      </c>
      <c r="E1237" s="259">
        <v>33871</v>
      </c>
      <c r="F1237" s="159"/>
      <c r="G1237" s="282"/>
      <c r="H1237" s="283"/>
      <c r="I1237" s="283"/>
      <c r="J1237" s="196"/>
      <c r="K1237" s="282"/>
      <c r="L1237" s="284"/>
      <c r="M1237" s="284"/>
      <c r="N1237" s="284"/>
      <c r="O1237" s="286"/>
      <c r="P1237" s="284"/>
      <c r="Q1237" s="284"/>
      <c r="R1237" s="284"/>
      <c r="S1237" s="284"/>
      <c r="T1237" s="284"/>
      <c r="U1237" s="284"/>
      <c r="V1237" s="284"/>
      <c r="W1237" s="284"/>
      <c r="X1237" s="284"/>
    </row>
    <row r="1238" spans="1:24" s="5" customFormat="1" ht="15.6">
      <c r="A1238" s="8" t="s">
        <v>152</v>
      </c>
      <c r="B1238" s="93" t="s">
        <v>531</v>
      </c>
      <c r="C1238" s="126"/>
      <c r="D1238" s="221">
        <f t="shared" ref="D1238:E1240" si="349">D1239</f>
        <v>68</v>
      </c>
      <c r="E1238" s="229">
        <f t="shared" si="349"/>
        <v>68</v>
      </c>
      <c r="F1238" s="158"/>
      <c r="G1238" s="282"/>
      <c r="H1238" s="283"/>
      <c r="I1238" s="283"/>
      <c r="J1238" s="196"/>
      <c r="K1238" s="282"/>
      <c r="L1238" s="284"/>
      <c r="M1238" s="284"/>
      <c r="N1238" s="284"/>
      <c r="O1238" s="286"/>
      <c r="P1238" s="284"/>
      <c r="Q1238" s="284"/>
      <c r="R1238" s="284"/>
      <c r="S1238" s="284"/>
      <c r="T1238" s="284"/>
      <c r="U1238" s="284"/>
      <c r="V1238" s="284"/>
      <c r="W1238" s="284"/>
      <c r="X1238" s="284"/>
    </row>
    <row r="1239" spans="1:24" s="5" customFormat="1" ht="31.2">
      <c r="A1239" s="177" t="s">
        <v>519</v>
      </c>
      <c r="B1239" s="88" t="s">
        <v>531</v>
      </c>
      <c r="C1239" s="127">
        <v>200</v>
      </c>
      <c r="D1239" s="222">
        <f t="shared" si="349"/>
        <v>68</v>
      </c>
      <c r="E1239" s="259">
        <f t="shared" si="349"/>
        <v>68</v>
      </c>
      <c r="F1239" s="159"/>
      <c r="G1239" s="282"/>
      <c r="H1239" s="283"/>
      <c r="I1239" s="283"/>
      <c r="J1239" s="196"/>
      <c r="K1239" s="282"/>
      <c r="L1239" s="284"/>
      <c r="M1239" s="284"/>
      <c r="N1239" s="284"/>
      <c r="O1239" s="286"/>
      <c r="P1239" s="284"/>
      <c r="Q1239" s="284"/>
      <c r="R1239" s="284"/>
      <c r="S1239" s="284"/>
      <c r="T1239" s="284"/>
      <c r="U1239" s="284"/>
      <c r="V1239" s="284"/>
      <c r="W1239" s="284"/>
      <c r="X1239" s="284"/>
    </row>
    <row r="1240" spans="1:24" s="5" customFormat="1" ht="31.2">
      <c r="A1240" s="9" t="s">
        <v>17</v>
      </c>
      <c r="B1240" s="88" t="s">
        <v>531</v>
      </c>
      <c r="C1240" s="127">
        <v>240</v>
      </c>
      <c r="D1240" s="222">
        <f t="shared" si="349"/>
        <v>68</v>
      </c>
      <c r="E1240" s="259">
        <f t="shared" si="349"/>
        <v>68</v>
      </c>
      <c r="F1240" s="159"/>
      <c r="G1240" s="282"/>
      <c r="H1240" s="283"/>
      <c r="I1240" s="283"/>
      <c r="J1240" s="196"/>
      <c r="K1240" s="282"/>
      <c r="L1240" s="284"/>
      <c r="M1240" s="284"/>
      <c r="N1240" s="284"/>
      <c r="O1240" s="286"/>
      <c r="P1240" s="284"/>
      <c r="Q1240" s="284"/>
      <c r="R1240" s="284"/>
      <c r="S1240" s="284"/>
      <c r="T1240" s="284"/>
      <c r="U1240" s="284"/>
      <c r="V1240" s="284"/>
      <c r="W1240" s="284"/>
      <c r="X1240" s="284"/>
    </row>
    <row r="1241" spans="1:24" s="5" customFormat="1" ht="15.6">
      <c r="A1241" s="195" t="s">
        <v>740</v>
      </c>
      <c r="B1241" s="88" t="s">
        <v>531</v>
      </c>
      <c r="C1241" s="127">
        <v>244</v>
      </c>
      <c r="D1241" s="222">
        <v>68</v>
      </c>
      <c r="E1241" s="259">
        <v>68</v>
      </c>
      <c r="F1241" s="159"/>
      <c r="G1241" s="282"/>
      <c r="H1241" s="283"/>
      <c r="I1241" s="283"/>
      <c r="J1241" s="196"/>
      <c r="K1241" s="282"/>
      <c r="L1241" s="284"/>
      <c r="M1241" s="284"/>
      <c r="N1241" s="284"/>
      <c r="O1241" s="286"/>
      <c r="P1241" s="284"/>
      <c r="Q1241" s="284"/>
      <c r="R1241" s="284"/>
      <c r="S1241" s="284"/>
      <c r="T1241" s="284"/>
      <c r="U1241" s="284"/>
      <c r="V1241" s="284"/>
      <c r="W1241" s="284"/>
      <c r="X1241" s="284"/>
    </row>
    <row r="1242" spans="1:24" s="5" customFormat="1" ht="15.6">
      <c r="A1242" s="140" t="s">
        <v>363</v>
      </c>
      <c r="B1242" s="93" t="s">
        <v>532</v>
      </c>
      <c r="C1242" s="126"/>
      <c r="D1242" s="221">
        <f t="shared" ref="D1242:E1244" si="350">D1243</f>
        <v>302</v>
      </c>
      <c r="E1242" s="229">
        <f t="shared" si="350"/>
        <v>302</v>
      </c>
      <c r="F1242" s="158"/>
      <c r="G1242" s="282"/>
      <c r="H1242" s="283"/>
      <c r="I1242" s="283"/>
      <c r="J1242" s="196"/>
      <c r="K1242" s="282"/>
      <c r="L1242" s="284"/>
      <c r="M1242" s="284"/>
      <c r="N1242" s="284"/>
      <c r="O1242" s="286"/>
      <c r="P1242" s="284"/>
      <c r="Q1242" s="284"/>
      <c r="R1242" s="284"/>
      <c r="S1242" s="284"/>
      <c r="T1242" s="284"/>
      <c r="U1242" s="284"/>
      <c r="V1242" s="284"/>
      <c r="W1242" s="284"/>
      <c r="X1242" s="284"/>
    </row>
    <row r="1243" spans="1:24" s="5" customFormat="1" ht="31.2">
      <c r="A1243" s="177" t="s">
        <v>519</v>
      </c>
      <c r="B1243" s="88" t="s">
        <v>532</v>
      </c>
      <c r="C1243" s="127">
        <v>200</v>
      </c>
      <c r="D1243" s="222">
        <f t="shared" si="350"/>
        <v>302</v>
      </c>
      <c r="E1243" s="259">
        <f t="shared" si="350"/>
        <v>302</v>
      </c>
      <c r="F1243" s="159"/>
      <c r="G1243" s="282"/>
      <c r="H1243" s="283"/>
      <c r="I1243" s="283"/>
      <c r="J1243" s="196"/>
      <c r="K1243" s="282"/>
      <c r="L1243" s="284"/>
      <c r="M1243" s="284"/>
      <c r="N1243" s="284"/>
      <c r="O1243" s="286"/>
      <c r="P1243" s="284"/>
      <c r="Q1243" s="284"/>
      <c r="R1243" s="284"/>
      <c r="S1243" s="284"/>
      <c r="T1243" s="284"/>
      <c r="U1243" s="284"/>
      <c r="V1243" s="284"/>
      <c r="W1243" s="284"/>
      <c r="X1243" s="284"/>
    </row>
    <row r="1244" spans="1:24" s="5" customFormat="1" ht="31.2">
      <c r="A1244" s="9" t="s">
        <v>17</v>
      </c>
      <c r="B1244" s="88" t="s">
        <v>532</v>
      </c>
      <c r="C1244" s="127">
        <v>240</v>
      </c>
      <c r="D1244" s="222">
        <f t="shared" si="350"/>
        <v>302</v>
      </c>
      <c r="E1244" s="259">
        <f t="shared" si="350"/>
        <v>302</v>
      </c>
      <c r="F1244" s="159"/>
      <c r="G1244" s="282"/>
      <c r="H1244" s="283"/>
      <c r="I1244" s="283"/>
      <c r="J1244" s="196"/>
      <c r="K1244" s="282"/>
      <c r="L1244" s="284"/>
      <c r="M1244" s="284"/>
      <c r="N1244" s="284"/>
      <c r="O1244" s="286"/>
      <c r="P1244" s="284"/>
      <c r="Q1244" s="284"/>
      <c r="R1244" s="284"/>
      <c r="S1244" s="284"/>
      <c r="T1244" s="284"/>
      <c r="U1244" s="284"/>
      <c r="V1244" s="284"/>
      <c r="W1244" s="284"/>
      <c r="X1244" s="284"/>
    </row>
    <row r="1245" spans="1:24" s="5" customFormat="1" ht="15.6">
      <c r="A1245" s="195" t="s">
        <v>740</v>
      </c>
      <c r="B1245" s="88" t="s">
        <v>532</v>
      </c>
      <c r="C1245" s="127">
        <v>244</v>
      </c>
      <c r="D1245" s="222">
        <v>302</v>
      </c>
      <c r="E1245" s="259">
        <v>302</v>
      </c>
      <c r="F1245" s="159"/>
      <c r="G1245" s="282"/>
      <c r="H1245" s="283"/>
      <c r="I1245" s="283"/>
      <c r="J1245" s="196"/>
      <c r="K1245" s="282"/>
      <c r="L1245" s="284"/>
      <c r="M1245" s="284"/>
      <c r="N1245" s="284"/>
      <c r="O1245" s="286"/>
      <c r="P1245" s="284"/>
      <c r="Q1245" s="284"/>
      <c r="R1245" s="284"/>
      <c r="S1245" s="284"/>
      <c r="T1245" s="284"/>
      <c r="U1245" s="284"/>
      <c r="V1245" s="284"/>
      <c r="W1245" s="284"/>
      <c r="X1245" s="284"/>
    </row>
    <row r="1246" spans="1:24" s="5" customFormat="1" ht="15.6">
      <c r="A1246" s="8" t="s">
        <v>345</v>
      </c>
      <c r="B1246" s="93" t="s">
        <v>533</v>
      </c>
      <c r="C1246" s="98"/>
      <c r="D1246" s="221">
        <f t="shared" ref="D1246:E1246" si="351">D1247+D1252+D1256</f>
        <v>39825</v>
      </c>
      <c r="E1246" s="229">
        <f t="shared" si="351"/>
        <v>39825</v>
      </c>
      <c r="F1246" s="158"/>
      <c r="G1246" s="282"/>
      <c r="H1246" s="283"/>
      <c r="I1246" s="283"/>
      <c r="J1246" s="196"/>
      <c r="K1246" s="282"/>
      <c r="L1246" s="284"/>
      <c r="M1246" s="284"/>
      <c r="N1246" s="284"/>
      <c r="O1246" s="286"/>
      <c r="P1246" s="284"/>
      <c r="Q1246" s="284"/>
      <c r="R1246" s="284"/>
      <c r="S1246" s="284"/>
      <c r="T1246" s="284"/>
      <c r="U1246" s="284"/>
      <c r="V1246" s="284"/>
      <c r="W1246" s="284"/>
      <c r="X1246" s="284"/>
    </row>
    <row r="1247" spans="1:24" s="5" customFormat="1" ht="46.8">
      <c r="A1247" s="9" t="s">
        <v>29</v>
      </c>
      <c r="B1247" s="88" t="s">
        <v>533</v>
      </c>
      <c r="C1247" s="88" t="s">
        <v>30</v>
      </c>
      <c r="D1247" s="222">
        <f t="shared" ref="D1247:E1247" si="352">SUM(D1248)</f>
        <v>37543</v>
      </c>
      <c r="E1247" s="259">
        <f t="shared" si="352"/>
        <v>37543</v>
      </c>
      <c r="F1247" s="159"/>
      <c r="G1247" s="282"/>
      <c r="H1247" s="283"/>
      <c r="I1247" s="283"/>
      <c r="J1247" s="196"/>
      <c r="K1247" s="282"/>
      <c r="L1247" s="284"/>
      <c r="M1247" s="284"/>
      <c r="N1247" s="284"/>
      <c r="O1247" s="286"/>
      <c r="P1247" s="284"/>
      <c r="Q1247" s="284"/>
      <c r="R1247" s="284"/>
      <c r="S1247" s="284"/>
      <c r="T1247" s="284"/>
      <c r="U1247" s="284"/>
      <c r="V1247" s="284"/>
      <c r="W1247" s="284"/>
      <c r="X1247" s="284"/>
    </row>
    <row r="1248" spans="1:24" s="5" customFormat="1" ht="15.6">
      <c r="A1248" s="9" t="s">
        <v>32</v>
      </c>
      <c r="B1248" s="88" t="s">
        <v>533</v>
      </c>
      <c r="C1248" s="88" t="s">
        <v>31</v>
      </c>
      <c r="D1248" s="222">
        <f t="shared" ref="D1248:E1248" si="353">SUM(D1249:D1251)</f>
        <v>37543</v>
      </c>
      <c r="E1248" s="259">
        <f t="shared" si="353"/>
        <v>37543</v>
      </c>
      <c r="F1248" s="159"/>
      <c r="G1248" s="282"/>
      <c r="H1248" s="283"/>
      <c r="I1248" s="283"/>
      <c r="J1248" s="196"/>
      <c r="K1248" s="282"/>
      <c r="L1248" s="284"/>
      <c r="M1248" s="284"/>
      <c r="N1248" s="284"/>
      <c r="O1248" s="286"/>
      <c r="P1248" s="284"/>
      <c r="Q1248" s="284"/>
      <c r="R1248" s="284"/>
      <c r="S1248" s="284"/>
      <c r="T1248" s="284"/>
      <c r="U1248" s="284"/>
      <c r="V1248" s="284"/>
      <c r="W1248" s="284"/>
      <c r="X1248" s="284"/>
    </row>
    <row r="1249" spans="1:16382" s="5" customFormat="1" ht="15.6">
      <c r="A1249" s="195" t="s">
        <v>256</v>
      </c>
      <c r="B1249" s="88" t="s">
        <v>533</v>
      </c>
      <c r="C1249" s="88" t="s">
        <v>87</v>
      </c>
      <c r="D1249" s="222">
        <v>26777</v>
      </c>
      <c r="E1249" s="259">
        <v>26777</v>
      </c>
      <c r="F1249" s="159"/>
      <c r="G1249" s="282"/>
      <c r="H1249" s="283"/>
      <c r="I1249" s="283"/>
      <c r="J1249" s="196"/>
      <c r="K1249" s="282"/>
      <c r="L1249" s="284"/>
      <c r="M1249" s="284"/>
      <c r="N1249" s="284"/>
      <c r="O1249" s="286"/>
      <c r="P1249" s="284"/>
      <c r="Q1249" s="284"/>
      <c r="R1249" s="284"/>
      <c r="S1249" s="284"/>
      <c r="T1249" s="284"/>
      <c r="U1249" s="284"/>
      <c r="V1249" s="284"/>
      <c r="W1249" s="284"/>
      <c r="X1249" s="284"/>
    </row>
    <row r="1250" spans="1:16382" s="5" customFormat="1" ht="31.2">
      <c r="A1250" s="195" t="s">
        <v>89</v>
      </c>
      <c r="B1250" s="88" t="s">
        <v>533</v>
      </c>
      <c r="C1250" s="88" t="s">
        <v>88</v>
      </c>
      <c r="D1250" s="222">
        <v>2058</v>
      </c>
      <c r="E1250" s="259">
        <v>2058</v>
      </c>
      <c r="F1250" s="159"/>
      <c r="G1250" s="282"/>
      <c r="H1250" s="283"/>
      <c r="I1250" s="283"/>
      <c r="J1250" s="196"/>
      <c r="K1250" s="282"/>
      <c r="L1250" s="284"/>
      <c r="M1250" s="284"/>
      <c r="N1250" s="284"/>
      <c r="O1250" s="286"/>
      <c r="P1250" s="284"/>
      <c r="Q1250" s="284"/>
      <c r="R1250" s="284"/>
      <c r="S1250" s="284"/>
      <c r="T1250" s="284"/>
      <c r="U1250" s="284"/>
      <c r="V1250" s="284"/>
      <c r="W1250" s="284"/>
      <c r="X1250" s="284"/>
    </row>
    <row r="1251" spans="1:16382" s="5" customFormat="1" ht="31.2">
      <c r="A1251" s="195" t="s">
        <v>154</v>
      </c>
      <c r="B1251" s="88" t="s">
        <v>533</v>
      </c>
      <c r="C1251" s="88" t="s">
        <v>153</v>
      </c>
      <c r="D1251" s="222">
        <v>8708</v>
      </c>
      <c r="E1251" s="259">
        <v>8708</v>
      </c>
      <c r="F1251" s="159"/>
      <c r="G1251" s="282"/>
      <c r="H1251" s="283"/>
      <c r="I1251" s="283"/>
      <c r="J1251" s="196"/>
      <c r="K1251" s="282"/>
      <c r="L1251" s="284"/>
      <c r="M1251" s="284"/>
      <c r="N1251" s="284"/>
      <c r="O1251" s="286"/>
      <c r="P1251" s="284"/>
      <c r="Q1251" s="284"/>
      <c r="R1251" s="284"/>
      <c r="S1251" s="284"/>
      <c r="T1251" s="284"/>
      <c r="U1251" s="284"/>
      <c r="V1251" s="284"/>
      <c r="W1251" s="284"/>
      <c r="X1251" s="284"/>
    </row>
    <row r="1252" spans="1:16382" s="5" customFormat="1" ht="31.2">
      <c r="A1252" s="177" t="s">
        <v>519</v>
      </c>
      <c r="B1252" s="88" t="s">
        <v>533</v>
      </c>
      <c r="C1252" s="88" t="s">
        <v>15</v>
      </c>
      <c r="D1252" s="222">
        <f t="shared" ref="D1252:E1252" si="354">D1253</f>
        <v>1782</v>
      </c>
      <c r="E1252" s="259">
        <f t="shared" si="354"/>
        <v>1782</v>
      </c>
      <c r="F1252" s="159"/>
      <c r="G1252" s="282"/>
      <c r="H1252" s="283"/>
      <c r="I1252" s="283"/>
      <c r="J1252" s="196"/>
      <c r="K1252" s="282"/>
      <c r="L1252" s="284"/>
      <c r="M1252" s="284"/>
      <c r="N1252" s="284"/>
      <c r="O1252" s="286"/>
      <c r="P1252" s="284"/>
      <c r="Q1252" s="284"/>
      <c r="R1252" s="284"/>
      <c r="S1252" s="284"/>
      <c r="T1252" s="284"/>
      <c r="U1252" s="284"/>
      <c r="V1252" s="284"/>
      <c r="W1252" s="284"/>
      <c r="X1252" s="284"/>
    </row>
    <row r="1253" spans="1:16382" s="5" customFormat="1" ht="31.2">
      <c r="A1253" s="9" t="s">
        <v>17</v>
      </c>
      <c r="B1253" s="88" t="s">
        <v>533</v>
      </c>
      <c r="C1253" s="88" t="s">
        <v>16</v>
      </c>
      <c r="D1253" s="222">
        <f t="shared" ref="D1253:E1253" si="355">D1254+D1255</f>
        <v>1782</v>
      </c>
      <c r="E1253" s="259">
        <f t="shared" si="355"/>
        <v>1782</v>
      </c>
      <c r="F1253" s="159"/>
      <c r="G1253" s="282"/>
      <c r="H1253" s="283"/>
      <c r="I1253" s="283"/>
      <c r="J1253" s="196"/>
      <c r="K1253" s="282"/>
      <c r="L1253" s="284"/>
      <c r="M1253" s="284"/>
      <c r="N1253" s="284"/>
      <c r="O1253" s="286"/>
      <c r="P1253" s="284"/>
      <c r="Q1253" s="284"/>
      <c r="R1253" s="284"/>
      <c r="S1253" s="284"/>
      <c r="T1253" s="284"/>
      <c r="U1253" s="284"/>
      <c r="V1253" s="284"/>
      <c r="W1253" s="284"/>
      <c r="X1253" s="284"/>
    </row>
    <row r="1254" spans="1:16382" s="5" customFormat="1" ht="31.2">
      <c r="A1254" s="15" t="s">
        <v>470</v>
      </c>
      <c r="B1254" s="88" t="s">
        <v>533</v>
      </c>
      <c r="C1254" s="88" t="s">
        <v>431</v>
      </c>
      <c r="D1254" s="222">
        <v>987</v>
      </c>
      <c r="E1254" s="259">
        <v>987</v>
      </c>
      <c r="F1254" s="159"/>
      <c r="G1254" s="282"/>
      <c r="H1254" s="283"/>
      <c r="I1254" s="283"/>
      <c r="J1254" s="196"/>
      <c r="K1254" s="282"/>
      <c r="L1254" s="284"/>
      <c r="M1254" s="284"/>
      <c r="N1254" s="284"/>
      <c r="O1254" s="286"/>
      <c r="P1254" s="284"/>
      <c r="Q1254" s="284"/>
      <c r="R1254" s="284"/>
      <c r="S1254" s="284"/>
      <c r="T1254" s="284"/>
      <c r="U1254" s="284"/>
      <c r="V1254" s="284"/>
      <c r="W1254" s="284"/>
      <c r="X1254" s="284"/>
    </row>
    <row r="1255" spans="1:16382" s="5" customFormat="1" ht="15.6">
      <c r="A1255" s="195" t="s">
        <v>740</v>
      </c>
      <c r="B1255" s="88" t="s">
        <v>533</v>
      </c>
      <c r="C1255" s="88" t="s">
        <v>77</v>
      </c>
      <c r="D1255" s="222">
        <v>795</v>
      </c>
      <c r="E1255" s="259">
        <v>795</v>
      </c>
      <c r="F1255" s="159"/>
      <c r="G1255" s="282"/>
      <c r="H1255" s="283"/>
      <c r="I1255" s="283"/>
      <c r="J1255" s="196"/>
      <c r="K1255" s="282"/>
      <c r="L1255" s="284"/>
      <c r="M1255" s="284"/>
      <c r="N1255" s="284"/>
      <c r="O1255" s="286"/>
      <c r="P1255" s="284"/>
      <c r="Q1255" s="284"/>
      <c r="R1255" s="284"/>
      <c r="S1255" s="284"/>
      <c r="T1255" s="284"/>
      <c r="U1255" s="284"/>
      <c r="V1255" s="284"/>
      <c r="W1255" s="284"/>
      <c r="X1255" s="284"/>
    </row>
    <row r="1256" spans="1:16382" s="5" customFormat="1" ht="15.6">
      <c r="A1256" s="14" t="s">
        <v>13</v>
      </c>
      <c r="B1256" s="88" t="s">
        <v>533</v>
      </c>
      <c r="C1256" s="88" t="s">
        <v>14</v>
      </c>
      <c r="D1256" s="222">
        <f t="shared" ref="D1256:E1256" si="356">D1257</f>
        <v>500</v>
      </c>
      <c r="E1256" s="259">
        <f t="shared" si="356"/>
        <v>500</v>
      </c>
      <c r="F1256" s="159"/>
      <c r="G1256" s="282"/>
      <c r="H1256" s="283"/>
      <c r="I1256" s="283"/>
      <c r="J1256" s="196"/>
      <c r="K1256" s="282"/>
      <c r="L1256" s="284"/>
      <c r="M1256" s="284"/>
      <c r="N1256" s="284"/>
      <c r="O1256" s="286"/>
      <c r="P1256" s="284"/>
      <c r="Q1256" s="284"/>
      <c r="R1256" s="284"/>
      <c r="S1256" s="284"/>
      <c r="T1256" s="284"/>
      <c r="U1256" s="284"/>
      <c r="V1256" s="284"/>
      <c r="W1256" s="284"/>
      <c r="X1256" s="284"/>
    </row>
    <row r="1257" spans="1:16382" s="5" customFormat="1" ht="15.6">
      <c r="A1257" s="195" t="s">
        <v>34</v>
      </c>
      <c r="B1257" s="88" t="s">
        <v>533</v>
      </c>
      <c r="C1257" s="88" t="s">
        <v>33</v>
      </c>
      <c r="D1257" s="222">
        <f>SUM(D1258:D1259)</f>
        <v>500</v>
      </c>
      <c r="E1257" s="259">
        <f>SUM(E1258:E1259)</f>
        <v>500</v>
      </c>
      <c r="F1257" s="159"/>
      <c r="G1257" s="282"/>
      <c r="H1257" s="283"/>
      <c r="I1257" s="283"/>
      <c r="J1257" s="196"/>
      <c r="K1257" s="282"/>
      <c r="L1257" s="284"/>
      <c r="M1257" s="284"/>
      <c r="N1257" s="284"/>
      <c r="O1257" s="286"/>
      <c r="P1257" s="284"/>
      <c r="Q1257" s="284"/>
      <c r="R1257" s="284"/>
      <c r="S1257" s="284"/>
      <c r="T1257" s="284"/>
      <c r="U1257" s="284"/>
      <c r="V1257" s="284"/>
      <c r="W1257" s="284"/>
      <c r="X1257" s="284"/>
    </row>
    <row r="1258" spans="1:16382" s="5" customFormat="1" ht="15.6">
      <c r="A1258" s="195" t="s">
        <v>78</v>
      </c>
      <c r="B1258" s="88" t="s">
        <v>533</v>
      </c>
      <c r="C1258" s="88" t="s">
        <v>79</v>
      </c>
      <c r="D1258" s="222">
        <v>498</v>
      </c>
      <c r="E1258" s="259">
        <v>498</v>
      </c>
      <c r="F1258" s="159"/>
      <c r="G1258" s="282"/>
      <c r="H1258" s="283"/>
      <c r="I1258" s="283"/>
      <c r="J1258" s="196"/>
      <c r="K1258" s="282"/>
      <c r="L1258" s="284"/>
      <c r="M1258" s="284"/>
      <c r="N1258" s="284"/>
      <c r="O1258" s="286"/>
      <c r="P1258" s="284"/>
      <c r="Q1258" s="284"/>
      <c r="R1258" s="284"/>
      <c r="S1258" s="284"/>
      <c r="T1258" s="284"/>
      <c r="U1258" s="284"/>
      <c r="V1258" s="284"/>
      <c r="W1258" s="284"/>
      <c r="X1258" s="284"/>
    </row>
    <row r="1259" spans="1:16382" s="5" customFormat="1" ht="15.6">
      <c r="A1259" s="195" t="s">
        <v>80</v>
      </c>
      <c r="B1259" s="88" t="s">
        <v>533</v>
      </c>
      <c r="C1259" s="88" t="s">
        <v>81</v>
      </c>
      <c r="D1259" s="222">
        <v>2</v>
      </c>
      <c r="E1259" s="259">
        <v>2</v>
      </c>
      <c r="F1259" s="159"/>
      <c r="G1259" s="282"/>
      <c r="H1259" s="283"/>
      <c r="I1259" s="283"/>
      <c r="J1259" s="196"/>
      <c r="K1259" s="282"/>
      <c r="L1259" s="284"/>
      <c r="M1259" s="284"/>
      <c r="N1259" s="284"/>
      <c r="O1259" s="286"/>
      <c r="P1259" s="284"/>
      <c r="Q1259" s="284"/>
      <c r="R1259" s="284"/>
      <c r="S1259" s="284"/>
      <c r="T1259" s="284"/>
      <c r="U1259" s="284"/>
      <c r="V1259" s="284"/>
      <c r="W1259" s="284"/>
      <c r="X1259" s="284"/>
    </row>
    <row r="1260" spans="1:16382" s="5" customFormat="1" ht="15.6">
      <c r="A1260" s="61"/>
      <c r="B1260" s="88"/>
      <c r="C1260" s="114"/>
      <c r="D1260" s="212"/>
      <c r="E1260" s="227"/>
      <c r="F1260" s="148"/>
      <c r="G1260" s="282"/>
      <c r="H1260" s="283"/>
      <c r="I1260" s="283"/>
      <c r="J1260" s="196"/>
      <c r="K1260" s="282"/>
      <c r="L1260" s="284"/>
      <c r="M1260" s="284"/>
      <c r="N1260" s="284"/>
      <c r="O1260" s="286"/>
      <c r="P1260" s="284"/>
      <c r="Q1260" s="284"/>
      <c r="R1260" s="284"/>
      <c r="S1260" s="284"/>
      <c r="T1260" s="284"/>
      <c r="U1260" s="284"/>
      <c r="V1260" s="284"/>
      <c r="W1260" s="284"/>
      <c r="X1260" s="284"/>
    </row>
    <row r="1261" spans="1:16382" s="5" customFormat="1" ht="57" customHeight="1">
      <c r="A1261" s="44" t="s">
        <v>604</v>
      </c>
      <c r="B1261" s="116" t="s">
        <v>398</v>
      </c>
      <c r="C1261" s="114"/>
      <c r="D1261" s="237">
        <f>D1262+D1284</f>
        <v>177577</v>
      </c>
      <c r="E1261" s="267">
        <f>E1262+E1284</f>
        <v>190615</v>
      </c>
      <c r="F1261" s="71"/>
      <c r="G1261" s="282"/>
      <c r="H1261" s="283"/>
      <c r="I1261" s="283"/>
      <c r="J1261" s="196"/>
      <c r="K1261" s="282"/>
      <c r="L1261" s="284"/>
      <c r="M1261" s="284"/>
      <c r="N1261" s="284"/>
      <c r="O1261" s="285"/>
      <c r="P1261" s="284"/>
      <c r="Q1261" s="284"/>
      <c r="R1261" s="284"/>
      <c r="S1261" s="284"/>
      <c r="T1261" s="284"/>
      <c r="U1261" s="284"/>
      <c r="V1261" s="284"/>
      <c r="W1261" s="284"/>
      <c r="X1261" s="284"/>
    </row>
    <row r="1262" spans="1:16382" s="57" customFormat="1" ht="46.8">
      <c r="A1262" s="6" t="s">
        <v>714</v>
      </c>
      <c r="B1262" s="83" t="s">
        <v>510</v>
      </c>
      <c r="C1262" s="114"/>
      <c r="D1262" s="209">
        <f>D1263</f>
        <v>160278</v>
      </c>
      <c r="E1262" s="252">
        <f>E1263</f>
        <v>165625</v>
      </c>
      <c r="F1262" s="282"/>
      <c r="G1262" s="283"/>
      <c r="H1262" s="283"/>
      <c r="I1262" s="284"/>
      <c r="J1262" s="196"/>
      <c r="K1262" s="282"/>
      <c r="L1262" s="284"/>
      <c r="M1262" s="284"/>
      <c r="N1262" s="284"/>
      <c r="O1262" s="286"/>
      <c r="P1262" s="284"/>
      <c r="Q1262" s="284"/>
      <c r="R1262" s="284"/>
      <c r="S1262" s="284"/>
      <c r="T1262" s="284"/>
      <c r="U1262" s="284"/>
      <c r="V1262" s="284"/>
      <c r="W1262" s="284"/>
      <c r="X1262" s="284"/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  <c r="AI1262" s="5"/>
      <c r="AJ1262" s="5"/>
      <c r="AK1262" s="5"/>
      <c r="AL1262" s="5"/>
      <c r="AM1262" s="5"/>
      <c r="AN1262" s="5"/>
      <c r="AO1262" s="5"/>
      <c r="AP1262" s="5"/>
      <c r="AQ1262" s="5"/>
      <c r="AR1262" s="5"/>
      <c r="AS1262" s="5"/>
      <c r="AT1262" s="5"/>
      <c r="AU1262" s="5"/>
      <c r="AV1262" s="5"/>
      <c r="AW1262" s="5"/>
      <c r="AX1262" s="5"/>
      <c r="AY1262" s="5"/>
      <c r="AZ1262" s="5"/>
      <c r="BA1262" s="5"/>
      <c r="BB1262" s="5"/>
      <c r="BC1262" s="5"/>
      <c r="BD1262" s="5"/>
      <c r="BE1262" s="5"/>
      <c r="BF1262" s="5"/>
      <c r="BG1262" s="5"/>
      <c r="BH1262" s="5"/>
      <c r="BI1262" s="5"/>
      <c r="BJ1262" s="5"/>
      <c r="BK1262" s="5"/>
      <c r="BL1262" s="5"/>
      <c r="BM1262" s="5"/>
      <c r="BN1262" s="5"/>
      <c r="BO1262" s="5"/>
      <c r="BP1262" s="5"/>
      <c r="BQ1262" s="5"/>
      <c r="BR1262" s="5"/>
      <c r="BS1262" s="5"/>
      <c r="BT1262" s="5"/>
      <c r="BU1262" s="5"/>
      <c r="BV1262" s="5"/>
      <c r="BW1262" s="5"/>
      <c r="BX1262" s="5"/>
      <c r="BY1262" s="5"/>
      <c r="BZ1262" s="5"/>
      <c r="CA1262" s="5"/>
      <c r="CB1262" s="5"/>
      <c r="CC1262" s="5"/>
      <c r="CD1262" s="5"/>
      <c r="CE1262" s="5"/>
      <c r="CF1262" s="5"/>
      <c r="CG1262" s="5"/>
      <c r="CH1262" s="5"/>
      <c r="CI1262" s="5"/>
      <c r="CJ1262" s="5"/>
      <c r="CK1262" s="5"/>
      <c r="CL1262" s="5"/>
      <c r="CM1262" s="5"/>
      <c r="CN1262" s="5"/>
      <c r="CO1262" s="5"/>
      <c r="CP1262" s="5"/>
      <c r="CQ1262" s="5"/>
      <c r="CR1262" s="5"/>
      <c r="CS1262" s="5"/>
      <c r="CT1262" s="5"/>
      <c r="CU1262" s="5"/>
      <c r="CV1262" s="5"/>
      <c r="CW1262" s="5"/>
      <c r="CX1262" s="5"/>
      <c r="CY1262" s="5"/>
      <c r="CZ1262" s="5"/>
      <c r="DA1262" s="5"/>
      <c r="DB1262" s="5"/>
      <c r="DC1262" s="5"/>
      <c r="DD1262" s="5"/>
      <c r="DE1262" s="5"/>
      <c r="DF1262" s="5"/>
      <c r="DG1262" s="5"/>
      <c r="DH1262" s="5"/>
      <c r="DI1262" s="5"/>
      <c r="DJ1262" s="5"/>
      <c r="DK1262" s="5"/>
      <c r="DL1262" s="5"/>
      <c r="DM1262" s="5"/>
      <c r="DN1262" s="5"/>
      <c r="DO1262" s="5"/>
      <c r="DP1262" s="5"/>
      <c r="DQ1262" s="5"/>
      <c r="DR1262" s="5"/>
      <c r="DS1262" s="5"/>
      <c r="DT1262" s="5"/>
      <c r="DU1262" s="5"/>
      <c r="DV1262" s="5"/>
      <c r="DW1262" s="5"/>
      <c r="DX1262" s="5"/>
      <c r="DY1262" s="5"/>
      <c r="DZ1262" s="5"/>
      <c r="EA1262" s="5"/>
      <c r="EB1262" s="5"/>
      <c r="EC1262" s="5"/>
      <c r="ED1262" s="5"/>
      <c r="EE1262" s="5"/>
      <c r="EF1262" s="5"/>
      <c r="EG1262" s="5"/>
      <c r="EH1262" s="5"/>
      <c r="EI1262" s="5"/>
      <c r="EJ1262" s="5"/>
      <c r="EK1262" s="5"/>
      <c r="EL1262" s="5"/>
      <c r="EM1262" s="5"/>
      <c r="EN1262" s="5"/>
      <c r="EO1262" s="5"/>
      <c r="EP1262" s="5"/>
      <c r="EQ1262" s="5"/>
      <c r="ER1262" s="5"/>
      <c r="ES1262" s="5"/>
      <c r="ET1262" s="5"/>
      <c r="EU1262" s="5"/>
      <c r="EV1262" s="5"/>
      <c r="EW1262" s="5"/>
      <c r="EX1262" s="5"/>
      <c r="EY1262" s="5"/>
      <c r="EZ1262" s="5"/>
      <c r="FA1262" s="5"/>
      <c r="FB1262" s="5"/>
      <c r="FC1262" s="5"/>
      <c r="FD1262" s="5"/>
      <c r="FE1262" s="5"/>
      <c r="FF1262" s="5"/>
      <c r="FG1262" s="5"/>
      <c r="FH1262" s="5"/>
      <c r="FI1262" s="5"/>
      <c r="FJ1262" s="5"/>
      <c r="FK1262" s="5"/>
      <c r="FL1262" s="5"/>
      <c r="FM1262" s="5"/>
      <c r="FN1262" s="5"/>
      <c r="FO1262" s="5"/>
      <c r="FP1262" s="5"/>
      <c r="FQ1262" s="5"/>
      <c r="FR1262" s="5"/>
      <c r="FS1262" s="5"/>
      <c r="FT1262" s="5"/>
      <c r="FU1262" s="5"/>
      <c r="FV1262" s="5"/>
      <c r="FW1262" s="5"/>
      <c r="FX1262" s="5"/>
      <c r="FY1262" s="5"/>
      <c r="FZ1262" s="5"/>
      <c r="GA1262" s="5"/>
      <c r="GB1262" s="5"/>
      <c r="GC1262" s="5"/>
      <c r="GD1262" s="5"/>
      <c r="GE1262" s="5"/>
      <c r="GF1262" s="5"/>
      <c r="GG1262" s="5"/>
      <c r="GH1262" s="5"/>
      <c r="GI1262" s="5"/>
      <c r="GJ1262" s="5"/>
      <c r="GK1262" s="5"/>
      <c r="GL1262" s="5"/>
      <c r="GM1262" s="5"/>
      <c r="GN1262" s="5"/>
      <c r="GO1262" s="5"/>
      <c r="GP1262" s="5"/>
      <c r="GQ1262" s="5"/>
      <c r="GR1262" s="5"/>
      <c r="GS1262" s="5"/>
      <c r="GT1262" s="5"/>
      <c r="GU1262" s="5"/>
      <c r="GV1262" s="5"/>
      <c r="GW1262" s="5"/>
      <c r="GX1262" s="5"/>
      <c r="GY1262" s="5"/>
      <c r="GZ1262" s="5"/>
      <c r="HA1262" s="5"/>
      <c r="HB1262" s="5"/>
      <c r="HC1262" s="5"/>
      <c r="HD1262" s="5"/>
      <c r="HE1262" s="5"/>
      <c r="HF1262" s="5"/>
      <c r="HG1262" s="5"/>
      <c r="HH1262" s="5"/>
      <c r="HI1262" s="5"/>
      <c r="HJ1262" s="5"/>
      <c r="HK1262" s="5"/>
      <c r="HL1262" s="5"/>
      <c r="HM1262" s="5"/>
      <c r="HN1262" s="5"/>
      <c r="HO1262" s="5"/>
      <c r="HP1262" s="5"/>
      <c r="HQ1262" s="5"/>
      <c r="HR1262" s="5"/>
      <c r="HS1262" s="5"/>
      <c r="HT1262" s="5"/>
      <c r="HU1262" s="5"/>
      <c r="HV1262" s="5"/>
      <c r="HW1262" s="5"/>
      <c r="HX1262" s="5"/>
      <c r="HY1262" s="5"/>
      <c r="HZ1262" s="5"/>
      <c r="IA1262" s="5"/>
      <c r="IB1262" s="5"/>
      <c r="IC1262" s="5"/>
      <c r="ID1262" s="5"/>
      <c r="IE1262" s="5"/>
      <c r="IF1262" s="5"/>
      <c r="IG1262" s="5"/>
      <c r="IH1262" s="5"/>
      <c r="II1262" s="5"/>
      <c r="IJ1262" s="5"/>
      <c r="IK1262" s="5"/>
      <c r="IL1262" s="5"/>
      <c r="IM1262" s="5"/>
      <c r="IN1262" s="5"/>
      <c r="IO1262" s="5"/>
      <c r="IP1262" s="5"/>
      <c r="IQ1262" s="5"/>
      <c r="IR1262" s="5"/>
      <c r="IS1262" s="5"/>
      <c r="IT1262" s="5"/>
      <c r="IU1262" s="5"/>
      <c r="IV1262" s="5"/>
      <c r="IW1262" s="5"/>
      <c r="IX1262" s="5"/>
      <c r="IY1262" s="5"/>
      <c r="IZ1262" s="5"/>
      <c r="JA1262" s="5"/>
      <c r="JB1262" s="5"/>
      <c r="JC1262" s="5"/>
      <c r="JD1262" s="5"/>
      <c r="JE1262" s="5"/>
      <c r="JF1262" s="5"/>
      <c r="JG1262" s="5"/>
      <c r="JH1262" s="5"/>
      <c r="JI1262" s="5"/>
      <c r="JJ1262" s="5"/>
      <c r="JK1262" s="5"/>
      <c r="JL1262" s="5"/>
      <c r="JM1262" s="5"/>
      <c r="JN1262" s="5"/>
      <c r="JO1262" s="5"/>
      <c r="JP1262" s="5"/>
      <c r="JQ1262" s="5"/>
      <c r="JR1262" s="5"/>
      <c r="JS1262" s="5"/>
      <c r="JT1262" s="5"/>
      <c r="JU1262" s="5"/>
      <c r="JV1262" s="5"/>
      <c r="JW1262" s="5"/>
      <c r="JX1262" s="5"/>
      <c r="JY1262" s="5"/>
      <c r="JZ1262" s="5"/>
      <c r="KA1262" s="5"/>
      <c r="KB1262" s="5"/>
      <c r="KC1262" s="5"/>
      <c r="KD1262" s="5"/>
      <c r="KE1262" s="5"/>
      <c r="KF1262" s="5"/>
      <c r="KG1262" s="5"/>
      <c r="KH1262" s="5"/>
      <c r="KI1262" s="5"/>
      <c r="KJ1262" s="5"/>
      <c r="KK1262" s="5"/>
      <c r="KL1262" s="5"/>
      <c r="KM1262" s="5"/>
      <c r="KN1262" s="5"/>
      <c r="KO1262" s="5"/>
      <c r="KP1262" s="5"/>
      <c r="KQ1262" s="5"/>
      <c r="KR1262" s="5"/>
      <c r="KS1262" s="5"/>
      <c r="KT1262" s="5"/>
      <c r="KU1262" s="5"/>
      <c r="KV1262" s="5"/>
      <c r="KW1262" s="5"/>
      <c r="KX1262" s="5"/>
      <c r="KY1262" s="5"/>
      <c r="KZ1262" s="5"/>
      <c r="LA1262" s="5"/>
      <c r="LB1262" s="5"/>
      <c r="LC1262" s="5"/>
      <c r="LD1262" s="5"/>
      <c r="LE1262" s="5"/>
      <c r="LF1262" s="5"/>
      <c r="LG1262" s="5"/>
      <c r="LH1262" s="5"/>
      <c r="LI1262" s="5"/>
      <c r="LJ1262" s="5"/>
      <c r="LK1262" s="5"/>
      <c r="LL1262" s="5"/>
      <c r="LM1262" s="5"/>
      <c r="LN1262" s="5"/>
      <c r="LO1262" s="5"/>
      <c r="LP1262" s="5"/>
      <c r="LQ1262" s="5"/>
      <c r="LR1262" s="5"/>
      <c r="LS1262" s="5"/>
      <c r="LT1262" s="5"/>
      <c r="LU1262" s="5"/>
      <c r="LV1262" s="5"/>
      <c r="LW1262" s="5"/>
      <c r="LX1262" s="5"/>
      <c r="LY1262" s="5"/>
      <c r="LZ1262" s="5"/>
      <c r="MA1262" s="5"/>
      <c r="MB1262" s="5"/>
      <c r="MC1262" s="5"/>
      <c r="MD1262" s="5"/>
      <c r="ME1262" s="5"/>
      <c r="MF1262" s="5"/>
      <c r="MG1262" s="5"/>
      <c r="MH1262" s="5"/>
      <c r="MI1262" s="5"/>
      <c r="MJ1262" s="5"/>
      <c r="MK1262" s="5"/>
      <c r="ML1262" s="5"/>
      <c r="MM1262" s="5"/>
      <c r="MN1262" s="5"/>
      <c r="MO1262" s="5"/>
      <c r="MP1262" s="5"/>
      <c r="MQ1262" s="5"/>
      <c r="MR1262" s="5"/>
      <c r="MS1262" s="5"/>
      <c r="MT1262" s="5"/>
      <c r="MU1262" s="5"/>
      <c r="MV1262" s="5"/>
      <c r="MW1262" s="5"/>
      <c r="MX1262" s="5"/>
      <c r="MY1262" s="5"/>
      <c r="MZ1262" s="5"/>
      <c r="NA1262" s="5"/>
      <c r="NB1262" s="5"/>
      <c r="NC1262" s="5"/>
      <c r="ND1262" s="5"/>
      <c r="NE1262" s="5"/>
      <c r="NF1262" s="5"/>
      <c r="NG1262" s="5"/>
      <c r="NH1262" s="5"/>
      <c r="NI1262" s="5"/>
      <c r="NJ1262" s="5"/>
      <c r="NK1262" s="5"/>
      <c r="NL1262" s="5"/>
      <c r="NM1262" s="5"/>
      <c r="NN1262" s="5"/>
      <c r="NO1262" s="5"/>
      <c r="NP1262" s="5"/>
      <c r="NQ1262" s="5"/>
      <c r="NR1262" s="5"/>
      <c r="NS1262" s="5"/>
      <c r="NT1262" s="5"/>
      <c r="NU1262" s="5"/>
      <c r="NV1262" s="5"/>
      <c r="NW1262" s="5"/>
      <c r="NX1262" s="5"/>
      <c r="NY1262" s="5"/>
      <c r="NZ1262" s="5"/>
      <c r="OA1262" s="5"/>
      <c r="OB1262" s="5"/>
      <c r="OC1262" s="5"/>
      <c r="OD1262" s="5"/>
      <c r="OE1262" s="5"/>
      <c r="OF1262" s="5"/>
      <c r="OG1262" s="5"/>
      <c r="OH1262" s="5"/>
      <c r="OI1262" s="5"/>
      <c r="OJ1262" s="5"/>
      <c r="OK1262" s="5"/>
      <c r="OL1262" s="5"/>
      <c r="OM1262" s="5"/>
      <c r="ON1262" s="5"/>
      <c r="OO1262" s="5"/>
      <c r="OP1262" s="5"/>
      <c r="OQ1262" s="5"/>
      <c r="OR1262" s="5"/>
      <c r="OS1262" s="5"/>
      <c r="OT1262" s="5"/>
      <c r="OU1262" s="5"/>
      <c r="OV1262" s="5"/>
      <c r="OW1262" s="5"/>
      <c r="OX1262" s="5"/>
      <c r="OY1262" s="5"/>
      <c r="OZ1262" s="5"/>
      <c r="PA1262" s="5"/>
      <c r="PB1262" s="5"/>
      <c r="PC1262" s="5"/>
      <c r="PD1262" s="5"/>
      <c r="PE1262" s="5"/>
      <c r="PF1262" s="5"/>
      <c r="PG1262" s="5"/>
      <c r="PH1262" s="5"/>
      <c r="PI1262" s="5"/>
      <c r="PJ1262" s="5"/>
      <c r="PK1262" s="5"/>
      <c r="PL1262" s="5"/>
      <c r="PM1262" s="5"/>
      <c r="PN1262" s="5"/>
      <c r="PO1262" s="5"/>
      <c r="PP1262" s="5"/>
      <c r="PQ1262" s="5"/>
      <c r="PR1262" s="5"/>
      <c r="PS1262" s="5"/>
      <c r="PT1262" s="5"/>
      <c r="PU1262" s="5"/>
      <c r="PV1262" s="5"/>
      <c r="PW1262" s="5"/>
      <c r="PX1262" s="5"/>
      <c r="PY1262" s="5"/>
      <c r="PZ1262" s="5"/>
      <c r="QA1262" s="5"/>
      <c r="QB1262" s="5"/>
      <c r="QC1262" s="5"/>
      <c r="QD1262" s="5"/>
      <c r="QE1262" s="5"/>
      <c r="QF1262" s="5"/>
      <c r="QG1262" s="5"/>
      <c r="QH1262" s="5"/>
      <c r="QI1262" s="5"/>
      <c r="QJ1262" s="5"/>
      <c r="QK1262" s="5"/>
      <c r="QL1262" s="5"/>
      <c r="QM1262" s="5"/>
      <c r="QN1262" s="5"/>
      <c r="QO1262" s="5"/>
      <c r="QP1262" s="5"/>
      <c r="QQ1262" s="5"/>
      <c r="QR1262" s="5"/>
      <c r="QS1262" s="5"/>
      <c r="QT1262" s="5"/>
      <c r="QU1262" s="5"/>
      <c r="QV1262" s="5"/>
      <c r="QW1262" s="5"/>
      <c r="QX1262" s="5"/>
      <c r="QY1262" s="5"/>
      <c r="QZ1262" s="5"/>
      <c r="RA1262" s="5"/>
      <c r="RB1262" s="5"/>
      <c r="RC1262" s="5"/>
      <c r="RD1262" s="5"/>
      <c r="RE1262" s="5"/>
      <c r="RF1262" s="5"/>
      <c r="RG1262" s="5"/>
      <c r="RH1262" s="5"/>
      <c r="RI1262" s="5"/>
      <c r="RJ1262" s="5"/>
      <c r="RK1262" s="5"/>
      <c r="RL1262" s="5"/>
      <c r="RM1262" s="5"/>
      <c r="RN1262" s="5"/>
      <c r="RO1262" s="5"/>
      <c r="RP1262" s="5"/>
      <c r="RQ1262" s="5"/>
      <c r="RR1262" s="5"/>
      <c r="RS1262" s="5"/>
      <c r="RT1262" s="5"/>
      <c r="RU1262" s="5"/>
      <c r="RV1262" s="5"/>
      <c r="RW1262" s="5"/>
      <c r="RX1262" s="5"/>
      <c r="RY1262" s="5"/>
      <c r="RZ1262" s="5"/>
      <c r="SA1262" s="5"/>
      <c r="SB1262" s="5"/>
      <c r="SC1262" s="5"/>
      <c r="SD1262" s="5"/>
      <c r="SE1262" s="5"/>
      <c r="SF1262" s="5"/>
      <c r="SG1262" s="5"/>
      <c r="SH1262" s="5"/>
      <c r="SI1262" s="5"/>
      <c r="SJ1262" s="5"/>
      <c r="SK1262" s="5"/>
      <c r="SL1262" s="5"/>
      <c r="SM1262" s="5"/>
      <c r="SN1262" s="5"/>
      <c r="SO1262" s="5"/>
      <c r="SP1262" s="5"/>
      <c r="SQ1262" s="5"/>
      <c r="SR1262" s="5"/>
      <c r="SS1262" s="5"/>
      <c r="ST1262" s="5"/>
      <c r="SU1262" s="5"/>
      <c r="SV1262" s="5"/>
      <c r="SW1262" s="5"/>
      <c r="SX1262" s="5"/>
      <c r="SY1262" s="5"/>
      <c r="SZ1262" s="5"/>
      <c r="TA1262" s="5"/>
      <c r="TB1262" s="5"/>
      <c r="TC1262" s="5"/>
      <c r="TD1262" s="5"/>
      <c r="TE1262" s="5"/>
      <c r="TF1262" s="5"/>
      <c r="TG1262" s="5"/>
      <c r="TH1262" s="5"/>
      <c r="TI1262" s="5"/>
      <c r="TJ1262" s="5"/>
      <c r="TK1262" s="5"/>
      <c r="TL1262" s="5"/>
      <c r="TM1262" s="5"/>
      <c r="TN1262" s="5"/>
      <c r="TO1262" s="5"/>
      <c r="TP1262" s="5"/>
      <c r="TQ1262" s="5"/>
      <c r="TR1262" s="5"/>
      <c r="TS1262" s="5"/>
      <c r="TT1262" s="5"/>
      <c r="TU1262" s="5"/>
      <c r="TV1262" s="5"/>
      <c r="TW1262" s="5"/>
      <c r="TX1262" s="5"/>
      <c r="TY1262" s="5"/>
      <c r="TZ1262" s="5"/>
      <c r="UA1262" s="5"/>
      <c r="UB1262" s="5"/>
      <c r="UC1262" s="5"/>
      <c r="UD1262" s="5"/>
      <c r="UE1262" s="5"/>
      <c r="UF1262" s="5"/>
      <c r="UG1262" s="5"/>
      <c r="UH1262" s="5"/>
      <c r="UI1262" s="5"/>
      <c r="UJ1262" s="5"/>
      <c r="UK1262" s="5"/>
      <c r="UL1262" s="5"/>
      <c r="UM1262" s="5"/>
      <c r="UN1262" s="5"/>
      <c r="UO1262" s="5"/>
      <c r="UP1262" s="5"/>
      <c r="UQ1262" s="5"/>
      <c r="UR1262" s="5"/>
      <c r="US1262" s="5"/>
      <c r="UT1262" s="5"/>
      <c r="UU1262" s="5"/>
      <c r="UV1262" s="5"/>
      <c r="UW1262" s="5"/>
      <c r="UX1262" s="5"/>
      <c r="UY1262" s="5"/>
      <c r="UZ1262" s="5"/>
      <c r="VA1262" s="5"/>
      <c r="VB1262" s="5"/>
      <c r="VC1262" s="5"/>
      <c r="VD1262" s="5"/>
      <c r="VE1262" s="5"/>
      <c r="VF1262" s="5"/>
      <c r="VG1262" s="5"/>
      <c r="VH1262" s="5"/>
      <c r="VI1262" s="5"/>
      <c r="VJ1262" s="5"/>
      <c r="VK1262" s="5"/>
      <c r="VL1262" s="5"/>
      <c r="VM1262" s="5"/>
      <c r="VN1262" s="5"/>
      <c r="VO1262" s="5"/>
      <c r="VP1262" s="5"/>
      <c r="VQ1262" s="5"/>
      <c r="VR1262" s="5"/>
      <c r="VS1262" s="5"/>
      <c r="VT1262" s="5"/>
      <c r="VU1262" s="5"/>
      <c r="VV1262" s="5"/>
      <c r="VW1262" s="5"/>
      <c r="VX1262" s="5"/>
      <c r="VY1262" s="5"/>
      <c r="VZ1262" s="5"/>
      <c r="WA1262" s="5"/>
      <c r="WB1262" s="5"/>
      <c r="WC1262" s="5"/>
      <c r="WD1262" s="5"/>
      <c r="WE1262" s="5"/>
      <c r="WF1262" s="5"/>
      <c r="WG1262" s="5"/>
      <c r="WH1262" s="5"/>
      <c r="WI1262" s="5"/>
      <c r="WJ1262" s="5"/>
      <c r="WK1262" s="5"/>
      <c r="WL1262" s="5"/>
      <c r="WM1262" s="5"/>
      <c r="WN1262" s="5"/>
      <c r="WO1262" s="5"/>
      <c r="WP1262" s="5"/>
      <c r="WQ1262" s="5"/>
      <c r="WR1262" s="5"/>
      <c r="WS1262" s="5"/>
      <c r="WT1262" s="5"/>
      <c r="WU1262" s="5"/>
      <c r="WV1262" s="5"/>
      <c r="WW1262" s="5"/>
      <c r="WX1262" s="5"/>
      <c r="WY1262" s="5"/>
      <c r="WZ1262" s="5"/>
      <c r="XA1262" s="5"/>
      <c r="XB1262" s="5"/>
      <c r="XC1262" s="5"/>
      <c r="XD1262" s="5"/>
      <c r="XE1262" s="5"/>
      <c r="XF1262" s="5"/>
      <c r="XG1262" s="5"/>
      <c r="XH1262" s="5"/>
      <c r="XI1262" s="5"/>
      <c r="XJ1262" s="5"/>
      <c r="XK1262" s="5"/>
      <c r="XL1262" s="5"/>
      <c r="XM1262" s="5"/>
      <c r="XN1262" s="5"/>
      <c r="XO1262" s="5"/>
      <c r="XP1262" s="5"/>
      <c r="XQ1262" s="5"/>
      <c r="XR1262" s="5"/>
      <c r="XS1262" s="5"/>
      <c r="XT1262" s="5"/>
      <c r="XU1262" s="5"/>
      <c r="XV1262" s="5"/>
      <c r="XW1262" s="5"/>
      <c r="XX1262" s="5"/>
      <c r="XY1262" s="5"/>
      <c r="XZ1262" s="5"/>
      <c r="YA1262" s="5"/>
      <c r="YB1262" s="5"/>
      <c r="YC1262" s="5"/>
      <c r="YD1262" s="5"/>
      <c r="YE1262" s="5"/>
      <c r="YF1262" s="5"/>
      <c r="YG1262" s="5"/>
      <c r="YH1262" s="5"/>
      <c r="YI1262" s="5"/>
      <c r="YJ1262" s="5"/>
      <c r="YK1262" s="5"/>
      <c r="YL1262" s="5"/>
      <c r="YM1262" s="5"/>
      <c r="YN1262" s="5"/>
      <c r="YO1262" s="5"/>
      <c r="YP1262" s="5"/>
      <c r="YQ1262" s="5"/>
      <c r="YR1262" s="5"/>
      <c r="YS1262" s="5"/>
      <c r="YT1262" s="5"/>
      <c r="YU1262" s="5"/>
      <c r="YV1262" s="5"/>
      <c r="YW1262" s="5"/>
      <c r="YX1262" s="5"/>
      <c r="YY1262" s="5"/>
      <c r="YZ1262" s="5"/>
      <c r="ZA1262" s="5"/>
      <c r="ZB1262" s="5"/>
      <c r="ZC1262" s="5"/>
      <c r="ZD1262" s="5"/>
      <c r="ZE1262" s="5"/>
      <c r="ZF1262" s="5"/>
      <c r="ZG1262" s="5"/>
      <c r="ZH1262" s="5"/>
      <c r="ZI1262" s="5"/>
      <c r="ZJ1262" s="5"/>
      <c r="ZK1262" s="5"/>
      <c r="ZL1262" s="5"/>
      <c r="ZM1262" s="5"/>
      <c r="ZN1262" s="5"/>
      <c r="ZO1262" s="5"/>
      <c r="ZP1262" s="5"/>
      <c r="ZQ1262" s="5"/>
      <c r="ZR1262" s="5"/>
      <c r="ZS1262" s="5"/>
      <c r="ZT1262" s="5"/>
      <c r="ZU1262" s="5"/>
      <c r="ZV1262" s="5"/>
      <c r="ZW1262" s="5"/>
      <c r="ZX1262" s="5"/>
      <c r="ZY1262" s="5"/>
      <c r="ZZ1262" s="5"/>
      <c r="AAA1262" s="5"/>
      <c r="AAB1262" s="5"/>
      <c r="AAC1262" s="5"/>
      <c r="AAD1262" s="5"/>
      <c r="AAE1262" s="5"/>
      <c r="AAF1262" s="5"/>
      <c r="AAG1262" s="5"/>
      <c r="AAH1262" s="5"/>
      <c r="AAI1262" s="5"/>
      <c r="AAJ1262" s="5"/>
      <c r="AAK1262" s="5"/>
      <c r="AAL1262" s="5"/>
      <c r="AAM1262" s="5"/>
      <c r="AAN1262" s="5"/>
      <c r="AAO1262" s="5"/>
      <c r="AAP1262" s="5"/>
      <c r="AAQ1262" s="5"/>
      <c r="AAR1262" s="5"/>
      <c r="AAS1262" s="5"/>
      <c r="AAT1262" s="5"/>
      <c r="AAU1262" s="5"/>
      <c r="AAV1262" s="5"/>
      <c r="AAW1262" s="5"/>
      <c r="AAX1262" s="5"/>
      <c r="AAY1262" s="5"/>
      <c r="AAZ1262" s="5"/>
      <c r="ABA1262" s="5"/>
      <c r="ABB1262" s="5"/>
      <c r="ABC1262" s="5"/>
      <c r="ABD1262" s="5"/>
      <c r="ABE1262" s="5"/>
      <c r="ABF1262" s="5"/>
      <c r="ABG1262" s="5"/>
      <c r="ABH1262" s="5"/>
      <c r="ABI1262" s="5"/>
      <c r="ABJ1262" s="5"/>
      <c r="ABK1262" s="5"/>
      <c r="ABL1262" s="5"/>
      <c r="ABM1262" s="5"/>
      <c r="ABN1262" s="5"/>
      <c r="ABO1262" s="5"/>
      <c r="ABP1262" s="5"/>
      <c r="ABQ1262" s="5"/>
      <c r="ABR1262" s="5"/>
      <c r="ABS1262" s="5"/>
      <c r="ABT1262" s="5"/>
      <c r="ABU1262" s="5"/>
      <c r="ABV1262" s="5"/>
      <c r="ABW1262" s="5"/>
      <c r="ABX1262" s="5"/>
      <c r="ABY1262" s="5"/>
      <c r="ABZ1262" s="5"/>
      <c r="ACA1262" s="5"/>
      <c r="ACB1262" s="5"/>
      <c r="ACC1262" s="5"/>
      <c r="ACD1262" s="5"/>
      <c r="ACE1262" s="5"/>
      <c r="ACF1262" s="5"/>
      <c r="ACG1262" s="5"/>
      <c r="ACH1262" s="5"/>
      <c r="ACI1262" s="5"/>
      <c r="ACJ1262" s="5"/>
      <c r="ACK1262" s="5"/>
      <c r="ACL1262" s="5"/>
      <c r="ACM1262" s="5"/>
      <c r="ACN1262" s="5"/>
      <c r="ACO1262" s="5"/>
      <c r="ACP1262" s="5"/>
      <c r="ACQ1262" s="5"/>
      <c r="ACR1262" s="5"/>
      <c r="ACS1262" s="5"/>
      <c r="ACT1262" s="5"/>
      <c r="ACU1262" s="5"/>
      <c r="ACV1262" s="5"/>
      <c r="ACW1262" s="5"/>
      <c r="ACX1262" s="5"/>
      <c r="ACY1262" s="5"/>
      <c r="ACZ1262" s="5"/>
      <c r="ADA1262" s="5"/>
      <c r="ADB1262" s="5"/>
      <c r="ADC1262" s="5"/>
      <c r="ADD1262" s="5"/>
      <c r="ADE1262" s="5"/>
      <c r="ADF1262" s="5"/>
      <c r="ADG1262" s="5"/>
      <c r="ADH1262" s="5"/>
      <c r="ADI1262" s="5"/>
      <c r="ADJ1262" s="5"/>
      <c r="ADK1262" s="5"/>
      <c r="ADL1262" s="5"/>
      <c r="ADM1262" s="5"/>
      <c r="ADN1262" s="5"/>
      <c r="ADO1262" s="5"/>
      <c r="ADP1262" s="5"/>
      <c r="ADQ1262" s="5"/>
      <c r="ADR1262" s="5"/>
      <c r="ADS1262" s="5"/>
      <c r="ADT1262" s="5"/>
      <c r="ADU1262" s="5"/>
      <c r="ADV1262" s="5"/>
      <c r="ADW1262" s="5"/>
      <c r="ADX1262" s="5"/>
      <c r="ADY1262" s="5"/>
      <c r="ADZ1262" s="5"/>
      <c r="AEA1262" s="5"/>
      <c r="AEB1262" s="5"/>
      <c r="AEC1262" s="5"/>
      <c r="AED1262" s="5"/>
      <c r="AEE1262" s="5"/>
      <c r="AEF1262" s="5"/>
      <c r="AEG1262" s="5"/>
      <c r="AEH1262" s="5"/>
      <c r="AEI1262" s="5"/>
      <c r="AEJ1262" s="5"/>
      <c r="AEK1262" s="5"/>
      <c r="AEL1262" s="5"/>
      <c r="AEM1262" s="5"/>
      <c r="AEN1262" s="5"/>
      <c r="AEO1262" s="5"/>
      <c r="AEP1262" s="5"/>
      <c r="AEQ1262" s="5"/>
      <c r="AER1262" s="5"/>
      <c r="AES1262" s="5"/>
      <c r="AET1262" s="5"/>
      <c r="AEU1262" s="5"/>
      <c r="AEV1262" s="5"/>
      <c r="AEW1262" s="5"/>
      <c r="AEX1262" s="5"/>
      <c r="AEY1262" s="5"/>
      <c r="AEZ1262" s="5"/>
      <c r="AFA1262" s="5"/>
      <c r="AFB1262" s="5"/>
      <c r="AFC1262" s="5"/>
      <c r="AFD1262" s="5"/>
      <c r="AFE1262" s="5"/>
      <c r="AFF1262" s="5"/>
      <c r="AFG1262" s="5"/>
      <c r="AFH1262" s="5"/>
      <c r="AFI1262" s="5"/>
      <c r="AFJ1262" s="5"/>
      <c r="AFK1262" s="5"/>
      <c r="AFL1262" s="5"/>
      <c r="AFM1262" s="5"/>
      <c r="AFN1262" s="5"/>
      <c r="AFO1262" s="5"/>
      <c r="AFP1262" s="5"/>
      <c r="AFQ1262" s="5"/>
      <c r="AFR1262" s="5"/>
      <c r="AFS1262" s="5"/>
      <c r="AFT1262" s="5"/>
      <c r="AFU1262" s="5"/>
      <c r="AFV1262" s="5"/>
      <c r="AFW1262" s="5"/>
      <c r="AFX1262" s="5"/>
      <c r="AFY1262" s="5"/>
      <c r="AFZ1262" s="5"/>
      <c r="AGA1262" s="5"/>
      <c r="AGB1262" s="5"/>
      <c r="AGC1262" s="5"/>
      <c r="AGD1262" s="5"/>
      <c r="AGE1262" s="5"/>
      <c r="AGF1262" s="5"/>
      <c r="AGG1262" s="5"/>
      <c r="AGH1262" s="5"/>
      <c r="AGI1262" s="5"/>
      <c r="AGJ1262" s="5"/>
      <c r="AGK1262" s="5"/>
      <c r="AGL1262" s="5"/>
      <c r="AGM1262" s="5"/>
      <c r="AGN1262" s="5"/>
      <c r="AGO1262" s="5"/>
      <c r="AGP1262" s="5"/>
      <c r="AGQ1262" s="5"/>
      <c r="AGR1262" s="5"/>
      <c r="AGS1262" s="5"/>
      <c r="AGT1262" s="5"/>
      <c r="AGU1262" s="5"/>
      <c r="AGV1262" s="5"/>
      <c r="AGW1262" s="5"/>
      <c r="AGX1262" s="5"/>
      <c r="AGY1262" s="5"/>
      <c r="AGZ1262" s="5"/>
      <c r="AHA1262" s="5"/>
      <c r="AHB1262" s="5"/>
      <c r="AHC1262" s="5"/>
      <c r="AHD1262" s="5"/>
      <c r="AHE1262" s="5"/>
      <c r="AHF1262" s="5"/>
      <c r="AHG1262" s="5"/>
      <c r="AHH1262" s="5"/>
      <c r="AHI1262" s="5"/>
      <c r="AHJ1262" s="5"/>
      <c r="AHK1262" s="5"/>
      <c r="AHL1262" s="5"/>
      <c r="AHM1262" s="5"/>
      <c r="AHN1262" s="5"/>
      <c r="AHO1262" s="5"/>
      <c r="AHP1262" s="5"/>
      <c r="AHQ1262" s="5"/>
      <c r="AHR1262" s="5"/>
      <c r="AHS1262" s="5"/>
      <c r="AHT1262" s="5"/>
      <c r="AHU1262" s="5"/>
      <c r="AHV1262" s="5"/>
      <c r="AHW1262" s="5"/>
      <c r="AHX1262" s="5"/>
      <c r="AHY1262" s="5"/>
      <c r="AHZ1262" s="5"/>
      <c r="AIA1262" s="5"/>
      <c r="AIB1262" s="5"/>
      <c r="AIC1262" s="5"/>
      <c r="AID1262" s="5"/>
      <c r="AIE1262" s="5"/>
      <c r="AIF1262" s="5"/>
      <c r="AIG1262" s="5"/>
      <c r="AIH1262" s="5"/>
      <c r="AII1262" s="5"/>
      <c r="AIJ1262" s="5"/>
      <c r="AIK1262" s="5"/>
      <c r="AIL1262" s="5"/>
      <c r="AIM1262" s="5"/>
      <c r="AIN1262" s="5"/>
      <c r="AIO1262" s="5"/>
      <c r="AIP1262" s="5"/>
      <c r="AIQ1262" s="5"/>
      <c r="AIR1262" s="5"/>
      <c r="AIS1262" s="5"/>
      <c r="AIT1262" s="5"/>
      <c r="AIU1262" s="5"/>
      <c r="AIV1262" s="5"/>
      <c r="AIW1262" s="5"/>
      <c r="AIX1262" s="5"/>
      <c r="AIY1262" s="5"/>
      <c r="AIZ1262" s="5"/>
      <c r="AJA1262" s="5"/>
      <c r="AJB1262" s="5"/>
      <c r="AJC1262" s="5"/>
      <c r="AJD1262" s="5"/>
      <c r="AJE1262" s="5"/>
      <c r="AJF1262" s="5"/>
      <c r="AJG1262" s="5"/>
      <c r="AJH1262" s="5"/>
      <c r="AJI1262" s="5"/>
      <c r="AJJ1262" s="5"/>
      <c r="AJK1262" s="5"/>
      <c r="AJL1262" s="5"/>
      <c r="AJM1262" s="5"/>
      <c r="AJN1262" s="5"/>
      <c r="AJO1262" s="5"/>
      <c r="AJP1262" s="5"/>
      <c r="AJQ1262" s="5"/>
      <c r="AJR1262" s="5"/>
      <c r="AJS1262" s="5"/>
      <c r="AJT1262" s="5"/>
      <c r="AJU1262" s="5"/>
      <c r="AJV1262" s="5"/>
      <c r="AJW1262" s="5"/>
      <c r="AJX1262" s="5"/>
      <c r="AJY1262" s="5"/>
      <c r="AJZ1262" s="5"/>
      <c r="AKA1262" s="5"/>
      <c r="AKB1262" s="5"/>
      <c r="AKC1262" s="5"/>
      <c r="AKD1262" s="5"/>
      <c r="AKE1262" s="5"/>
      <c r="AKF1262" s="5"/>
      <c r="AKG1262" s="5"/>
      <c r="AKH1262" s="5"/>
      <c r="AKI1262" s="5"/>
      <c r="AKJ1262" s="5"/>
      <c r="AKK1262" s="5"/>
      <c r="AKL1262" s="5"/>
      <c r="AKM1262" s="5"/>
      <c r="AKN1262" s="5"/>
      <c r="AKO1262" s="5"/>
      <c r="AKP1262" s="5"/>
      <c r="AKQ1262" s="5"/>
      <c r="AKR1262" s="5"/>
      <c r="AKS1262" s="5"/>
      <c r="AKT1262" s="5"/>
      <c r="AKU1262" s="5"/>
      <c r="AKV1262" s="5"/>
      <c r="AKW1262" s="5"/>
      <c r="AKX1262" s="5"/>
      <c r="AKY1262" s="5"/>
      <c r="AKZ1262" s="5"/>
      <c r="ALA1262" s="5"/>
      <c r="ALB1262" s="5"/>
      <c r="ALC1262" s="5"/>
      <c r="ALD1262" s="5"/>
      <c r="ALE1262" s="5"/>
      <c r="ALF1262" s="5"/>
      <c r="ALG1262" s="5"/>
      <c r="ALH1262" s="5"/>
      <c r="ALI1262" s="5"/>
      <c r="ALJ1262" s="5"/>
      <c r="ALK1262" s="5"/>
      <c r="ALL1262" s="5"/>
      <c r="ALM1262" s="5"/>
      <c r="ALN1262" s="5"/>
      <c r="ALO1262" s="5"/>
      <c r="ALP1262" s="5"/>
      <c r="ALQ1262" s="5"/>
      <c r="ALR1262" s="5"/>
      <c r="ALS1262" s="5"/>
      <c r="ALT1262" s="5"/>
      <c r="ALU1262" s="5"/>
      <c r="ALV1262" s="5"/>
      <c r="ALW1262" s="5"/>
      <c r="ALX1262" s="5"/>
      <c r="ALY1262" s="5"/>
      <c r="ALZ1262" s="5"/>
      <c r="AMA1262" s="5"/>
      <c r="AMB1262" s="5"/>
      <c r="AMC1262" s="5"/>
      <c r="AMD1262" s="5"/>
      <c r="AME1262" s="5"/>
      <c r="AMF1262" s="5"/>
      <c r="AMG1262" s="5"/>
      <c r="AMH1262" s="5"/>
      <c r="AMI1262" s="5"/>
      <c r="AMJ1262" s="5"/>
      <c r="AMK1262" s="5"/>
      <c r="AML1262" s="5"/>
      <c r="AMM1262" s="5"/>
      <c r="AMN1262" s="5"/>
      <c r="AMO1262" s="5"/>
      <c r="AMP1262" s="5"/>
      <c r="AMQ1262" s="5"/>
      <c r="AMR1262" s="5"/>
      <c r="AMS1262" s="5"/>
      <c r="AMT1262" s="5"/>
      <c r="AMU1262" s="5"/>
      <c r="AMV1262" s="5"/>
      <c r="AMW1262" s="5"/>
      <c r="AMX1262" s="5"/>
      <c r="AMY1262" s="5"/>
      <c r="AMZ1262" s="5"/>
      <c r="ANA1262" s="5"/>
      <c r="ANB1262" s="5"/>
      <c r="ANC1262" s="5"/>
      <c r="AND1262" s="5"/>
      <c r="ANE1262" s="5"/>
      <c r="ANF1262" s="5"/>
      <c r="ANG1262" s="5"/>
      <c r="ANH1262" s="5"/>
      <c r="ANI1262" s="5"/>
      <c r="ANJ1262" s="5"/>
      <c r="ANK1262" s="5"/>
      <c r="ANL1262" s="5"/>
      <c r="ANM1262" s="5"/>
      <c r="ANN1262" s="5"/>
      <c r="ANO1262" s="5"/>
      <c r="ANP1262" s="5"/>
      <c r="ANQ1262" s="5"/>
      <c r="ANR1262" s="5"/>
      <c r="ANS1262" s="5"/>
      <c r="ANT1262" s="5"/>
      <c r="ANU1262" s="5"/>
      <c r="ANV1262" s="5"/>
      <c r="ANW1262" s="5"/>
      <c r="ANX1262" s="5"/>
      <c r="ANY1262" s="5"/>
      <c r="ANZ1262" s="5"/>
      <c r="AOA1262" s="5"/>
      <c r="AOB1262" s="5"/>
      <c r="AOC1262" s="5"/>
      <c r="AOD1262" s="5"/>
      <c r="AOE1262" s="5"/>
      <c r="AOF1262" s="5"/>
      <c r="AOG1262" s="5"/>
      <c r="AOH1262" s="5"/>
      <c r="AOI1262" s="5"/>
      <c r="AOJ1262" s="5"/>
      <c r="AOK1262" s="5"/>
      <c r="AOL1262" s="5"/>
      <c r="AOM1262" s="5"/>
      <c r="AON1262" s="5"/>
      <c r="AOO1262" s="5"/>
      <c r="AOP1262" s="5"/>
      <c r="AOQ1262" s="5"/>
      <c r="AOR1262" s="5"/>
      <c r="AOS1262" s="5"/>
      <c r="AOT1262" s="5"/>
      <c r="AOU1262" s="5"/>
      <c r="AOV1262" s="5"/>
      <c r="AOW1262" s="5"/>
      <c r="AOX1262" s="5"/>
      <c r="AOY1262" s="5"/>
      <c r="AOZ1262" s="5"/>
      <c r="APA1262" s="5"/>
      <c r="APB1262" s="5"/>
      <c r="APC1262" s="5"/>
      <c r="APD1262" s="5"/>
      <c r="APE1262" s="5"/>
      <c r="APF1262" s="5"/>
      <c r="APG1262" s="5"/>
      <c r="APH1262" s="5"/>
      <c r="API1262" s="5"/>
      <c r="APJ1262" s="5"/>
      <c r="APK1262" s="5"/>
      <c r="APL1262" s="5"/>
      <c r="APM1262" s="5"/>
      <c r="APN1262" s="5"/>
      <c r="APO1262" s="5"/>
      <c r="APP1262" s="5"/>
      <c r="APQ1262" s="5"/>
      <c r="APR1262" s="5"/>
      <c r="APS1262" s="5"/>
      <c r="APT1262" s="5"/>
      <c r="APU1262" s="5"/>
      <c r="APV1262" s="5"/>
      <c r="APW1262" s="5"/>
      <c r="APX1262" s="5"/>
      <c r="APY1262" s="5"/>
      <c r="APZ1262" s="5"/>
      <c r="AQA1262" s="5"/>
      <c r="AQB1262" s="5"/>
      <c r="AQC1262" s="5"/>
      <c r="AQD1262" s="5"/>
      <c r="AQE1262" s="5"/>
      <c r="AQF1262" s="5"/>
      <c r="AQG1262" s="5"/>
      <c r="AQH1262" s="5"/>
      <c r="AQI1262" s="5"/>
      <c r="AQJ1262" s="5"/>
      <c r="AQK1262" s="5"/>
      <c r="AQL1262" s="5"/>
      <c r="AQM1262" s="5"/>
      <c r="AQN1262" s="5"/>
      <c r="AQO1262" s="5"/>
      <c r="AQP1262" s="5"/>
      <c r="AQQ1262" s="5"/>
      <c r="AQR1262" s="5"/>
      <c r="AQS1262" s="5"/>
      <c r="AQT1262" s="5"/>
      <c r="AQU1262" s="5"/>
      <c r="AQV1262" s="5"/>
      <c r="AQW1262" s="5"/>
      <c r="AQX1262" s="5"/>
      <c r="AQY1262" s="5"/>
      <c r="AQZ1262" s="5"/>
      <c r="ARA1262" s="5"/>
      <c r="ARB1262" s="5"/>
      <c r="ARC1262" s="5"/>
      <c r="ARD1262" s="5"/>
      <c r="ARE1262" s="5"/>
      <c r="ARF1262" s="5"/>
      <c r="ARG1262" s="5"/>
      <c r="ARH1262" s="5"/>
      <c r="ARI1262" s="5"/>
      <c r="ARJ1262" s="5"/>
      <c r="ARK1262" s="5"/>
      <c r="ARL1262" s="5"/>
      <c r="ARM1262" s="5"/>
      <c r="ARN1262" s="5"/>
      <c r="ARO1262" s="5"/>
      <c r="ARP1262" s="5"/>
      <c r="ARQ1262" s="5"/>
      <c r="ARR1262" s="5"/>
      <c r="ARS1262" s="5"/>
      <c r="ART1262" s="5"/>
      <c r="ARU1262" s="5"/>
      <c r="ARV1262" s="5"/>
      <c r="ARW1262" s="5"/>
      <c r="ARX1262" s="5"/>
      <c r="ARY1262" s="5"/>
      <c r="ARZ1262" s="5"/>
      <c r="ASA1262" s="5"/>
      <c r="ASB1262" s="5"/>
      <c r="ASC1262" s="5"/>
      <c r="ASD1262" s="5"/>
      <c r="ASE1262" s="5"/>
      <c r="ASF1262" s="5"/>
      <c r="ASG1262" s="5"/>
      <c r="ASH1262" s="5"/>
      <c r="ASI1262" s="5"/>
      <c r="ASJ1262" s="5"/>
      <c r="ASK1262" s="5"/>
      <c r="ASL1262" s="5"/>
      <c r="ASM1262" s="5"/>
      <c r="ASN1262" s="5"/>
      <c r="ASO1262" s="5"/>
      <c r="ASP1262" s="5"/>
      <c r="ASQ1262" s="5"/>
      <c r="ASR1262" s="5"/>
      <c r="ASS1262" s="5"/>
      <c r="AST1262" s="5"/>
      <c r="ASU1262" s="5"/>
      <c r="ASV1262" s="5"/>
      <c r="ASW1262" s="5"/>
      <c r="ASX1262" s="5"/>
      <c r="ASY1262" s="5"/>
      <c r="ASZ1262" s="5"/>
      <c r="ATA1262" s="5"/>
      <c r="ATB1262" s="5"/>
      <c r="ATC1262" s="5"/>
      <c r="ATD1262" s="5"/>
      <c r="ATE1262" s="5"/>
      <c r="ATF1262" s="5"/>
      <c r="ATG1262" s="5"/>
      <c r="ATH1262" s="5"/>
      <c r="ATI1262" s="5"/>
      <c r="ATJ1262" s="5"/>
      <c r="ATK1262" s="5"/>
      <c r="ATL1262" s="5"/>
      <c r="ATM1262" s="5"/>
      <c r="ATN1262" s="5"/>
      <c r="ATO1262" s="5"/>
      <c r="ATP1262" s="5"/>
      <c r="ATQ1262" s="5"/>
      <c r="ATR1262" s="5"/>
      <c r="ATS1262" s="5"/>
      <c r="ATT1262" s="5"/>
      <c r="ATU1262" s="5"/>
      <c r="ATV1262" s="5"/>
      <c r="ATW1262" s="5"/>
      <c r="ATX1262" s="5"/>
      <c r="ATY1262" s="5"/>
      <c r="ATZ1262" s="5"/>
      <c r="AUA1262" s="5"/>
      <c r="AUB1262" s="5"/>
      <c r="AUC1262" s="5"/>
      <c r="AUD1262" s="5"/>
      <c r="AUE1262" s="5"/>
      <c r="AUF1262" s="5"/>
      <c r="AUG1262" s="5"/>
      <c r="AUH1262" s="5"/>
      <c r="AUI1262" s="5"/>
      <c r="AUJ1262" s="5"/>
      <c r="AUK1262" s="5"/>
      <c r="AUL1262" s="5"/>
      <c r="AUM1262" s="5"/>
      <c r="AUN1262" s="5"/>
      <c r="AUO1262" s="5"/>
      <c r="AUP1262" s="5"/>
      <c r="AUQ1262" s="5"/>
      <c r="AUR1262" s="5"/>
      <c r="AUS1262" s="5"/>
      <c r="AUT1262" s="5"/>
      <c r="AUU1262" s="5"/>
      <c r="AUV1262" s="5"/>
      <c r="AUW1262" s="5"/>
      <c r="AUX1262" s="5"/>
      <c r="AUY1262" s="5"/>
      <c r="AUZ1262" s="5"/>
      <c r="AVA1262" s="5"/>
      <c r="AVB1262" s="5"/>
      <c r="AVC1262" s="5"/>
      <c r="AVD1262" s="5"/>
      <c r="AVE1262" s="5"/>
      <c r="AVF1262" s="5"/>
      <c r="AVG1262" s="5"/>
      <c r="AVH1262" s="5"/>
      <c r="AVI1262" s="5"/>
      <c r="AVJ1262" s="5"/>
      <c r="AVK1262" s="5"/>
      <c r="AVL1262" s="5"/>
      <c r="AVM1262" s="5"/>
      <c r="AVN1262" s="5"/>
      <c r="AVO1262" s="5"/>
      <c r="AVP1262" s="5"/>
      <c r="AVQ1262" s="5"/>
      <c r="AVR1262" s="5"/>
      <c r="AVS1262" s="5"/>
      <c r="AVT1262" s="5"/>
      <c r="AVU1262" s="5"/>
      <c r="AVV1262" s="5"/>
      <c r="AVW1262" s="5"/>
      <c r="AVX1262" s="5"/>
      <c r="AVY1262" s="5"/>
      <c r="AVZ1262" s="5"/>
      <c r="AWA1262" s="5"/>
      <c r="AWB1262" s="5"/>
      <c r="AWC1262" s="5"/>
      <c r="AWD1262" s="5"/>
      <c r="AWE1262" s="5"/>
      <c r="AWF1262" s="5"/>
      <c r="AWG1262" s="5"/>
      <c r="AWH1262" s="5"/>
      <c r="AWI1262" s="5"/>
      <c r="AWJ1262" s="5"/>
      <c r="AWK1262" s="5"/>
      <c r="AWL1262" s="5"/>
      <c r="AWM1262" s="5"/>
      <c r="AWN1262" s="5"/>
      <c r="AWO1262" s="5"/>
      <c r="AWP1262" s="5"/>
      <c r="AWQ1262" s="5"/>
      <c r="AWR1262" s="5"/>
      <c r="AWS1262" s="5"/>
      <c r="AWT1262" s="5"/>
      <c r="AWU1262" s="5"/>
      <c r="AWV1262" s="5"/>
      <c r="AWW1262" s="5"/>
      <c r="AWX1262" s="5"/>
      <c r="AWY1262" s="5"/>
      <c r="AWZ1262" s="5"/>
      <c r="AXA1262" s="5"/>
      <c r="AXB1262" s="5"/>
      <c r="AXC1262" s="5"/>
      <c r="AXD1262" s="5"/>
      <c r="AXE1262" s="5"/>
      <c r="AXF1262" s="5"/>
      <c r="AXG1262" s="5"/>
      <c r="AXH1262" s="5"/>
      <c r="AXI1262" s="5"/>
      <c r="AXJ1262" s="5"/>
      <c r="AXK1262" s="5"/>
      <c r="AXL1262" s="5"/>
      <c r="AXM1262" s="5"/>
      <c r="AXN1262" s="5"/>
      <c r="AXO1262" s="5"/>
      <c r="AXP1262" s="5"/>
      <c r="AXQ1262" s="5"/>
      <c r="AXR1262" s="5"/>
      <c r="AXS1262" s="5"/>
      <c r="AXT1262" s="5"/>
      <c r="AXU1262" s="5"/>
      <c r="AXV1262" s="5"/>
      <c r="AXW1262" s="5"/>
      <c r="AXX1262" s="5"/>
      <c r="AXY1262" s="5"/>
      <c r="AXZ1262" s="5"/>
      <c r="AYA1262" s="5"/>
      <c r="AYB1262" s="5"/>
      <c r="AYC1262" s="5"/>
      <c r="AYD1262" s="5"/>
      <c r="AYE1262" s="5"/>
      <c r="AYF1262" s="5"/>
      <c r="AYG1262" s="5"/>
      <c r="AYH1262" s="5"/>
      <c r="AYI1262" s="5"/>
      <c r="AYJ1262" s="5"/>
      <c r="AYK1262" s="5"/>
      <c r="AYL1262" s="5"/>
      <c r="AYM1262" s="5"/>
      <c r="AYN1262" s="5"/>
      <c r="AYO1262" s="5"/>
      <c r="AYP1262" s="5"/>
      <c r="AYQ1262" s="5"/>
      <c r="AYR1262" s="5"/>
      <c r="AYS1262" s="5"/>
      <c r="AYT1262" s="5"/>
      <c r="AYU1262" s="5"/>
      <c r="AYV1262" s="5"/>
      <c r="AYW1262" s="5"/>
      <c r="AYX1262" s="5"/>
      <c r="AYY1262" s="5"/>
      <c r="AYZ1262" s="5"/>
      <c r="AZA1262" s="5"/>
      <c r="AZB1262" s="5"/>
      <c r="AZC1262" s="5"/>
      <c r="AZD1262" s="5"/>
      <c r="AZE1262" s="5"/>
      <c r="AZF1262" s="5"/>
      <c r="AZG1262" s="5"/>
      <c r="AZH1262" s="5"/>
      <c r="AZI1262" s="5"/>
      <c r="AZJ1262" s="5"/>
      <c r="AZK1262" s="5"/>
      <c r="AZL1262" s="5"/>
      <c r="AZM1262" s="5"/>
      <c r="AZN1262" s="5"/>
      <c r="AZO1262" s="5"/>
      <c r="AZP1262" s="5"/>
      <c r="AZQ1262" s="5"/>
      <c r="AZR1262" s="5"/>
      <c r="AZS1262" s="5"/>
      <c r="AZT1262" s="5"/>
      <c r="AZU1262" s="5"/>
      <c r="AZV1262" s="5"/>
      <c r="AZW1262" s="5"/>
      <c r="AZX1262" s="5"/>
      <c r="AZY1262" s="5"/>
      <c r="AZZ1262" s="5"/>
      <c r="BAA1262" s="5"/>
      <c r="BAB1262" s="5"/>
      <c r="BAC1262" s="5"/>
      <c r="BAD1262" s="5"/>
      <c r="BAE1262" s="5"/>
      <c r="BAF1262" s="5"/>
      <c r="BAG1262" s="5"/>
      <c r="BAH1262" s="5"/>
      <c r="BAI1262" s="5"/>
      <c r="BAJ1262" s="5"/>
      <c r="BAK1262" s="5"/>
      <c r="BAL1262" s="5"/>
      <c r="BAM1262" s="5"/>
      <c r="BAN1262" s="5"/>
      <c r="BAO1262" s="5"/>
      <c r="BAP1262" s="5"/>
      <c r="BAQ1262" s="5"/>
      <c r="BAR1262" s="5"/>
      <c r="BAS1262" s="5"/>
      <c r="BAT1262" s="5"/>
      <c r="BAU1262" s="5"/>
      <c r="BAV1262" s="5"/>
      <c r="BAW1262" s="5"/>
      <c r="BAX1262" s="5"/>
      <c r="BAY1262" s="5"/>
      <c r="BAZ1262" s="5"/>
      <c r="BBA1262" s="5"/>
      <c r="BBB1262" s="5"/>
      <c r="BBC1262" s="5"/>
      <c r="BBD1262" s="5"/>
      <c r="BBE1262" s="5"/>
      <c r="BBF1262" s="5"/>
      <c r="BBG1262" s="5"/>
      <c r="BBH1262" s="5"/>
      <c r="BBI1262" s="5"/>
      <c r="BBJ1262" s="5"/>
      <c r="BBK1262" s="5"/>
      <c r="BBL1262" s="5"/>
      <c r="BBM1262" s="5"/>
      <c r="BBN1262" s="5"/>
      <c r="BBO1262" s="5"/>
      <c r="BBP1262" s="5"/>
      <c r="BBQ1262" s="5"/>
      <c r="BBR1262" s="5"/>
      <c r="BBS1262" s="5"/>
      <c r="BBT1262" s="5"/>
      <c r="BBU1262" s="5"/>
      <c r="BBV1262" s="5"/>
      <c r="BBW1262" s="5"/>
      <c r="BBX1262" s="5"/>
      <c r="BBY1262" s="5"/>
      <c r="BBZ1262" s="5"/>
      <c r="BCA1262" s="5"/>
      <c r="BCB1262" s="5"/>
      <c r="BCC1262" s="5"/>
      <c r="BCD1262" s="5"/>
      <c r="BCE1262" s="5"/>
      <c r="BCF1262" s="5"/>
      <c r="BCG1262" s="5"/>
      <c r="BCH1262" s="5"/>
      <c r="BCI1262" s="5"/>
      <c r="BCJ1262" s="5"/>
      <c r="BCK1262" s="5"/>
      <c r="BCL1262" s="5"/>
      <c r="BCM1262" s="5"/>
      <c r="BCN1262" s="5"/>
      <c r="BCO1262" s="5"/>
      <c r="BCP1262" s="5"/>
      <c r="BCQ1262" s="5"/>
      <c r="BCR1262" s="5"/>
      <c r="BCS1262" s="5"/>
      <c r="BCT1262" s="5"/>
      <c r="BCU1262" s="5"/>
      <c r="BCV1262" s="5"/>
      <c r="BCW1262" s="5"/>
      <c r="BCX1262" s="5"/>
      <c r="BCY1262" s="5"/>
      <c r="BCZ1262" s="5"/>
      <c r="BDA1262" s="5"/>
      <c r="BDB1262" s="5"/>
      <c r="BDC1262" s="5"/>
      <c r="BDD1262" s="5"/>
      <c r="BDE1262" s="5"/>
      <c r="BDF1262" s="5"/>
      <c r="BDG1262" s="5"/>
      <c r="BDH1262" s="5"/>
      <c r="BDI1262" s="5"/>
      <c r="BDJ1262" s="5"/>
      <c r="BDK1262" s="5"/>
      <c r="BDL1262" s="5"/>
      <c r="BDM1262" s="5"/>
      <c r="BDN1262" s="5"/>
      <c r="BDO1262" s="5"/>
      <c r="BDP1262" s="5"/>
      <c r="BDQ1262" s="5"/>
      <c r="BDR1262" s="5"/>
      <c r="BDS1262" s="5"/>
      <c r="BDT1262" s="5"/>
      <c r="BDU1262" s="5"/>
      <c r="BDV1262" s="5"/>
      <c r="BDW1262" s="5"/>
      <c r="BDX1262" s="5"/>
      <c r="BDY1262" s="5"/>
      <c r="BDZ1262" s="5"/>
      <c r="BEA1262" s="5"/>
      <c r="BEB1262" s="5"/>
      <c r="BEC1262" s="5"/>
      <c r="BED1262" s="5"/>
      <c r="BEE1262" s="5"/>
      <c r="BEF1262" s="5"/>
      <c r="BEG1262" s="5"/>
      <c r="BEH1262" s="5"/>
      <c r="BEI1262" s="5"/>
      <c r="BEJ1262" s="5"/>
      <c r="BEK1262" s="5"/>
      <c r="BEL1262" s="5"/>
      <c r="BEM1262" s="5"/>
      <c r="BEN1262" s="5"/>
      <c r="BEO1262" s="5"/>
      <c r="BEP1262" s="5"/>
      <c r="BEQ1262" s="5"/>
      <c r="BER1262" s="5"/>
      <c r="BES1262" s="5"/>
      <c r="BET1262" s="5"/>
      <c r="BEU1262" s="5"/>
      <c r="BEV1262" s="5"/>
      <c r="BEW1262" s="5"/>
      <c r="BEX1262" s="5"/>
      <c r="BEY1262" s="5"/>
      <c r="BEZ1262" s="5"/>
      <c r="BFA1262" s="5"/>
      <c r="BFB1262" s="5"/>
      <c r="BFC1262" s="5"/>
      <c r="BFD1262" s="5"/>
      <c r="BFE1262" s="5"/>
      <c r="BFF1262" s="5"/>
      <c r="BFG1262" s="5"/>
      <c r="BFH1262" s="5"/>
      <c r="BFI1262" s="5"/>
      <c r="BFJ1262" s="5"/>
      <c r="BFK1262" s="5"/>
      <c r="BFL1262" s="5"/>
      <c r="BFM1262" s="5"/>
      <c r="BFN1262" s="5"/>
      <c r="BFO1262" s="5"/>
      <c r="BFP1262" s="5"/>
      <c r="BFQ1262" s="5"/>
      <c r="BFR1262" s="5"/>
      <c r="BFS1262" s="5"/>
      <c r="BFT1262" s="5"/>
      <c r="BFU1262" s="5"/>
      <c r="BFV1262" s="5"/>
      <c r="BFW1262" s="5"/>
      <c r="BFX1262" s="5"/>
      <c r="BFY1262" s="5"/>
      <c r="BFZ1262" s="5"/>
      <c r="BGA1262" s="5"/>
      <c r="BGB1262" s="5"/>
      <c r="BGC1262" s="5"/>
      <c r="BGD1262" s="5"/>
      <c r="BGE1262" s="5"/>
      <c r="BGF1262" s="5"/>
      <c r="BGG1262" s="5"/>
      <c r="BGH1262" s="5"/>
      <c r="BGI1262" s="5"/>
      <c r="BGJ1262" s="5"/>
      <c r="BGK1262" s="5"/>
      <c r="BGL1262" s="5"/>
      <c r="BGM1262" s="5"/>
      <c r="BGN1262" s="5"/>
      <c r="BGO1262" s="5"/>
      <c r="BGP1262" s="5"/>
      <c r="BGQ1262" s="5"/>
      <c r="BGR1262" s="5"/>
      <c r="BGS1262" s="5"/>
      <c r="BGT1262" s="5"/>
      <c r="BGU1262" s="5"/>
      <c r="BGV1262" s="5"/>
      <c r="BGW1262" s="5"/>
      <c r="BGX1262" s="5"/>
      <c r="BGY1262" s="5"/>
      <c r="BGZ1262" s="5"/>
      <c r="BHA1262" s="5"/>
      <c r="BHB1262" s="5"/>
      <c r="BHC1262" s="5"/>
      <c r="BHD1262" s="5"/>
      <c r="BHE1262" s="5"/>
      <c r="BHF1262" s="5"/>
      <c r="BHG1262" s="5"/>
      <c r="BHH1262" s="5"/>
      <c r="BHI1262" s="5"/>
      <c r="BHJ1262" s="5"/>
      <c r="BHK1262" s="5"/>
      <c r="BHL1262" s="5"/>
      <c r="BHM1262" s="5"/>
      <c r="BHN1262" s="5"/>
      <c r="BHO1262" s="5"/>
      <c r="BHP1262" s="5"/>
      <c r="BHQ1262" s="5"/>
      <c r="BHR1262" s="5"/>
      <c r="BHS1262" s="5"/>
      <c r="BHT1262" s="5"/>
      <c r="BHU1262" s="5"/>
      <c r="BHV1262" s="5"/>
      <c r="BHW1262" s="5"/>
      <c r="BHX1262" s="5"/>
      <c r="BHY1262" s="5"/>
      <c r="BHZ1262" s="5"/>
      <c r="BIA1262" s="5"/>
      <c r="BIB1262" s="5"/>
      <c r="BIC1262" s="5"/>
      <c r="BID1262" s="5"/>
      <c r="BIE1262" s="5"/>
      <c r="BIF1262" s="5"/>
      <c r="BIG1262" s="5"/>
      <c r="BIH1262" s="5"/>
      <c r="BII1262" s="5"/>
      <c r="BIJ1262" s="5"/>
      <c r="BIK1262" s="5"/>
      <c r="BIL1262" s="5"/>
      <c r="BIM1262" s="5"/>
      <c r="BIN1262" s="5"/>
      <c r="BIO1262" s="5"/>
      <c r="BIP1262" s="5"/>
      <c r="BIQ1262" s="5"/>
      <c r="BIR1262" s="5"/>
      <c r="BIS1262" s="5"/>
      <c r="BIT1262" s="5"/>
      <c r="BIU1262" s="5"/>
      <c r="BIV1262" s="5"/>
      <c r="BIW1262" s="5"/>
      <c r="BIX1262" s="5"/>
      <c r="BIY1262" s="5"/>
      <c r="BIZ1262" s="5"/>
      <c r="BJA1262" s="5"/>
      <c r="BJB1262" s="5"/>
      <c r="BJC1262" s="5"/>
      <c r="BJD1262" s="5"/>
      <c r="BJE1262" s="5"/>
      <c r="BJF1262" s="5"/>
      <c r="BJG1262" s="5"/>
      <c r="BJH1262" s="5"/>
      <c r="BJI1262" s="5"/>
      <c r="BJJ1262" s="5"/>
      <c r="BJK1262" s="5"/>
      <c r="BJL1262" s="5"/>
      <c r="BJM1262" s="5"/>
      <c r="BJN1262" s="5"/>
      <c r="BJO1262" s="5"/>
      <c r="BJP1262" s="5"/>
      <c r="BJQ1262" s="5"/>
      <c r="BJR1262" s="5"/>
      <c r="BJS1262" s="5"/>
      <c r="BJT1262" s="5"/>
      <c r="BJU1262" s="5"/>
      <c r="BJV1262" s="5"/>
      <c r="BJW1262" s="5"/>
      <c r="BJX1262" s="5"/>
      <c r="BJY1262" s="5"/>
      <c r="BJZ1262" s="5"/>
      <c r="BKA1262" s="5"/>
      <c r="BKB1262" s="5"/>
      <c r="BKC1262" s="5"/>
      <c r="BKD1262" s="5"/>
      <c r="BKE1262" s="5"/>
      <c r="BKF1262" s="5"/>
      <c r="BKG1262" s="5"/>
      <c r="BKH1262" s="5"/>
      <c r="BKI1262" s="5"/>
      <c r="BKJ1262" s="5"/>
      <c r="BKK1262" s="5"/>
      <c r="BKL1262" s="5"/>
      <c r="BKM1262" s="5"/>
      <c r="BKN1262" s="5"/>
      <c r="BKO1262" s="5"/>
      <c r="BKP1262" s="5"/>
      <c r="BKQ1262" s="5"/>
      <c r="BKR1262" s="5"/>
      <c r="BKS1262" s="5"/>
      <c r="BKT1262" s="5"/>
      <c r="BKU1262" s="5"/>
      <c r="BKV1262" s="5"/>
      <c r="BKW1262" s="5"/>
      <c r="BKX1262" s="5"/>
      <c r="BKY1262" s="5"/>
      <c r="BKZ1262" s="5"/>
      <c r="BLA1262" s="5"/>
      <c r="BLB1262" s="5"/>
      <c r="BLC1262" s="5"/>
      <c r="BLD1262" s="5"/>
      <c r="BLE1262" s="5"/>
      <c r="BLF1262" s="5"/>
      <c r="BLG1262" s="5"/>
      <c r="BLH1262" s="5"/>
      <c r="BLI1262" s="5"/>
      <c r="BLJ1262" s="5"/>
      <c r="BLK1262" s="5"/>
      <c r="BLL1262" s="5"/>
      <c r="BLM1262" s="5"/>
      <c r="BLN1262" s="5"/>
      <c r="BLO1262" s="5"/>
      <c r="BLP1262" s="5"/>
      <c r="BLQ1262" s="5"/>
      <c r="BLR1262" s="5"/>
      <c r="BLS1262" s="5"/>
      <c r="BLT1262" s="5"/>
      <c r="BLU1262" s="5"/>
      <c r="BLV1262" s="5"/>
      <c r="BLW1262" s="5"/>
      <c r="BLX1262" s="5"/>
      <c r="BLY1262" s="5"/>
      <c r="BLZ1262" s="5"/>
      <c r="BMA1262" s="5"/>
      <c r="BMB1262" s="5"/>
      <c r="BMC1262" s="5"/>
      <c r="BMD1262" s="5"/>
      <c r="BME1262" s="5"/>
      <c r="BMF1262" s="5"/>
      <c r="BMG1262" s="5"/>
      <c r="BMH1262" s="5"/>
      <c r="BMI1262" s="5"/>
      <c r="BMJ1262" s="5"/>
      <c r="BMK1262" s="5"/>
      <c r="BML1262" s="5"/>
      <c r="BMM1262" s="5"/>
      <c r="BMN1262" s="5"/>
      <c r="BMO1262" s="5"/>
      <c r="BMP1262" s="5"/>
      <c r="BMQ1262" s="5"/>
      <c r="BMR1262" s="5"/>
      <c r="BMS1262" s="5"/>
      <c r="BMT1262" s="5"/>
      <c r="BMU1262" s="5"/>
      <c r="BMV1262" s="5"/>
      <c r="BMW1262" s="5"/>
      <c r="BMX1262" s="5"/>
      <c r="BMY1262" s="5"/>
      <c r="BMZ1262" s="5"/>
      <c r="BNA1262" s="5"/>
      <c r="BNB1262" s="5"/>
      <c r="BNC1262" s="5"/>
      <c r="BND1262" s="5"/>
      <c r="BNE1262" s="5"/>
      <c r="BNF1262" s="5"/>
      <c r="BNG1262" s="5"/>
      <c r="BNH1262" s="5"/>
      <c r="BNI1262" s="5"/>
      <c r="BNJ1262" s="5"/>
      <c r="BNK1262" s="5"/>
      <c r="BNL1262" s="5"/>
      <c r="BNM1262" s="5"/>
      <c r="BNN1262" s="5"/>
      <c r="BNO1262" s="5"/>
      <c r="BNP1262" s="5"/>
      <c r="BNQ1262" s="5"/>
      <c r="BNR1262" s="5"/>
      <c r="BNS1262" s="5"/>
      <c r="BNT1262" s="5"/>
      <c r="BNU1262" s="5"/>
      <c r="BNV1262" s="5"/>
      <c r="BNW1262" s="5"/>
      <c r="BNX1262" s="5"/>
      <c r="BNY1262" s="5"/>
      <c r="BNZ1262" s="5"/>
      <c r="BOA1262" s="5"/>
      <c r="BOB1262" s="5"/>
      <c r="BOC1262" s="5"/>
      <c r="BOD1262" s="5"/>
      <c r="BOE1262" s="5"/>
      <c r="BOF1262" s="5"/>
      <c r="BOG1262" s="5"/>
      <c r="BOH1262" s="5"/>
      <c r="BOI1262" s="5"/>
      <c r="BOJ1262" s="5"/>
      <c r="BOK1262" s="5"/>
      <c r="BOL1262" s="5"/>
      <c r="BOM1262" s="5"/>
      <c r="BON1262" s="5"/>
      <c r="BOO1262" s="5"/>
      <c r="BOP1262" s="5"/>
      <c r="BOQ1262" s="5"/>
      <c r="BOR1262" s="5"/>
      <c r="BOS1262" s="5"/>
      <c r="BOT1262" s="5"/>
      <c r="BOU1262" s="5"/>
      <c r="BOV1262" s="5"/>
      <c r="BOW1262" s="5"/>
      <c r="BOX1262" s="5"/>
      <c r="BOY1262" s="5"/>
      <c r="BOZ1262" s="5"/>
      <c r="BPA1262" s="5"/>
      <c r="BPB1262" s="5"/>
      <c r="BPC1262" s="5"/>
      <c r="BPD1262" s="5"/>
      <c r="BPE1262" s="5"/>
      <c r="BPF1262" s="5"/>
      <c r="BPG1262" s="5"/>
      <c r="BPH1262" s="5"/>
      <c r="BPI1262" s="5"/>
      <c r="BPJ1262" s="5"/>
      <c r="BPK1262" s="5"/>
      <c r="BPL1262" s="5"/>
      <c r="BPM1262" s="5"/>
      <c r="BPN1262" s="5"/>
      <c r="BPO1262" s="5"/>
      <c r="BPP1262" s="5"/>
      <c r="BPQ1262" s="5"/>
      <c r="BPR1262" s="5"/>
      <c r="BPS1262" s="5"/>
      <c r="BPT1262" s="5"/>
      <c r="BPU1262" s="5"/>
      <c r="BPV1262" s="5"/>
      <c r="BPW1262" s="5"/>
      <c r="BPX1262" s="5"/>
      <c r="BPY1262" s="5"/>
      <c r="BPZ1262" s="5"/>
      <c r="BQA1262" s="5"/>
      <c r="BQB1262" s="5"/>
      <c r="BQC1262" s="5"/>
      <c r="BQD1262" s="5"/>
      <c r="BQE1262" s="5"/>
      <c r="BQF1262" s="5"/>
      <c r="BQG1262" s="5"/>
      <c r="BQH1262" s="5"/>
      <c r="BQI1262" s="5"/>
      <c r="BQJ1262" s="5"/>
      <c r="BQK1262" s="5"/>
      <c r="BQL1262" s="5"/>
      <c r="BQM1262" s="5"/>
      <c r="BQN1262" s="5"/>
      <c r="BQO1262" s="5"/>
      <c r="BQP1262" s="5"/>
      <c r="BQQ1262" s="5"/>
      <c r="BQR1262" s="5"/>
      <c r="BQS1262" s="5"/>
      <c r="BQT1262" s="5"/>
      <c r="BQU1262" s="5"/>
      <c r="BQV1262" s="5"/>
      <c r="BQW1262" s="5"/>
      <c r="BQX1262" s="5"/>
      <c r="BQY1262" s="5"/>
      <c r="BQZ1262" s="5"/>
      <c r="BRA1262" s="5"/>
      <c r="BRB1262" s="5"/>
      <c r="BRC1262" s="5"/>
      <c r="BRD1262" s="5"/>
      <c r="BRE1262" s="5"/>
      <c r="BRF1262" s="5"/>
      <c r="BRG1262" s="5"/>
      <c r="BRH1262" s="5"/>
      <c r="BRI1262" s="5"/>
      <c r="BRJ1262" s="5"/>
      <c r="BRK1262" s="5"/>
      <c r="BRL1262" s="5"/>
      <c r="BRM1262" s="5"/>
      <c r="BRN1262" s="5"/>
      <c r="BRO1262" s="5"/>
      <c r="BRP1262" s="5"/>
      <c r="BRQ1262" s="5"/>
      <c r="BRR1262" s="5"/>
      <c r="BRS1262" s="5"/>
      <c r="BRT1262" s="5"/>
      <c r="BRU1262" s="5"/>
      <c r="BRV1262" s="5"/>
      <c r="BRW1262" s="5"/>
      <c r="BRX1262" s="5"/>
      <c r="BRY1262" s="5"/>
      <c r="BRZ1262" s="5"/>
      <c r="BSA1262" s="5"/>
      <c r="BSB1262" s="5"/>
      <c r="BSC1262" s="5"/>
      <c r="BSD1262" s="5"/>
      <c r="BSE1262" s="5"/>
      <c r="BSF1262" s="5"/>
      <c r="BSG1262" s="5"/>
      <c r="BSH1262" s="5"/>
      <c r="BSI1262" s="5"/>
      <c r="BSJ1262" s="5"/>
      <c r="BSK1262" s="5"/>
      <c r="BSL1262" s="5"/>
      <c r="BSM1262" s="5"/>
      <c r="BSN1262" s="5"/>
      <c r="BSO1262" s="5"/>
      <c r="BSP1262" s="5"/>
      <c r="BSQ1262" s="5"/>
      <c r="BSR1262" s="5"/>
      <c r="BSS1262" s="5"/>
      <c r="BST1262" s="5"/>
      <c r="BSU1262" s="5"/>
      <c r="BSV1262" s="5"/>
      <c r="BSW1262" s="5"/>
      <c r="BSX1262" s="5"/>
      <c r="BSY1262" s="5"/>
      <c r="BSZ1262" s="5"/>
      <c r="BTA1262" s="5"/>
      <c r="BTB1262" s="5"/>
      <c r="BTC1262" s="5"/>
      <c r="BTD1262" s="5"/>
      <c r="BTE1262" s="5"/>
      <c r="BTF1262" s="5"/>
      <c r="BTG1262" s="5"/>
      <c r="BTH1262" s="5"/>
      <c r="BTI1262" s="5"/>
      <c r="BTJ1262" s="5"/>
      <c r="BTK1262" s="5"/>
      <c r="BTL1262" s="5"/>
      <c r="BTM1262" s="5"/>
      <c r="BTN1262" s="5"/>
      <c r="BTO1262" s="5"/>
      <c r="BTP1262" s="5"/>
      <c r="BTQ1262" s="5"/>
      <c r="BTR1262" s="5"/>
      <c r="BTS1262" s="5"/>
      <c r="BTT1262" s="5"/>
      <c r="BTU1262" s="5"/>
      <c r="BTV1262" s="5"/>
      <c r="BTW1262" s="5"/>
      <c r="BTX1262" s="5"/>
      <c r="BTY1262" s="5"/>
      <c r="BTZ1262" s="5"/>
      <c r="BUA1262" s="5"/>
      <c r="BUB1262" s="5"/>
      <c r="BUC1262" s="5"/>
      <c r="BUD1262" s="5"/>
      <c r="BUE1262" s="5"/>
      <c r="BUF1262" s="5"/>
      <c r="BUG1262" s="5"/>
      <c r="BUH1262" s="5"/>
      <c r="BUI1262" s="5"/>
      <c r="BUJ1262" s="5"/>
      <c r="BUK1262" s="5"/>
      <c r="BUL1262" s="5"/>
      <c r="BUM1262" s="5"/>
      <c r="BUN1262" s="5"/>
      <c r="BUO1262" s="5"/>
      <c r="BUP1262" s="5"/>
      <c r="BUQ1262" s="5"/>
      <c r="BUR1262" s="5"/>
      <c r="BUS1262" s="5"/>
      <c r="BUT1262" s="5"/>
      <c r="BUU1262" s="5"/>
      <c r="BUV1262" s="5"/>
      <c r="BUW1262" s="5"/>
      <c r="BUX1262" s="5"/>
      <c r="BUY1262" s="5"/>
      <c r="BUZ1262" s="5"/>
      <c r="BVA1262" s="5"/>
      <c r="BVB1262" s="5"/>
      <c r="BVC1262" s="5"/>
      <c r="BVD1262" s="5"/>
      <c r="BVE1262" s="5"/>
      <c r="BVF1262" s="5"/>
      <c r="BVG1262" s="5"/>
      <c r="BVH1262" s="5"/>
      <c r="BVI1262" s="5"/>
      <c r="BVJ1262" s="5"/>
      <c r="BVK1262" s="5"/>
      <c r="BVL1262" s="5"/>
      <c r="BVM1262" s="5"/>
      <c r="BVN1262" s="5"/>
      <c r="BVO1262" s="5"/>
      <c r="BVP1262" s="5"/>
      <c r="BVQ1262" s="5"/>
      <c r="BVR1262" s="5"/>
      <c r="BVS1262" s="5"/>
      <c r="BVT1262" s="5"/>
      <c r="BVU1262" s="5"/>
      <c r="BVV1262" s="5"/>
      <c r="BVW1262" s="5"/>
      <c r="BVX1262" s="5"/>
      <c r="BVY1262" s="5"/>
      <c r="BVZ1262" s="5"/>
      <c r="BWA1262" s="5"/>
      <c r="BWB1262" s="5"/>
      <c r="BWC1262" s="5"/>
      <c r="BWD1262" s="5"/>
      <c r="BWE1262" s="5"/>
      <c r="BWF1262" s="5"/>
      <c r="BWG1262" s="5"/>
      <c r="BWH1262" s="5"/>
      <c r="BWI1262" s="5"/>
      <c r="BWJ1262" s="5"/>
      <c r="BWK1262" s="5"/>
      <c r="BWL1262" s="5"/>
      <c r="BWM1262" s="5"/>
      <c r="BWN1262" s="5"/>
      <c r="BWO1262" s="5"/>
      <c r="BWP1262" s="5"/>
      <c r="BWQ1262" s="5"/>
      <c r="BWR1262" s="5"/>
      <c r="BWS1262" s="5"/>
      <c r="BWT1262" s="5"/>
      <c r="BWU1262" s="5"/>
      <c r="BWV1262" s="5"/>
      <c r="BWW1262" s="5"/>
      <c r="BWX1262" s="5"/>
      <c r="BWY1262" s="5"/>
      <c r="BWZ1262" s="5"/>
      <c r="BXA1262" s="5"/>
      <c r="BXB1262" s="5"/>
      <c r="BXC1262" s="5"/>
      <c r="BXD1262" s="5"/>
      <c r="BXE1262" s="5"/>
      <c r="BXF1262" s="5"/>
      <c r="BXG1262" s="5"/>
      <c r="BXH1262" s="5"/>
      <c r="BXI1262" s="5"/>
      <c r="BXJ1262" s="5"/>
      <c r="BXK1262" s="5"/>
      <c r="BXL1262" s="5"/>
      <c r="BXM1262" s="5"/>
      <c r="BXN1262" s="5"/>
      <c r="BXO1262" s="5"/>
      <c r="BXP1262" s="5"/>
      <c r="BXQ1262" s="5"/>
      <c r="BXR1262" s="5"/>
      <c r="BXS1262" s="5"/>
      <c r="BXT1262" s="5"/>
      <c r="BXU1262" s="5"/>
      <c r="BXV1262" s="5"/>
      <c r="BXW1262" s="5"/>
      <c r="BXX1262" s="5"/>
      <c r="BXY1262" s="5"/>
      <c r="BXZ1262" s="5"/>
      <c r="BYA1262" s="5"/>
      <c r="BYB1262" s="5"/>
      <c r="BYC1262" s="5"/>
      <c r="BYD1262" s="5"/>
      <c r="BYE1262" s="5"/>
      <c r="BYF1262" s="5"/>
      <c r="BYG1262" s="5"/>
      <c r="BYH1262" s="5"/>
      <c r="BYI1262" s="5"/>
      <c r="BYJ1262" s="5"/>
      <c r="BYK1262" s="5"/>
      <c r="BYL1262" s="5"/>
      <c r="BYM1262" s="5"/>
      <c r="BYN1262" s="5"/>
      <c r="BYO1262" s="5"/>
      <c r="BYP1262" s="5"/>
      <c r="BYQ1262" s="5"/>
      <c r="BYR1262" s="5"/>
      <c r="BYS1262" s="5"/>
      <c r="BYT1262" s="5"/>
      <c r="BYU1262" s="5"/>
      <c r="BYV1262" s="5"/>
      <c r="BYW1262" s="5"/>
      <c r="BYX1262" s="5"/>
      <c r="BYY1262" s="5"/>
      <c r="BYZ1262" s="5"/>
      <c r="BZA1262" s="5"/>
      <c r="BZB1262" s="5"/>
      <c r="BZC1262" s="5"/>
      <c r="BZD1262" s="5"/>
      <c r="BZE1262" s="5"/>
      <c r="BZF1262" s="5"/>
      <c r="BZG1262" s="5"/>
      <c r="BZH1262" s="5"/>
      <c r="BZI1262" s="5"/>
      <c r="BZJ1262" s="5"/>
      <c r="BZK1262" s="5"/>
      <c r="BZL1262" s="5"/>
      <c r="BZM1262" s="5"/>
      <c r="BZN1262" s="5"/>
      <c r="BZO1262" s="5"/>
      <c r="BZP1262" s="5"/>
      <c r="BZQ1262" s="5"/>
      <c r="BZR1262" s="5"/>
      <c r="BZS1262" s="5"/>
      <c r="BZT1262" s="5"/>
      <c r="BZU1262" s="5"/>
      <c r="BZV1262" s="5"/>
      <c r="BZW1262" s="5"/>
      <c r="BZX1262" s="5"/>
      <c r="BZY1262" s="5"/>
      <c r="BZZ1262" s="5"/>
      <c r="CAA1262" s="5"/>
      <c r="CAB1262" s="5"/>
      <c r="CAC1262" s="5"/>
      <c r="CAD1262" s="5"/>
      <c r="CAE1262" s="5"/>
      <c r="CAF1262" s="5"/>
      <c r="CAG1262" s="5"/>
      <c r="CAH1262" s="5"/>
      <c r="CAI1262" s="5"/>
      <c r="CAJ1262" s="5"/>
      <c r="CAK1262" s="5"/>
      <c r="CAL1262" s="5"/>
      <c r="CAM1262" s="5"/>
      <c r="CAN1262" s="5"/>
      <c r="CAO1262" s="5"/>
      <c r="CAP1262" s="5"/>
      <c r="CAQ1262" s="5"/>
      <c r="CAR1262" s="5"/>
      <c r="CAS1262" s="5"/>
      <c r="CAT1262" s="5"/>
      <c r="CAU1262" s="5"/>
      <c r="CAV1262" s="5"/>
      <c r="CAW1262" s="5"/>
      <c r="CAX1262" s="5"/>
      <c r="CAY1262" s="5"/>
      <c r="CAZ1262" s="5"/>
      <c r="CBA1262" s="5"/>
      <c r="CBB1262" s="5"/>
      <c r="CBC1262" s="5"/>
      <c r="CBD1262" s="5"/>
      <c r="CBE1262" s="5"/>
      <c r="CBF1262" s="5"/>
      <c r="CBG1262" s="5"/>
      <c r="CBH1262" s="5"/>
      <c r="CBI1262" s="5"/>
      <c r="CBJ1262" s="5"/>
      <c r="CBK1262" s="5"/>
      <c r="CBL1262" s="5"/>
      <c r="CBM1262" s="5"/>
      <c r="CBN1262" s="5"/>
      <c r="CBO1262" s="5"/>
      <c r="CBP1262" s="5"/>
      <c r="CBQ1262" s="5"/>
      <c r="CBR1262" s="5"/>
      <c r="CBS1262" s="5"/>
      <c r="CBT1262" s="5"/>
      <c r="CBU1262" s="5"/>
      <c r="CBV1262" s="5"/>
      <c r="CBW1262" s="5"/>
      <c r="CBX1262" s="5"/>
      <c r="CBY1262" s="5"/>
      <c r="CBZ1262" s="5"/>
      <c r="CCA1262" s="5"/>
      <c r="CCB1262" s="5"/>
      <c r="CCC1262" s="5"/>
      <c r="CCD1262" s="5"/>
      <c r="CCE1262" s="5"/>
      <c r="CCF1262" s="5"/>
      <c r="CCG1262" s="5"/>
      <c r="CCH1262" s="5"/>
      <c r="CCI1262" s="5"/>
      <c r="CCJ1262" s="5"/>
      <c r="CCK1262" s="5"/>
      <c r="CCL1262" s="5"/>
      <c r="CCM1262" s="5"/>
      <c r="CCN1262" s="5"/>
      <c r="CCO1262" s="5"/>
      <c r="CCP1262" s="5"/>
      <c r="CCQ1262" s="5"/>
      <c r="CCR1262" s="5"/>
      <c r="CCS1262" s="5"/>
      <c r="CCT1262" s="5"/>
      <c r="CCU1262" s="5"/>
      <c r="CCV1262" s="5"/>
      <c r="CCW1262" s="5"/>
      <c r="CCX1262" s="5"/>
      <c r="CCY1262" s="5"/>
      <c r="CCZ1262" s="5"/>
      <c r="CDA1262" s="5"/>
      <c r="CDB1262" s="5"/>
      <c r="CDC1262" s="5"/>
      <c r="CDD1262" s="5"/>
      <c r="CDE1262" s="5"/>
      <c r="CDF1262" s="5"/>
      <c r="CDG1262" s="5"/>
      <c r="CDH1262" s="5"/>
      <c r="CDI1262" s="5"/>
      <c r="CDJ1262" s="5"/>
      <c r="CDK1262" s="5"/>
      <c r="CDL1262" s="5"/>
      <c r="CDM1262" s="5"/>
      <c r="CDN1262" s="5"/>
      <c r="CDO1262" s="5"/>
      <c r="CDP1262" s="5"/>
      <c r="CDQ1262" s="5"/>
      <c r="CDR1262" s="5"/>
      <c r="CDS1262" s="5"/>
      <c r="CDT1262" s="5"/>
      <c r="CDU1262" s="5"/>
      <c r="CDV1262" s="5"/>
      <c r="CDW1262" s="5"/>
      <c r="CDX1262" s="5"/>
      <c r="CDY1262" s="5"/>
      <c r="CDZ1262" s="5"/>
      <c r="CEA1262" s="5"/>
      <c r="CEB1262" s="5"/>
      <c r="CEC1262" s="5"/>
      <c r="CED1262" s="5"/>
      <c r="CEE1262" s="5"/>
      <c r="CEF1262" s="5"/>
      <c r="CEG1262" s="5"/>
      <c r="CEH1262" s="5"/>
      <c r="CEI1262" s="5"/>
      <c r="CEJ1262" s="5"/>
      <c r="CEK1262" s="5"/>
      <c r="CEL1262" s="5"/>
      <c r="CEM1262" s="5"/>
      <c r="CEN1262" s="5"/>
      <c r="CEO1262" s="5"/>
      <c r="CEP1262" s="5"/>
      <c r="CEQ1262" s="5"/>
      <c r="CER1262" s="5"/>
      <c r="CES1262" s="5"/>
      <c r="CET1262" s="5"/>
      <c r="CEU1262" s="5"/>
      <c r="CEV1262" s="5"/>
      <c r="CEW1262" s="5"/>
      <c r="CEX1262" s="5"/>
      <c r="CEY1262" s="5"/>
      <c r="CEZ1262" s="5"/>
      <c r="CFA1262" s="5"/>
      <c r="CFB1262" s="5"/>
      <c r="CFC1262" s="5"/>
      <c r="CFD1262" s="5"/>
      <c r="CFE1262" s="5"/>
      <c r="CFF1262" s="5"/>
      <c r="CFG1262" s="5"/>
      <c r="CFH1262" s="5"/>
      <c r="CFI1262" s="5"/>
      <c r="CFJ1262" s="5"/>
      <c r="CFK1262" s="5"/>
      <c r="CFL1262" s="5"/>
      <c r="CFM1262" s="5"/>
      <c r="CFN1262" s="5"/>
      <c r="CFO1262" s="5"/>
      <c r="CFP1262" s="5"/>
      <c r="CFQ1262" s="5"/>
      <c r="CFR1262" s="5"/>
      <c r="CFS1262" s="5"/>
      <c r="CFT1262" s="5"/>
      <c r="CFU1262" s="5"/>
      <c r="CFV1262" s="5"/>
      <c r="CFW1262" s="5"/>
      <c r="CFX1262" s="5"/>
      <c r="CFY1262" s="5"/>
      <c r="CFZ1262" s="5"/>
      <c r="CGA1262" s="5"/>
      <c r="CGB1262" s="5"/>
      <c r="CGC1262" s="5"/>
      <c r="CGD1262" s="5"/>
      <c r="CGE1262" s="5"/>
      <c r="CGF1262" s="5"/>
      <c r="CGG1262" s="5"/>
      <c r="CGH1262" s="5"/>
      <c r="CGI1262" s="5"/>
      <c r="CGJ1262" s="5"/>
      <c r="CGK1262" s="5"/>
      <c r="CGL1262" s="5"/>
      <c r="CGM1262" s="5"/>
      <c r="CGN1262" s="5"/>
      <c r="CGO1262" s="5"/>
      <c r="CGP1262" s="5"/>
      <c r="CGQ1262" s="5"/>
      <c r="CGR1262" s="5"/>
      <c r="CGS1262" s="5"/>
      <c r="CGT1262" s="5"/>
      <c r="CGU1262" s="5"/>
      <c r="CGV1262" s="5"/>
      <c r="CGW1262" s="5"/>
      <c r="CGX1262" s="5"/>
      <c r="CGY1262" s="5"/>
      <c r="CGZ1262" s="5"/>
      <c r="CHA1262" s="5"/>
      <c r="CHB1262" s="5"/>
      <c r="CHC1262" s="5"/>
      <c r="CHD1262" s="5"/>
      <c r="CHE1262" s="5"/>
      <c r="CHF1262" s="5"/>
      <c r="CHG1262" s="5"/>
      <c r="CHH1262" s="5"/>
      <c r="CHI1262" s="5"/>
      <c r="CHJ1262" s="5"/>
      <c r="CHK1262" s="5"/>
      <c r="CHL1262" s="5"/>
      <c r="CHM1262" s="5"/>
      <c r="CHN1262" s="5"/>
      <c r="CHO1262" s="5"/>
      <c r="CHP1262" s="5"/>
      <c r="CHQ1262" s="5"/>
      <c r="CHR1262" s="5"/>
      <c r="CHS1262" s="5"/>
      <c r="CHT1262" s="5"/>
      <c r="CHU1262" s="5"/>
      <c r="CHV1262" s="5"/>
      <c r="CHW1262" s="5"/>
      <c r="CHX1262" s="5"/>
      <c r="CHY1262" s="5"/>
      <c r="CHZ1262" s="5"/>
      <c r="CIA1262" s="5"/>
      <c r="CIB1262" s="5"/>
      <c r="CIC1262" s="5"/>
      <c r="CID1262" s="5"/>
      <c r="CIE1262" s="5"/>
      <c r="CIF1262" s="5"/>
      <c r="CIG1262" s="5"/>
      <c r="CIH1262" s="5"/>
      <c r="CII1262" s="5"/>
      <c r="CIJ1262" s="5"/>
      <c r="CIK1262" s="5"/>
      <c r="CIL1262" s="5"/>
      <c r="CIM1262" s="5"/>
      <c r="CIN1262" s="5"/>
      <c r="CIO1262" s="5"/>
      <c r="CIP1262" s="5"/>
      <c r="CIQ1262" s="5"/>
      <c r="CIR1262" s="5"/>
      <c r="CIS1262" s="5"/>
      <c r="CIT1262" s="5"/>
      <c r="CIU1262" s="5"/>
      <c r="CIV1262" s="5"/>
      <c r="CIW1262" s="5"/>
      <c r="CIX1262" s="5"/>
      <c r="CIY1262" s="5"/>
      <c r="CIZ1262" s="5"/>
      <c r="CJA1262" s="5"/>
      <c r="CJB1262" s="5"/>
      <c r="CJC1262" s="5"/>
      <c r="CJD1262" s="5"/>
      <c r="CJE1262" s="5"/>
      <c r="CJF1262" s="5"/>
      <c r="CJG1262" s="5"/>
      <c r="CJH1262" s="5"/>
      <c r="CJI1262" s="5"/>
      <c r="CJJ1262" s="5"/>
      <c r="CJK1262" s="5"/>
      <c r="CJL1262" s="5"/>
      <c r="CJM1262" s="5"/>
      <c r="CJN1262" s="5"/>
      <c r="CJO1262" s="5"/>
      <c r="CJP1262" s="5"/>
      <c r="CJQ1262" s="5"/>
      <c r="CJR1262" s="5"/>
      <c r="CJS1262" s="5"/>
      <c r="CJT1262" s="5"/>
      <c r="CJU1262" s="5"/>
      <c r="CJV1262" s="5"/>
      <c r="CJW1262" s="5"/>
      <c r="CJX1262" s="5"/>
      <c r="CJY1262" s="5"/>
      <c r="CJZ1262" s="5"/>
      <c r="CKA1262" s="5"/>
      <c r="CKB1262" s="5"/>
      <c r="CKC1262" s="5"/>
      <c r="CKD1262" s="5"/>
      <c r="CKE1262" s="5"/>
      <c r="CKF1262" s="5"/>
      <c r="CKG1262" s="5"/>
      <c r="CKH1262" s="5"/>
      <c r="CKI1262" s="5"/>
      <c r="CKJ1262" s="5"/>
      <c r="CKK1262" s="5"/>
      <c r="CKL1262" s="5"/>
      <c r="CKM1262" s="5"/>
      <c r="CKN1262" s="5"/>
      <c r="CKO1262" s="5"/>
      <c r="CKP1262" s="5"/>
      <c r="CKQ1262" s="5"/>
      <c r="CKR1262" s="5"/>
      <c r="CKS1262" s="5"/>
      <c r="CKT1262" s="5"/>
      <c r="CKU1262" s="5"/>
      <c r="CKV1262" s="5"/>
      <c r="CKW1262" s="5"/>
      <c r="CKX1262" s="5"/>
      <c r="CKY1262" s="5"/>
      <c r="CKZ1262" s="5"/>
      <c r="CLA1262" s="5"/>
      <c r="CLB1262" s="5"/>
      <c r="CLC1262" s="5"/>
      <c r="CLD1262" s="5"/>
      <c r="CLE1262" s="5"/>
      <c r="CLF1262" s="5"/>
      <c r="CLG1262" s="5"/>
      <c r="CLH1262" s="5"/>
      <c r="CLI1262" s="5"/>
      <c r="CLJ1262" s="5"/>
      <c r="CLK1262" s="5"/>
      <c r="CLL1262" s="5"/>
      <c r="CLM1262" s="5"/>
      <c r="CLN1262" s="5"/>
      <c r="CLO1262" s="5"/>
      <c r="CLP1262" s="5"/>
      <c r="CLQ1262" s="5"/>
      <c r="CLR1262" s="5"/>
      <c r="CLS1262" s="5"/>
      <c r="CLT1262" s="5"/>
      <c r="CLU1262" s="5"/>
      <c r="CLV1262" s="5"/>
      <c r="CLW1262" s="5"/>
      <c r="CLX1262" s="5"/>
      <c r="CLY1262" s="5"/>
      <c r="CLZ1262" s="5"/>
      <c r="CMA1262" s="5"/>
      <c r="CMB1262" s="5"/>
      <c r="CMC1262" s="5"/>
      <c r="CMD1262" s="5"/>
      <c r="CME1262" s="5"/>
      <c r="CMF1262" s="5"/>
      <c r="CMG1262" s="5"/>
      <c r="CMH1262" s="5"/>
      <c r="CMI1262" s="5"/>
      <c r="CMJ1262" s="5"/>
      <c r="CMK1262" s="5"/>
      <c r="CML1262" s="5"/>
      <c r="CMM1262" s="5"/>
      <c r="CMN1262" s="5"/>
      <c r="CMO1262" s="5"/>
      <c r="CMP1262" s="5"/>
      <c r="CMQ1262" s="5"/>
      <c r="CMR1262" s="5"/>
      <c r="CMS1262" s="5"/>
      <c r="CMT1262" s="5"/>
      <c r="CMU1262" s="5"/>
      <c r="CMV1262" s="5"/>
      <c r="CMW1262" s="5"/>
      <c r="CMX1262" s="5"/>
      <c r="CMY1262" s="5"/>
      <c r="CMZ1262" s="5"/>
      <c r="CNA1262" s="5"/>
      <c r="CNB1262" s="5"/>
      <c r="CNC1262" s="5"/>
      <c r="CND1262" s="5"/>
      <c r="CNE1262" s="5"/>
      <c r="CNF1262" s="5"/>
      <c r="CNG1262" s="5"/>
      <c r="CNH1262" s="5"/>
      <c r="CNI1262" s="5"/>
      <c r="CNJ1262" s="5"/>
      <c r="CNK1262" s="5"/>
      <c r="CNL1262" s="5"/>
      <c r="CNM1262" s="5"/>
      <c r="CNN1262" s="5"/>
      <c r="CNO1262" s="5"/>
      <c r="CNP1262" s="5"/>
      <c r="CNQ1262" s="5"/>
      <c r="CNR1262" s="5"/>
      <c r="CNS1262" s="5"/>
      <c r="CNT1262" s="5"/>
      <c r="CNU1262" s="5"/>
      <c r="CNV1262" s="5"/>
      <c r="CNW1262" s="5"/>
      <c r="CNX1262" s="5"/>
      <c r="CNY1262" s="5"/>
      <c r="CNZ1262" s="5"/>
      <c r="COA1262" s="5"/>
      <c r="COB1262" s="5"/>
      <c r="COC1262" s="5"/>
      <c r="COD1262" s="5"/>
      <c r="COE1262" s="5"/>
      <c r="COF1262" s="5"/>
      <c r="COG1262" s="5"/>
      <c r="COH1262" s="5"/>
      <c r="COI1262" s="5"/>
      <c r="COJ1262" s="5"/>
      <c r="COK1262" s="5"/>
      <c r="COL1262" s="5"/>
      <c r="COM1262" s="5"/>
      <c r="CON1262" s="5"/>
      <c r="COO1262" s="5"/>
      <c r="COP1262" s="5"/>
      <c r="COQ1262" s="5"/>
      <c r="COR1262" s="5"/>
      <c r="COS1262" s="5"/>
      <c r="COT1262" s="5"/>
      <c r="COU1262" s="5"/>
      <c r="COV1262" s="5"/>
      <c r="COW1262" s="5"/>
      <c r="COX1262" s="5"/>
      <c r="COY1262" s="5"/>
      <c r="COZ1262" s="5"/>
      <c r="CPA1262" s="5"/>
      <c r="CPB1262" s="5"/>
      <c r="CPC1262" s="5"/>
      <c r="CPD1262" s="5"/>
      <c r="CPE1262" s="5"/>
      <c r="CPF1262" s="5"/>
      <c r="CPG1262" s="5"/>
      <c r="CPH1262" s="5"/>
      <c r="CPI1262" s="5"/>
      <c r="CPJ1262" s="5"/>
      <c r="CPK1262" s="5"/>
      <c r="CPL1262" s="5"/>
      <c r="CPM1262" s="5"/>
      <c r="CPN1262" s="5"/>
      <c r="CPO1262" s="5"/>
      <c r="CPP1262" s="5"/>
      <c r="CPQ1262" s="5"/>
      <c r="CPR1262" s="5"/>
      <c r="CPS1262" s="5"/>
      <c r="CPT1262" s="5"/>
      <c r="CPU1262" s="5"/>
      <c r="CPV1262" s="5"/>
      <c r="CPW1262" s="5"/>
      <c r="CPX1262" s="5"/>
      <c r="CPY1262" s="5"/>
      <c r="CPZ1262" s="5"/>
      <c r="CQA1262" s="5"/>
      <c r="CQB1262" s="5"/>
      <c r="CQC1262" s="5"/>
      <c r="CQD1262" s="5"/>
      <c r="CQE1262" s="5"/>
      <c r="CQF1262" s="5"/>
      <c r="CQG1262" s="5"/>
      <c r="CQH1262" s="5"/>
      <c r="CQI1262" s="5"/>
      <c r="CQJ1262" s="5"/>
      <c r="CQK1262" s="5"/>
      <c r="CQL1262" s="5"/>
      <c r="CQM1262" s="5"/>
      <c r="CQN1262" s="5"/>
      <c r="CQO1262" s="5"/>
      <c r="CQP1262" s="5"/>
      <c r="CQQ1262" s="5"/>
      <c r="CQR1262" s="5"/>
      <c r="CQS1262" s="5"/>
      <c r="CQT1262" s="5"/>
      <c r="CQU1262" s="5"/>
      <c r="CQV1262" s="5"/>
      <c r="CQW1262" s="5"/>
      <c r="CQX1262" s="5"/>
      <c r="CQY1262" s="5"/>
      <c r="CQZ1262" s="5"/>
      <c r="CRA1262" s="5"/>
      <c r="CRB1262" s="5"/>
      <c r="CRC1262" s="5"/>
      <c r="CRD1262" s="5"/>
      <c r="CRE1262" s="5"/>
      <c r="CRF1262" s="5"/>
      <c r="CRG1262" s="5"/>
      <c r="CRH1262" s="5"/>
      <c r="CRI1262" s="5"/>
      <c r="CRJ1262" s="5"/>
      <c r="CRK1262" s="5"/>
      <c r="CRL1262" s="5"/>
      <c r="CRM1262" s="5"/>
      <c r="CRN1262" s="5"/>
      <c r="CRO1262" s="5"/>
      <c r="CRP1262" s="5"/>
      <c r="CRQ1262" s="5"/>
      <c r="CRR1262" s="5"/>
      <c r="CRS1262" s="5"/>
      <c r="CRT1262" s="5"/>
      <c r="CRU1262" s="5"/>
      <c r="CRV1262" s="5"/>
      <c r="CRW1262" s="5"/>
      <c r="CRX1262" s="5"/>
      <c r="CRY1262" s="5"/>
      <c r="CRZ1262" s="5"/>
      <c r="CSA1262" s="5"/>
      <c r="CSB1262" s="5"/>
      <c r="CSC1262" s="5"/>
      <c r="CSD1262" s="5"/>
      <c r="CSE1262" s="5"/>
      <c r="CSF1262" s="5"/>
      <c r="CSG1262" s="5"/>
      <c r="CSH1262" s="5"/>
      <c r="CSI1262" s="5"/>
      <c r="CSJ1262" s="5"/>
      <c r="CSK1262" s="5"/>
      <c r="CSL1262" s="5"/>
      <c r="CSM1262" s="5"/>
      <c r="CSN1262" s="5"/>
      <c r="CSO1262" s="5"/>
      <c r="CSP1262" s="5"/>
      <c r="CSQ1262" s="5"/>
      <c r="CSR1262" s="5"/>
      <c r="CSS1262" s="5"/>
      <c r="CST1262" s="5"/>
      <c r="CSU1262" s="5"/>
      <c r="CSV1262" s="5"/>
      <c r="CSW1262" s="5"/>
      <c r="CSX1262" s="5"/>
      <c r="CSY1262" s="5"/>
      <c r="CSZ1262" s="5"/>
      <c r="CTA1262" s="5"/>
      <c r="CTB1262" s="5"/>
      <c r="CTC1262" s="5"/>
      <c r="CTD1262" s="5"/>
      <c r="CTE1262" s="5"/>
      <c r="CTF1262" s="5"/>
      <c r="CTG1262" s="5"/>
      <c r="CTH1262" s="5"/>
      <c r="CTI1262" s="5"/>
      <c r="CTJ1262" s="5"/>
      <c r="CTK1262" s="5"/>
      <c r="CTL1262" s="5"/>
      <c r="CTM1262" s="5"/>
      <c r="CTN1262" s="5"/>
      <c r="CTO1262" s="5"/>
      <c r="CTP1262" s="5"/>
      <c r="CTQ1262" s="5"/>
      <c r="CTR1262" s="5"/>
      <c r="CTS1262" s="5"/>
      <c r="CTT1262" s="5"/>
      <c r="CTU1262" s="5"/>
      <c r="CTV1262" s="5"/>
      <c r="CTW1262" s="5"/>
      <c r="CTX1262" s="5"/>
      <c r="CTY1262" s="5"/>
      <c r="CTZ1262" s="5"/>
      <c r="CUA1262" s="5"/>
      <c r="CUB1262" s="5"/>
      <c r="CUC1262" s="5"/>
      <c r="CUD1262" s="5"/>
      <c r="CUE1262" s="5"/>
      <c r="CUF1262" s="5"/>
      <c r="CUG1262" s="5"/>
      <c r="CUH1262" s="5"/>
      <c r="CUI1262" s="5"/>
      <c r="CUJ1262" s="5"/>
      <c r="CUK1262" s="5"/>
      <c r="CUL1262" s="5"/>
      <c r="CUM1262" s="5"/>
      <c r="CUN1262" s="5"/>
      <c r="CUO1262" s="5"/>
      <c r="CUP1262" s="5"/>
      <c r="CUQ1262" s="5"/>
      <c r="CUR1262" s="5"/>
      <c r="CUS1262" s="5"/>
      <c r="CUT1262" s="5"/>
      <c r="CUU1262" s="5"/>
      <c r="CUV1262" s="5"/>
      <c r="CUW1262" s="5"/>
      <c r="CUX1262" s="5"/>
      <c r="CUY1262" s="5"/>
      <c r="CUZ1262" s="5"/>
      <c r="CVA1262" s="5"/>
      <c r="CVB1262" s="5"/>
      <c r="CVC1262" s="5"/>
      <c r="CVD1262" s="5"/>
      <c r="CVE1262" s="5"/>
      <c r="CVF1262" s="5"/>
      <c r="CVG1262" s="5"/>
      <c r="CVH1262" s="5"/>
      <c r="CVI1262" s="5"/>
      <c r="CVJ1262" s="5"/>
      <c r="CVK1262" s="5"/>
      <c r="CVL1262" s="5"/>
      <c r="CVM1262" s="5"/>
      <c r="CVN1262" s="5"/>
      <c r="CVO1262" s="5"/>
      <c r="CVP1262" s="5"/>
      <c r="CVQ1262" s="5"/>
      <c r="CVR1262" s="5"/>
      <c r="CVS1262" s="5"/>
      <c r="CVT1262" s="5"/>
      <c r="CVU1262" s="5"/>
      <c r="CVV1262" s="5"/>
      <c r="CVW1262" s="5"/>
      <c r="CVX1262" s="5"/>
      <c r="CVY1262" s="5"/>
      <c r="CVZ1262" s="5"/>
      <c r="CWA1262" s="5"/>
      <c r="CWB1262" s="5"/>
      <c r="CWC1262" s="5"/>
      <c r="CWD1262" s="5"/>
      <c r="CWE1262" s="5"/>
      <c r="CWF1262" s="5"/>
      <c r="CWG1262" s="5"/>
      <c r="CWH1262" s="5"/>
      <c r="CWI1262" s="5"/>
      <c r="CWJ1262" s="5"/>
      <c r="CWK1262" s="5"/>
      <c r="CWL1262" s="5"/>
      <c r="CWM1262" s="5"/>
      <c r="CWN1262" s="5"/>
      <c r="CWO1262" s="5"/>
      <c r="CWP1262" s="5"/>
      <c r="CWQ1262" s="5"/>
      <c r="CWR1262" s="5"/>
      <c r="CWS1262" s="5"/>
      <c r="CWT1262" s="5"/>
      <c r="CWU1262" s="5"/>
      <c r="CWV1262" s="5"/>
      <c r="CWW1262" s="5"/>
      <c r="CWX1262" s="5"/>
      <c r="CWY1262" s="5"/>
      <c r="CWZ1262" s="5"/>
      <c r="CXA1262" s="5"/>
      <c r="CXB1262" s="5"/>
      <c r="CXC1262" s="5"/>
      <c r="CXD1262" s="5"/>
      <c r="CXE1262" s="5"/>
      <c r="CXF1262" s="5"/>
      <c r="CXG1262" s="5"/>
      <c r="CXH1262" s="5"/>
      <c r="CXI1262" s="5"/>
      <c r="CXJ1262" s="5"/>
      <c r="CXK1262" s="5"/>
      <c r="CXL1262" s="5"/>
      <c r="CXM1262" s="5"/>
      <c r="CXN1262" s="5"/>
      <c r="CXO1262" s="5"/>
      <c r="CXP1262" s="5"/>
      <c r="CXQ1262" s="5"/>
      <c r="CXR1262" s="5"/>
      <c r="CXS1262" s="5"/>
      <c r="CXT1262" s="5"/>
      <c r="CXU1262" s="5"/>
      <c r="CXV1262" s="5"/>
      <c r="CXW1262" s="5"/>
      <c r="CXX1262" s="5"/>
      <c r="CXY1262" s="5"/>
      <c r="CXZ1262" s="5"/>
      <c r="CYA1262" s="5"/>
      <c r="CYB1262" s="5"/>
      <c r="CYC1262" s="5"/>
      <c r="CYD1262" s="5"/>
      <c r="CYE1262" s="5"/>
      <c r="CYF1262" s="5"/>
      <c r="CYG1262" s="5"/>
      <c r="CYH1262" s="5"/>
      <c r="CYI1262" s="5"/>
      <c r="CYJ1262" s="5"/>
      <c r="CYK1262" s="5"/>
      <c r="CYL1262" s="5"/>
      <c r="CYM1262" s="5"/>
      <c r="CYN1262" s="5"/>
      <c r="CYO1262" s="5"/>
      <c r="CYP1262" s="5"/>
      <c r="CYQ1262" s="5"/>
      <c r="CYR1262" s="5"/>
      <c r="CYS1262" s="5"/>
      <c r="CYT1262" s="5"/>
      <c r="CYU1262" s="5"/>
      <c r="CYV1262" s="5"/>
      <c r="CYW1262" s="5"/>
      <c r="CYX1262" s="5"/>
      <c r="CYY1262" s="5"/>
      <c r="CYZ1262" s="5"/>
      <c r="CZA1262" s="5"/>
      <c r="CZB1262" s="5"/>
      <c r="CZC1262" s="5"/>
      <c r="CZD1262" s="5"/>
      <c r="CZE1262" s="5"/>
      <c r="CZF1262" s="5"/>
      <c r="CZG1262" s="5"/>
      <c r="CZH1262" s="5"/>
      <c r="CZI1262" s="5"/>
      <c r="CZJ1262" s="5"/>
      <c r="CZK1262" s="5"/>
      <c r="CZL1262" s="5"/>
      <c r="CZM1262" s="5"/>
      <c r="CZN1262" s="5"/>
      <c r="CZO1262" s="5"/>
      <c r="CZP1262" s="5"/>
      <c r="CZQ1262" s="5"/>
      <c r="CZR1262" s="5"/>
      <c r="CZS1262" s="5"/>
      <c r="CZT1262" s="5"/>
      <c r="CZU1262" s="5"/>
      <c r="CZV1262" s="5"/>
      <c r="CZW1262" s="5"/>
      <c r="CZX1262" s="5"/>
      <c r="CZY1262" s="5"/>
      <c r="CZZ1262" s="5"/>
      <c r="DAA1262" s="5"/>
      <c r="DAB1262" s="5"/>
      <c r="DAC1262" s="5"/>
      <c r="DAD1262" s="5"/>
      <c r="DAE1262" s="5"/>
      <c r="DAF1262" s="5"/>
      <c r="DAG1262" s="5"/>
      <c r="DAH1262" s="5"/>
      <c r="DAI1262" s="5"/>
      <c r="DAJ1262" s="5"/>
      <c r="DAK1262" s="5"/>
      <c r="DAL1262" s="5"/>
      <c r="DAM1262" s="5"/>
      <c r="DAN1262" s="5"/>
      <c r="DAO1262" s="5"/>
      <c r="DAP1262" s="5"/>
      <c r="DAQ1262" s="5"/>
      <c r="DAR1262" s="5"/>
      <c r="DAS1262" s="5"/>
      <c r="DAT1262" s="5"/>
      <c r="DAU1262" s="5"/>
      <c r="DAV1262" s="5"/>
      <c r="DAW1262" s="5"/>
      <c r="DAX1262" s="5"/>
      <c r="DAY1262" s="5"/>
      <c r="DAZ1262" s="5"/>
      <c r="DBA1262" s="5"/>
      <c r="DBB1262" s="5"/>
      <c r="DBC1262" s="5"/>
      <c r="DBD1262" s="5"/>
      <c r="DBE1262" s="5"/>
      <c r="DBF1262" s="5"/>
      <c r="DBG1262" s="5"/>
      <c r="DBH1262" s="5"/>
      <c r="DBI1262" s="5"/>
      <c r="DBJ1262" s="5"/>
      <c r="DBK1262" s="5"/>
      <c r="DBL1262" s="5"/>
      <c r="DBM1262" s="5"/>
      <c r="DBN1262" s="5"/>
      <c r="DBO1262" s="5"/>
      <c r="DBP1262" s="5"/>
      <c r="DBQ1262" s="5"/>
      <c r="DBR1262" s="5"/>
      <c r="DBS1262" s="5"/>
      <c r="DBT1262" s="5"/>
      <c r="DBU1262" s="5"/>
      <c r="DBV1262" s="5"/>
      <c r="DBW1262" s="5"/>
      <c r="DBX1262" s="5"/>
      <c r="DBY1262" s="5"/>
      <c r="DBZ1262" s="5"/>
      <c r="DCA1262" s="5"/>
      <c r="DCB1262" s="5"/>
      <c r="DCC1262" s="5"/>
      <c r="DCD1262" s="5"/>
      <c r="DCE1262" s="5"/>
      <c r="DCF1262" s="5"/>
      <c r="DCG1262" s="5"/>
      <c r="DCH1262" s="5"/>
      <c r="DCI1262" s="5"/>
      <c r="DCJ1262" s="5"/>
      <c r="DCK1262" s="5"/>
      <c r="DCL1262" s="5"/>
      <c r="DCM1262" s="5"/>
      <c r="DCN1262" s="5"/>
      <c r="DCO1262" s="5"/>
      <c r="DCP1262" s="5"/>
      <c r="DCQ1262" s="5"/>
      <c r="DCR1262" s="5"/>
      <c r="DCS1262" s="5"/>
      <c r="DCT1262" s="5"/>
      <c r="DCU1262" s="5"/>
      <c r="DCV1262" s="5"/>
      <c r="DCW1262" s="5"/>
      <c r="DCX1262" s="5"/>
      <c r="DCY1262" s="5"/>
      <c r="DCZ1262" s="5"/>
      <c r="DDA1262" s="5"/>
      <c r="DDB1262" s="5"/>
      <c r="DDC1262" s="5"/>
      <c r="DDD1262" s="5"/>
      <c r="DDE1262" s="5"/>
      <c r="DDF1262" s="5"/>
      <c r="DDG1262" s="5"/>
      <c r="DDH1262" s="5"/>
      <c r="DDI1262" s="5"/>
      <c r="DDJ1262" s="5"/>
      <c r="DDK1262" s="5"/>
      <c r="DDL1262" s="5"/>
      <c r="DDM1262" s="5"/>
      <c r="DDN1262" s="5"/>
      <c r="DDO1262" s="5"/>
      <c r="DDP1262" s="5"/>
      <c r="DDQ1262" s="5"/>
      <c r="DDR1262" s="5"/>
      <c r="DDS1262" s="5"/>
      <c r="DDT1262" s="5"/>
      <c r="DDU1262" s="5"/>
      <c r="DDV1262" s="5"/>
      <c r="DDW1262" s="5"/>
      <c r="DDX1262" s="5"/>
      <c r="DDY1262" s="5"/>
      <c r="DDZ1262" s="5"/>
      <c r="DEA1262" s="5"/>
      <c r="DEB1262" s="5"/>
      <c r="DEC1262" s="5"/>
      <c r="DED1262" s="5"/>
      <c r="DEE1262" s="5"/>
      <c r="DEF1262" s="5"/>
      <c r="DEG1262" s="5"/>
      <c r="DEH1262" s="5"/>
      <c r="DEI1262" s="5"/>
      <c r="DEJ1262" s="5"/>
      <c r="DEK1262" s="5"/>
      <c r="DEL1262" s="5"/>
      <c r="DEM1262" s="5"/>
      <c r="DEN1262" s="5"/>
      <c r="DEO1262" s="5"/>
      <c r="DEP1262" s="5"/>
      <c r="DEQ1262" s="5"/>
      <c r="DER1262" s="5"/>
      <c r="DES1262" s="5"/>
      <c r="DET1262" s="5"/>
      <c r="DEU1262" s="5"/>
      <c r="DEV1262" s="5"/>
      <c r="DEW1262" s="5"/>
      <c r="DEX1262" s="5"/>
      <c r="DEY1262" s="5"/>
      <c r="DEZ1262" s="5"/>
      <c r="DFA1262" s="5"/>
      <c r="DFB1262" s="5"/>
      <c r="DFC1262" s="5"/>
      <c r="DFD1262" s="5"/>
      <c r="DFE1262" s="5"/>
      <c r="DFF1262" s="5"/>
      <c r="DFG1262" s="5"/>
      <c r="DFH1262" s="5"/>
      <c r="DFI1262" s="5"/>
      <c r="DFJ1262" s="5"/>
      <c r="DFK1262" s="5"/>
      <c r="DFL1262" s="5"/>
      <c r="DFM1262" s="5"/>
      <c r="DFN1262" s="5"/>
      <c r="DFO1262" s="5"/>
      <c r="DFP1262" s="5"/>
      <c r="DFQ1262" s="5"/>
      <c r="DFR1262" s="5"/>
      <c r="DFS1262" s="5"/>
      <c r="DFT1262" s="5"/>
      <c r="DFU1262" s="5"/>
      <c r="DFV1262" s="5"/>
      <c r="DFW1262" s="5"/>
      <c r="DFX1262" s="5"/>
      <c r="DFY1262" s="5"/>
      <c r="DFZ1262" s="5"/>
      <c r="DGA1262" s="5"/>
      <c r="DGB1262" s="5"/>
      <c r="DGC1262" s="5"/>
      <c r="DGD1262" s="5"/>
      <c r="DGE1262" s="5"/>
      <c r="DGF1262" s="5"/>
      <c r="DGG1262" s="5"/>
      <c r="DGH1262" s="5"/>
      <c r="DGI1262" s="5"/>
      <c r="DGJ1262" s="5"/>
      <c r="DGK1262" s="5"/>
      <c r="DGL1262" s="5"/>
      <c r="DGM1262" s="5"/>
      <c r="DGN1262" s="5"/>
      <c r="DGO1262" s="5"/>
      <c r="DGP1262" s="5"/>
      <c r="DGQ1262" s="5"/>
      <c r="DGR1262" s="5"/>
      <c r="DGS1262" s="5"/>
      <c r="DGT1262" s="5"/>
      <c r="DGU1262" s="5"/>
      <c r="DGV1262" s="5"/>
      <c r="DGW1262" s="5"/>
      <c r="DGX1262" s="5"/>
      <c r="DGY1262" s="5"/>
      <c r="DGZ1262" s="5"/>
      <c r="DHA1262" s="5"/>
      <c r="DHB1262" s="5"/>
      <c r="DHC1262" s="5"/>
      <c r="DHD1262" s="5"/>
      <c r="DHE1262" s="5"/>
      <c r="DHF1262" s="5"/>
      <c r="DHG1262" s="5"/>
      <c r="DHH1262" s="5"/>
      <c r="DHI1262" s="5"/>
      <c r="DHJ1262" s="5"/>
      <c r="DHK1262" s="5"/>
      <c r="DHL1262" s="5"/>
      <c r="DHM1262" s="5"/>
      <c r="DHN1262" s="5"/>
      <c r="DHO1262" s="5"/>
      <c r="DHP1262" s="5"/>
      <c r="DHQ1262" s="5"/>
      <c r="DHR1262" s="5"/>
      <c r="DHS1262" s="5"/>
      <c r="DHT1262" s="5"/>
      <c r="DHU1262" s="5"/>
      <c r="DHV1262" s="5"/>
      <c r="DHW1262" s="5"/>
      <c r="DHX1262" s="5"/>
      <c r="DHY1262" s="5"/>
      <c r="DHZ1262" s="5"/>
      <c r="DIA1262" s="5"/>
      <c r="DIB1262" s="5"/>
      <c r="DIC1262" s="5"/>
      <c r="DID1262" s="5"/>
      <c r="DIE1262" s="5"/>
      <c r="DIF1262" s="5"/>
      <c r="DIG1262" s="5"/>
      <c r="DIH1262" s="5"/>
      <c r="DII1262" s="5"/>
      <c r="DIJ1262" s="5"/>
      <c r="DIK1262" s="5"/>
      <c r="DIL1262" s="5"/>
      <c r="DIM1262" s="5"/>
      <c r="DIN1262" s="5"/>
      <c r="DIO1262" s="5"/>
      <c r="DIP1262" s="5"/>
      <c r="DIQ1262" s="5"/>
      <c r="DIR1262" s="5"/>
      <c r="DIS1262" s="5"/>
      <c r="DIT1262" s="5"/>
      <c r="DIU1262" s="5"/>
      <c r="DIV1262" s="5"/>
      <c r="DIW1262" s="5"/>
      <c r="DIX1262" s="5"/>
      <c r="DIY1262" s="5"/>
      <c r="DIZ1262" s="5"/>
      <c r="DJA1262" s="5"/>
      <c r="DJB1262" s="5"/>
      <c r="DJC1262" s="5"/>
      <c r="DJD1262" s="5"/>
      <c r="DJE1262" s="5"/>
      <c r="DJF1262" s="5"/>
      <c r="DJG1262" s="5"/>
      <c r="DJH1262" s="5"/>
      <c r="DJI1262" s="5"/>
      <c r="DJJ1262" s="5"/>
      <c r="DJK1262" s="5"/>
      <c r="DJL1262" s="5"/>
      <c r="DJM1262" s="5"/>
      <c r="DJN1262" s="5"/>
      <c r="DJO1262" s="5"/>
      <c r="DJP1262" s="5"/>
      <c r="DJQ1262" s="5"/>
      <c r="DJR1262" s="5"/>
      <c r="DJS1262" s="5"/>
      <c r="DJT1262" s="5"/>
      <c r="DJU1262" s="5"/>
      <c r="DJV1262" s="5"/>
      <c r="DJW1262" s="5"/>
      <c r="DJX1262" s="5"/>
      <c r="DJY1262" s="5"/>
      <c r="DJZ1262" s="5"/>
      <c r="DKA1262" s="5"/>
      <c r="DKB1262" s="5"/>
      <c r="DKC1262" s="5"/>
      <c r="DKD1262" s="5"/>
      <c r="DKE1262" s="5"/>
      <c r="DKF1262" s="5"/>
      <c r="DKG1262" s="5"/>
      <c r="DKH1262" s="5"/>
      <c r="DKI1262" s="5"/>
      <c r="DKJ1262" s="5"/>
      <c r="DKK1262" s="5"/>
      <c r="DKL1262" s="5"/>
      <c r="DKM1262" s="5"/>
      <c r="DKN1262" s="5"/>
      <c r="DKO1262" s="5"/>
      <c r="DKP1262" s="5"/>
      <c r="DKQ1262" s="5"/>
      <c r="DKR1262" s="5"/>
      <c r="DKS1262" s="5"/>
      <c r="DKT1262" s="5"/>
      <c r="DKU1262" s="5"/>
      <c r="DKV1262" s="5"/>
      <c r="DKW1262" s="5"/>
      <c r="DKX1262" s="5"/>
      <c r="DKY1262" s="5"/>
      <c r="DKZ1262" s="5"/>
      <c r="DLA1262" s="5"/>
      <c r="DLB1262" s="5"/>
      <c r="DLC1262" s="5"/>
      <c r="DLD1262" s="5"/>
      <c r="DLE1262" s="5"/>
      <c r="DLF1262" s="5"/>
      <c r="DLG1262" s="5"/>
      <c r="DLH1262" s="5"/>
      <c r="DLI1262" s="5"/>
      <c r="DLJ1262" s="5"/>
      <c r="DLK1262" s="5"/>
      <c r="DLL1262" s="5"/>
      <c r="DLM1262" s="5"/>
      <c r="DLN1262" s="5"/>
      <c r="DLO1262" s="5"/>
      <c r="DLP1262" s="5"/>
      <c r="DLQ1262" s="5"/>
      <c r="DLR1262" s="5"/>
      <c r="DLS1262" s="5"/>
      <c r="DLT1262" s="5"/>
      <c r="DLU1262" s="5"/>
      <c r="DLV1262" s="5"/>
      <c r="DLW1262" s="5"/>
      <c r="DLX1262" s="5"/>
      <c r="DLY1262" s="5"/>
      <c r="DLZ1262" s="5"/>
      <c r="DMA1262" s="5"/>
      <c r="DMB1262" s="5"/>
      <c r="DMC1262" s="5"/>
      <c r="DMD1262" s="5"/>
      <c r="DME1262" s="5"/>
      <c r="DMF1262" s="5"/>
      <c r="DMG1262" s="5"/>
      <c r="DMH1262" s="5"/>
      <c r="DMI1262" s="5"/>
      <c r="DMJ1262" s="5"/>
      <c r="DMK1262" s="5"/>
      <c r="DML1262" s="5"/>
      <c r="DMM1262" s="5"/>
      <c r="DMN1262" s="5"/>
      <c r="DMO1262" s="5"/>
      <c r="DMP1262" s="5"/>
      <c r="DMQ1262" s="5"/>
      <c r="DMR1262" s="5"/>
      <c r="DMS1262" s="5"/>
      <c r="DMT1262" s="5"/>
      <c r="DMU1262" s="5"/>
      <c r="DMV1262" s="5"/>
      <c r="DMW1262" s="5"/>
      <c r="DMX1262" s="5"/>
      <c r="DMY1262" s="5"/>
      <c r="DMZ1262" s="5"/>
      <c r="DNA1262" s="5"/>
      <c r="DNB1262" s="5"/>
      <c r="DNC1262" s="5"/>
      <c r="DND1262" s="5"/>
      <c r="DNE1262" s="5"/>
      <c r="DNF1262" s="5"/>
      <c r="DNG1262" s="5"/>
      <c r="DNH1262" s="5"/>
      <c r="DNI1262" s="5"/>
      <c r="DNJ1262" s="5"/>
      <c r="DNK1262" s="5"/>
      <c r="DNL1262" s="5"/>
      <c r="DNM1262" s="5"/>
      <c r="DNN1262" s="5"/>
      <c r="DNO1262" s="5"/>
      <c r="DNP1262" s="5"/>
      <c r="DNQ1262" s="5"/>
      <c r="DNR1262" s="5"/>
      <c r="DNS1262" s="5"/>
      <c r="DNT1262" s="5"/>
      <c r="DNU1262" s="5"/>
      <c r="DNV1262" s="5"/>
      <c r="DNW1262" s="5"/>
      <c r="DNX1262" s="5"/>
      <c r="DNY1262" s="5"/>
      <c r="DNZ1262" s="5"/>
      <c r="DOA1262" s="5"/>
      <c r="DOB1262" s="5"/>
      <c r="DOC1262" s="5"/>
      <c r="DOD1262" s="5"/>
      <c r="DOE1262" s="5"/>
      <c r="DOF1262" s="5"/>
      <c r="DOG1262" s="5"/>
      <c r="DOH1262" s="5"/>
      <c r="DOI1262" s="5"/>
      <c r="DOJ1262" s="5"/>
      <c r="DOK1262" s="5"/>
      <c r="DOL1262" s="5"/>
      <c r="DOM1262" s="5"/>
      <c r="DON1262" s="5"/>
      <c r="DOO1262" s="5"/>
      <c r="DOP1262" s="5"/>
      <c r="DOQ1262" s="5"/>
      <c r="DOR1262" s="5"/>
      <c r="DOS1262" s="5"/>
      <c r="DOT1262" s="5"/>
      <c r="DOU1262" s="5"/>
      <c r="DOV1262" s="5"/>
      <c r="DOW1262" s="5"/>
      <c r="DOX1262" s="5"/>
      <c r="DOY1262" s="5"/>
      <c r="DOZ1262" s="5"/>
      <c r="DPA1262" s="5"/>
      <c r="DPB1262" s="5"/>
      <c r="DPC1262" s="5"/>
      <c r="DPD1262" s="5"/>
      <c r="DPE1262" s="5"/>
      <c r="DPF1262" s="5"/>
      <c r="DPG1262" s="5"/>
      <c r="DPH1262" s="5"/>
      <c r="DPI1262" s="5"/>
      <c r="DPJ1262" s="5"/>
      <c r="DPK1262" s="5"/>
      <c r="DPL1262" s="5"/>
      <c r="DPM1262" s="5"/>
      <c r="DPN1262" s="5"/>
      <c r="DPO1262" s="5"/>
      <c r="DPP1262" s="5"/>
      <c r="DPQ1262" s="5"/>
      <c r="DPR1262" s="5"/>
      <c r="DPS1262" s="5"/>
      <c r="DPT1262" s="5"/>
      <c r="DPU1262" s="5"/>
      <c r="DPV1262" s="5"/>
      <c r="DPW1262" s="5"/>
      <c r="DPX1262" s="5"/>
      <c r="DPY1262" s="5"/>
      <c r="DPZ1262" s="5"/>
      <c r="DQA1262" s="5"/>
      <c r="DQB1262" s="5"/>
      <c r="DQC1262" s="5"/>
      <c r="DQD1262" s="5"/>
      <c r="DQE1262" s="5"/>
      <c r="DQF1262" s="5"/>
      <c r="DQG1262" s="5"/>
      <c r="DQH1262" s="5"/>
      <c r="DQI1262" s="5"/>
      <c r="DQJ1262" s="5"/>
      <c r="DQK1262" s="5"/>
      <c r="DQL1262" s="5"/>
      <c r="DQM1262" s="5"/>
      <c r="DQN1262" s="5"/>
      <c r="DQO1262" s="5"/>
      <c r="DQP1262" s="5"/>
      <c r="DQQ1262" s="5"/>
      <c r="DQR1262" s="5"/>
      <c r="DQS1262" s="5"/>
      <c r="DQT1262" s="5"/>
      <c r="DQU1262" s="5"/>
      <c r="DQV1262" s="5"/>
      <c r="DQW1262" s="5"/>
      <c r="DQX1262" s="5"/>
      <c r="DQY1262" s="5"/>
      <c r="DQZ1262" s="5"/>
      <c r="DRA1262" s="5"/>
      <c r="DRB1262" s="5"/>
      <c r="DRC1262" s="5"/>
      <c r="DRD1262" s="5"/>
      <c r="DRE1262" s="5"/>
      <c r="DRF1262" s="5"/>
      <c r="DRG1262" s="5"/>
      <c r="DRH1262" s="5"/>
      <c r="DRI1262" s="5"/>
      <c r="DRJ1262" s="5"/>
      <c r="DRK1262" s="5"/>
      <c r="DRL1262" s="5"/>
      <c r="DRM1262" s="5"/>
      <c r="DRN1262" s="5"/>
      <c r="DRO1262" s="5"/>
      <c r="DRP1262" s="5"/>
      <c r="DRQ1262" s="5"/>
      <c r="DRR1262" s="5"/>
      <c r="DRS1262" s="5"/>
      <c r="DRT1262" s="5"/>
      <c r="DRU1262" s="5"/>
      <c r="DRV1262" s="5"/>
      <c r="DRW1262" s="5"/>
      <c r="DRX1262" s="5"/>
      <c r="DRY1262" s="5"/>
      <c r="DRZ1262" s="5"/>
      <c r="DSA1262" s="5"/>
      <c r="DSB1262" s="5"/>
      <c r="DSC1262" s="5"/>
      <c r="DSD1262" s="5"/>
      <c r="DSE1262" s="5"/>
      <c r="DSF1262" s="5"/>
      <c r="DSG1262" s="5"/>
      <c r="DSH1262" s="5"/>
      <c r="DSI1262" s="5"/>
      <c r="DSJ1262" s="5"/>
      <c r="DSK1262" s="5"/>
      <c r="DSL1262" s="5"/>
      <c r="DSM1262" s="5"/>
      <c r="DSN1262" s="5"/>
      <c r="DSO1262" s="5"/>
      <c r="DSP1262" s="5"/>
      <c r="DSQ1262" s="5"/>
      <c r="DSR1262" s="5"/>
      <c r="DSS1262" s="5"/>
      <c r="DST1262" s="5"/>
      <c r="DSU1262" s="5"/>
      <c r="DSV1262" s="5"/>
      <c r="DSW1262" s="5"/>
      <c r="DSX1262" s="5"/>
      <c r="DSY1262" s="5"/>
      <c r="DSZ1262" s="5"/>
      <c r="DTA1262" s="5"/>
      <c r="DTB1262" s="5"/>
      <c r="DTC1262" s="5"/>
      <c r="DTD1262" s="5"/>
      <c r="DTE1262" s="5"/>
      <c r="DTF1262" s="5"/>
      <c r="DTG1262" s="5"/>
      <c r="DTH1262" s="5"/>
      <c r="DTI1262" s="5"/>
      <c r="DTJ1262" s="5"/>
      <c r="DTK1262" s="5"/>
      <c r="DTL1262" s="5"/>
      <c r="DTM1262" s="5"/>
      <c r="DTN1262" s="5"/>
      <c r="DTO1262" s="5"/>
      <c r="DTP1262" s="5"/>
      <c r="DTQ1262" s="5"/>
      <c r="DTR1262" s="5"/>
      <c r="DTS1262" s="5"/>
      <c r="DTT1262" s="5"/>
      <c r="DTU1262" s="5"/>
      <c r="DTV1262" s="5"/>
      <c r="DTW1262" s="5"/>
      <c r="DTX1262" s="5"/>
      <c r="DTY1262" s="5"/>
      <c r="DTZ1262" s="5"/>
      <c r="DUA1262" s="5"/>
      <c r="DUB1262" s="5"/>
      <c r="DUC1262" s="5"/>
      <c r="DUD1262" s="5"/>
      <c r="DUE1262" s="5"/>
      <c r="DUF1262" s="5"/>
      <c r="DUG1262" s="5"/>
      <c r="DUH1262" s="5"/>
      <c r="DUI1262" s="5"/>
      <c r="DUJ1262" s="5"/>
      <c r="DUK1262" s="5"/>
      <c r="DUL1262" s="5"/>
      <c r="DUM1262" s="5"/>
      <c r="DUN1262" s="5"/>
      <c r="DUO1262" s="5"/>
      <c r="DUP1262" s="5"/>
      <c r="DUQ1262" s="5"/>
      <c r="DUR1262" s="5"/>
      <c r="DUS1262" s="5"/>
      <c r="DUT1262" s="5"/>
      <c r="DUU1262" s="5"/>
      <c r="DUV1262" s="5"/>
      <c r="DUW1262" s="5"/>
      <c r="DUX1262" s="5"/>
      <c r="DUY1262" s="5"/>
      <c r="DUZ1262" s="5"/>
      <c r="DVA1262" s="5"/>
      <c r="DVB1262" s="5"/>
      <c r="DVC1262" s="5"/>
      <c r="DVD1262" s="5"/>
      <c r="DVE1262" s="5"/>
      <c r="DVF1262" s="5"/>
      <c r="DVG1262" s="5"/>
      <c r="DVH1262" s="5"/>
      <c r="DVI1262" s="5"/>
      <c r="DVJ1262" s="5"/>
      <c r="DVK1262" s="5"/>
      <c r="DVL1262" s="5"/>
      <c r="DVM1262" s="5"/>
      <c r="DVN1262" s="5"/>
      <c r="DVO1262" s="5"/>
      <c r="DVP1262" s="5"/>
      <c r="DVQ1262" s="5"/>
      <c r="DVR1262" s="5"/>
      <c r="DVS1262" s="5"/>
      <c r="DVT1262" s="5"/>
      <c r="DVU1262" s="5"/>
      <c r="DVV1262" s="5"/>
      <c r="DVW1262" s="5"/>
      <c r="DVX1262" s="5"/>
      <c r="DVY1262" s="5"/>
      <c r="DVZ1262" s="5"/>
      <c r="DWA1262" s="5"/>
      <c r="DWB1262" s="5"/>
      <c r="DWC1262" s="5"/>
      <c r="DWD1262" s="5"/>
      <c r="DWE1262" s="5"/>
      <c r="DWF1262" s="5"/>
      <c r="DWG1262" s="5"/>
      <c r="DWH1262" s="5"/>
      <c r="DWI1262" s="5"/>
      <c r="DWJ1262" s="5"/>
      <c r="DWK1262" s="5"/>
      <c r="DWL1262" s="5"/>
      <c r="DWM1262" s="5"/>
      <c r="DWN1262" s="5"/>
      <c r="DWO1262" s="5"/>
      <c r="DWP1262" s="5"/>
      <c r="DWQ1262" s="5"/>
      <c r="DWR1262" s="5"/>
      <c r="DWS1262" s="5"/>
      <c r="DWT1262" s="5"/>
      <c r="DWU1262" s="5"/>
      <c r="DWV1262" s="5"/>
      <c r="DWW1262" s="5"/>
      <c r="DWX1262" s="5"/>
      <c r="DWY1262" s="5"/>
      <c r="DWZ1262" s="5"/>
      <c r="DXA1262" s="5"/>
      <c r="DXB1262" s="5"/>
      <c r="DXC1262" s="5"/>
      <c r="DXD1262" s="5"/>
      <c r="DXE1262" s="5"/>
      <c r="DXF1262" s="5"/>
      <c r="DXG1262" s="5"/>
      <c r="DXH1262" s="5"/>
      <c r="DXI1262" s="5"/>
      <c r="DXJ1262" s="5"/>
      <c r="DXK1262" s="5"/>
      <c r="DXL1262" s="5"/>
      <c r="DXM1262" s="5"/>
      <c r="DXN1262" s="5"/>
      <c r="DXO1262" s="5"/>
      <c r="DXP1262" s="5"/>
      <c r="DXQ1262" s="5"/>
      <c r="DXR1262" s="5"/>
      <c r="DXS1262" s="5"/>
      <c r="DXT1262" s="5"/>
      <c r="DXU1262" s="5"/>
      <c r="DXV1262" s="5"/>
      <c r="DXW1262" s="5"/>
      <c r="DXX1262" s="5"/>
      <c r="DXY1262" s="5"/>
      <c r="DXZ1262" s="5"/>
      <c r="DYA1262" s="5"/>
      <c r="DYB1262" s="5"/>
      <c r="DYC1262" s="5"/>
      <c r="DYD1262" s="5"/>
      <c r="DYE1262" s="5"/>
      <c r="DYF1262" s="5"/>
      <c r="DYG1262" s="5"/>
      <c r="DYH1262" s="5"/>
      <c r="DYI1262" s="5"/>
      <c r="DYJ1262" s="5"/>
      <c r="DYK1262" s="5"/>
      <c r="DYL1262" s="5"/>
      <c r="DYM1262" s="5"/>
      <c r="DYN1262" s="5"/>
      <c r="DYO1262" s="5"/>
      <c r="DYP1262" s="5"/>
      <c r="DYQ1262" s="5"/>
      <c r="DYR1262" s="5"/>
      <c r="DYS1262" s="5"/>
      <c r="DYT1262" s="5"/>
      <c r="DYU1262" s="5"/>
      <c r="DYV1262" s="5"/>
      <c r="DYW1262" s="5"/>
      <c r="DYX1262" s="5"/>
      <c r="DYY1262" s="5"/>
      <c r="DYZ1262" s="5"/>
      <c r="DZA1262" s="5"/>
      <c r="DZB1262" s="5"/>
      <c r="DZC1262" s="5"/>
      <c r="DZD1262" s="5"/>
      <c r="DZE1262" s="5"/>
      <c r="DZF1262" s="5"/>
      <c r="DZG1262" s="5"/>
      <c r="DZH1262" s="5"/>
      <c r="DZI1262" s="5"/>
      <c r="DZJ1262" s="5"/>
      <c r="DZK1262" s="5"/>
      <c r="DZL1262" s="5"/>
      <c r="DZM1262" s="5"/>
      <c r="DZN1262" s="5"/>
      <c r="DZO1262" s="5"/>
      <c r="DZP1262" s="5"/>
      <c r="DZQ1262" s="5"/>
      <c r="DZR1262" s="5"/>
      <c r="DZS1262" s="5"/>
      <c r="DZT1262" s="5"/>
      <c r="DZU1262" s="5"/>
      <c r="DZV1262" s="5"/>
      <c r="DZW1262" s="5"/>
      <c r="DZX1262" s="5"/>
      <c r="DZY1262" s="5"/>
      <c r="DZZ1262" s="5"/>
      <c r="EAA1262" s="5"/>
      <c r="EAB1262" s="5"/>
      <c r="EAC1262" s="5"/>
      <c r="EAD1262" s="5"/>
      <c r="EAE1262" s="5"/>
      <c r="EAF1262" s="5"/>
      <c r="EAG1262" s="5"/>
      <c r="EAH1262" s="5"/>
      <c r="EAI1262" s="5"/>
      <c r="EAJ1262" s="5"/>
      <c r="EAK1262" s="5"/>
      <c r="EAL1262" s="5"/>
      <c r="EAM1262" s="5"/>
      <c r="EAN1262" s="5"/>
      <c r="EAO1262" s="5"/>
      <c r="EAP1262" s="5"/>
      <c r="EAQ1262" s="5"/>
      <c r="EAR1262" s="5"/>
      <c r="EAS1262" s="5"/>
      <c r="EAT1262" s="5"/>
      <c r="EAU1262" s="5"/>
      <c r="EAV1262" s="5"/>
      <c r="EAW1262" s="5"/>
      <c r="EAX1262" s="5"/>
      <c r="EAY1262" s="5"/>
      <c r="EAZ1262" s="5"/>
      <c r="EBA1262" s="5"/>
      <c r="EBB1262" s="5"/>
      <c r="EBC1262" s="5"/>
      <c r="EBD1262" s="5"/>
      <c r="EBE1262" s="5"/>
      <c r="EBF1262" s="5"/>
      <c r="EBG1262" s="5"/>
      <c r="EBH1262" s="5"/>
      <c r="EBI1262" s="5"/>
      <c r="EBJ1262" s="5"/>
      <c r="EBK1262" s="5"/>
      <c r="EBL1262" s="5"/>
      <c r="EBM1262" s="5"/>
      <c r="EBN1262" s="5"/>
      <c r="EBO1262" s="5"/>
      <c r="EBP1262" s="5"/>
      <c r="EBQ1262" s="5"/>
      <c r="EBR1262" s="5"/>
      <c r="EBS1262" s="5"/>
      <c r="EBT1262" s="5"/>
      <c r="EBU1262" s="5"/>
      <c r="EBV1262" s="5"/>
      <c r="EBW1262" s="5"/>
      <c r="EBX1262" s="5"/>
      <c r="EBY1262" s="5"/>
      <c r="EBZ1262" s="5"/>
      <c r="ECA1262" s="5"/>
      <c r="ECB1262" s="5"/>
      <c r="ECC1262" s="5"/>
      <c r="ECD1262" s="5"/>
      <c r="ECE1262" s="5"/>
      <c r="ECF1262" s="5"/>
      <c r="ECG1262" s="5"/>
      <c r="ECH1262" s="5"/>
      <c r="ECI1262" s="5"/>
      <c r="ECJ1262" s="5"/>
      <c r="ECK1262" s="5"/>
      <c r="ECL1262" s="5"/>
      <c r="ECM1262" s="5"/>
      <c r="ECN1262" s="5"/>
      <c r="ECO1262" s="5"/>
      <c r="ECP1262" s="5"/>
      <c r="ECQ1262" s="5"/>
      <c r="ECR1262" s="5"/>
      <c r="ECS1262" s="5"/>
      <c r="ECT1262" s="5"/>
      <c r="ECU1262" s="5"/>
      <c r="ECV1262" s="5"/>
      <c r="ECW1262" s="5"/>
      <c r="ECX1262" s="5"/>
      <c r="ECY1262" s="5"/>
      <c r="ECZ1262" s="5"/>
      <c r="EDA1262" s="5"/>
      <c r="EDB1262" s="5"/>
      <c r="EDC1262" s="5"/>
      <c r="EDD1262" s="5"/>
      <c r="EDE1262" s="5"/>
      <c r="EDF1262" s="5"/>
      <c r="EDG1262" s="5"/>
      <c r="EDH1262" s="5"/>
      <c r="EDI1262" s="5"/>
      <c r="EDJ1262" s="5"/>
      <c r="EDK1262" s="5"/>
      <c r="EDL1262" s="5"/>
      <c r="EDM1262" s="5"/>
      <c r="EDN1262" s="5"/>
      <c r="EDO1262" s="5"/>
      <c r="EDP1262" s="5"/>
      <c r="EDQ1262" s="5"/>
      <c r="EDR1262" s="5"/>
      <c r="EDS1262" s="5"/>
      <c r="EDT1262" s="5"/>
      <c r="EDU1262" s="5"/>
      <c r="EDV1262" s="5"/>
      <c r="EDW1262" s="5"/>
      <c r="EDX1262" s="5"/>
      <c r="EDY1262" s="5"/>
      <c r="EDZ1262" s="5"/>
      <c r="EEA1262" s="5"/>
      <c r="EEB1262" s="5"/>
      <c r="EEC1262" s="5"/>
      <c r="EED1262" s="5"/>
      <c r="EEE1262" s="5"/>
      <c r="EEF1262" s="5"/>
      <c r="EEG1262" s="5"/>
      <c r="EEH1262" s="5"/>
      <c r="EEI1262" s="5"/>
      <c r="EEJ1262" s="5"/>
      <c r="EEK1262" s="5"/>
      <c r="EEL1262" s="5"/>
      <c r="EEM1262" s="5"/>
      <c r="EEN1262" s="5"/>
      <c r="EEO1262" s="5"/>
      <c r="EEP1262" s="5"/>
      <c r="EEQ1262" s="5"/>
      <c r="EER1262" s="5"/>
      <c r="EES1262" s="5"/>
      <c r="EET1262" s="5"/>
      <c r="EEU1262" s="5"/>
      <c r="EEV1262" s="5"/>
      <c r="EEW1262" s="5"/>
      <c r="EEX1262" s="5"/>
      <c r="EEY1262" s="5"/>
      <c r="EEZ1262" s="5"/>
      <c r="EFA1262" s="5"/>
      <c r="EFB1262" s="5"/>
      <c r="EFC1262" s="5"/>
      <c r="EFD1262" s="5"/>
      <c r="EFE1262" s="5"/>
      <c r="EFF1262" s="5"/>
      <c r="EFG1262" s="5"/>
      <c r="EFH1262" s="5"/>
      <c r="EFI1262" s="5"/>
      <c r="EFJ1262" s="5"/>
      <c r="EFK1262" s="5"/>
      <c r="EFL1262" s="5"/>
      <c r="EFM1262" s="5"/>
      <c r="EFN1262" s="5"/>
      <c r="EFO1262" s="5"/>
      <c r="EFP1262" s="5"/>
      <c r="EFQ1262" s="5"/>
      <c r="EFR1262" s="5"/>
      <c r="EFS1262" s="5"/>
      <c r="EFT1262" s="5"/>
      <c r="EFU1262" s="5"/>
      <c r="EFV1262" s="5"/>
      <c r="EFW1262" s="5"/>
      <c r="EFX1262" s="5"/>
      <c r="EFY1262" s="5"/>
      <c r="EFZ1262" s="5"/>
      <c r="EGA1262" s="5"/>
      <c r="EGB1262" s="5"/>
      <c r="EGC1262" s="5"/>
      <c r="EGD1262" s="5"/>
      <c r="EGE1262" s="5"/>
      <c r="EGF1262" s="5"/>
      <c r="EGG1262" s="5"/>
      <c r="EGH1262" s="5"/>
      <c r="EGI1262" s="5"/>
      <c r="EGJ1262" s="5"/>
      <c r="EGK1262" s="5"/>
      <c r="EGL1262" s="5"/>
      <c r="EGM1262" s="5"/>
      <c r="EGN1262" s="5"/>
      <c r="EGO1262" s="5"/>
      <c r="EGP1262" s="5"/>
      <c r="EGQ1262" s="5"/>
      <c r="EGR1262" s="5"/>
      <c r="EGS1262" s="5"/>
      <c r="EGT1262" s="5"/>
      <c r="EGU1262" s="5"/>
      <c r="EGV1262" s="5"/>
      <c r="EGW1262" s="5"/>
      <c r="EGX1262" s="5"/>
      <c r="EGY1262" s="5"/>
      <c r="EGZ1262" s="5"/>
      <c r="EHA1262" s="5"/>
      <c r="EHB1262" s="5"/>
      <c r="EHC1262" s="5"/>
      <c r="EHD1262" s="5"/>
      <c r="EHE1262" s="5"/>
      <c r="EHF1262" s="5"/>
      <c r="EHG1262" s="5"/>
      <c r="EHH1262" s="5"/>
      <c r="EHI1262" s="5"/>
      <c r="EHJ1262" s="5"/>
      <c r="EHK1262" s="5"/>
      <c r="EHL1262" s="5"/>
      <c r="EHM1262" s="5"/>
      <c r="EHN1262" s="5"/>
      <c r="EHO1262" s="5"/>
      <c r="EHP1262" s="5"/>
      <c r="EHQ1262" s="5"/>
      <c r="EHR1262" s="5"/>
      <c r="EHS1262" s="5"/>
      <c r="EHT1262" s="5"/>
      <c r="EHU1262" s="5"/>
      <c r="EHV1262" s="5"/>
      <c r="EHW1262" s="5"/>
      <c r="EHX1262" s="5"/>
      <c r="EHY1262" s="5"/>
      <c r="EHZ1262" s="5"/>
      <c r="EIA1262" s="5"/>
      <c r="EIB1262" s="5"/>
      <c r="EIC1262" s="5"/>
      <c r="EID1262" s="5"/>
      <c r="EIE1262" s="5"/>
      <c r="EIF1262" s="5"/>
      <c r="EIG1262" s="5"/>
      <c r="EIH1262" s="5"/>
      <c r="EII1262" s="5"/>
      <c r="EIJ1262" s="5"/>
      <c r="EIK1262" s="5"/>
      <c r="EIL1262" s="5"/>
      <c r="EIM1262" s="5"/>
      <c r="EIN1262" s="5"/>
      <c r="EIO1262" s="5"/>
      <c r="EIP1262" s="5"/>
      <c r="EIQ1262" s="5"/>
      <c r="EIR1262" s="5"/>
      <c r="EIS1262" s="5"/>
      <c r="EIT1262" s="5"/>
      <c r="EIU1262" s="5"/>
      <c r="EIV1262" s="5"/>
      <c r="EIW1262" s="5"/>
      <c r="EIX1262" s="5"/>
      <c r="EIY1262" s="5"/>
      <c r="EIZ1262" s="5"/>
      <c r="EJA1262" s="5"/>
      <c r="EJB1262" s="5"/>
      <c r="EJC1262" s="5"/>
      <c r="EJD1262" s="5"/>
      <c r="EJE1262" s="5"/>
      <c r="EJF1262" s="5"/>
      <c r="EJG1262" s="5"/>
      <c r="EJH1262" s="5"/>
      <c r="EJI1262" s="5"/>
      <c r="EJJ1262" s="5"/>
      <c r="EJK1262" s="5"/>
      <c r="EJL1262" s="5"/>
      <c r="EJM1262" s="5"/>
      <c r="EJN1262" s="5"/>
      <c r="EJO1262" s="5"/>
      <c r="EJP1262" s="5"/>
      <c r="EJQ1262" s="5"/>
      <c r="EJR1262" s="5"/>
      <c r="EJS1262" s="5"/>
      <c r="EJT1262" s="5"/>
      <c r="EJU1262" s="5"/>
      <c r="EJV1262" s="5"/>
      <c r="EJW1262" s="5"/>
      <c r="EJX1262" s="5"/>
      <c r="EJY1262" s="5"/>
      <c r="EJZ1262" s="5"/>
      <c r="EKA1262" s="5"/>
      <c r="EKB1262" s="5"/>
      <c r="EKC1262" s="5"/>
      <c r="EKD1262" s="5"/>
      <c r="EKE1262" s="5"/>
      <c r="EKF1262" s="5"/>
      <c r="EKG1262" s="5"/>
      <c r="EKH1262" s="5"/>
      <c r="EKI1262" s="5"/>
      <c r="EKJ1262" s="5"/>
      <c r="EKK1262" s="5"/>
      <c r="EKL1262" s="5"/>
      <c r="EKM1262" s="5"/>
      <c r="EKN1262" s="5"/>
      <c r="EKO1262" s="5"/>
      <c r="EKP1262" s="5"/>
      <c r="EKQ1262" s="5"/>
      <c r="EKR1262" s="5"/>
      <c r="EKS1262" s="5"/>
      <c r="EKT1262" s="5"/>
      <c r="EKU1262" s="5"/>
      <c r="EKV1262" s="5"/>
      <c r="EKW1262" s="5"/>
      <c r="EKX1262" s="5"/>
      <c r="EKY1262" s="5"/>
      <c r="EKZ1262" s="5"/>
      <c r="ELA1262" s="5"/>
      <c r="ELB1262" s="5"/>
      <c r="ELC1262" s="5"/>
      <c r="ELD1262" s="5"/>
      <c r="ELE1262" s="5"/>
      <c r="ELF1262" s="5"/>
      <c r="ELG1262" s="5"/>
      <c r="ELH1262" s="5"/>
      <c r="ELI1262" s="5"/>
      <c r="ELJ1262" s="5"/>
      <c r="ELK1262" s="5"/>
      <c r="ELL1262" s="5"/>
      <c r="ELM1262" s="5"/>
      <c r="ELN1262" s="5"/>
      <c r="ELO1262" s="5"/>
      <c r="ELP1262" s="5"/>
      <c r="ELQ1262" s="5"/>
      <c r="ELR1262" s="5"/>
      <c r="ELS1262" s="5"/>
      <c r="ELT1262" s="5"/>
      <c r="ELU1262" s="5"/>
      <c r="ELV1262" s="5"/>
      <c r="ELW1262" s="5"/>
      <c r="ELX1262" s="5"/>
      <c r="ELY1262" s="5"/>
      <c r="ELZ1262" s="5"/>
      <c r="EMA1262" s="5"/>
      <c r="EMB1262" s="5"/>
      <c r="EMC1262" s="5"/>
      <c r="EMD1262" s="5"/>
      <c r="EME1262" s="5"/>
      <c r="EMF1262" s="5"/>
      <c r="EMG1262" s="5"/>
      <c r="EMH1262" s="5"/>
      <c r="EMI1262" s="5"/>
      <c r="EMJ1262" s="5"/>
      <c r="EMK1262" s="5"/>
      <c r="EML1262" s="5"/>
      <c r="EMM1262" s="5"/>
      <c r="EMN1262" s="5"/>
      <c r="EMO1262" s="5"/>
      <c r="EMP1262" s="5"/>
      <c r="EMQ1262" s="5"/>
      <c r="EMR1262" s="5"/>
      <c r="EMS1262" s="5"/>
      <c r="EMT1262" s="5"/>
      <c r="EMU1262" s="5"/>
      <c r="EMV1262" s="5"/>
      <c r="EMW1262" s="5"/>
      <c r="EMX1262" s="5"/>
      <c r="EMY1262" s="5"/>
      <c r="EMZ1262" s="5"/>
      <c r="ENA1262" s="5"/>
      <c r="ENB1262" s="5"/>
      <c r="ENC1262" s="5"/>
      <c r="END1262" s="5"/>
      <c r="ENE1262" s="5"/>
      <c r="ENF1262" s="5"/>
      <c r="ENG1262" s="5"/>
      <c r="ENH1262" s="5"/>
      <c r="ENI1262" s="5"/>
      <c r="ENJ1262" s="5"/>
      <c r="ENK1262" s="5"/>
      <c r="ENL1262" s="5"/>
      <c r="ENM1262" s="5"/>
      <c r="ENN1262" s="5"/>
      <c r="ENO1262" s="5"/>
      <c r="ENP1262" s="5"/>
      <c r="ENQ1262" s="5"/>
      <c r="ENR1262" s="5"/>
      <c r="ENS1262" s="5"/>
      <c r="ENT1262" s="5"/>
      <c r="ENU1262" s="5"/>
      <c r="ENV1262" s="5"/>
      <c r="ENW1262" s="5"/>
      <c r="ENX1262" s="5"/>
      <c r="ENY1262" s="5"/>
      <c r="ENZ1262" s="5"/>
      <c r="EOA1262" s="5"/>
      <c r="EOB1262" s="5"/>
      <c r="EOC1262" s="5"/>
      <c r="EOD1262" s="5"/>
      <c r="EOE1262" s="5"/>
      <c r="EOF1262" s="5"/>
      <c r="EOG1262" s="5"/>
      <c r="EOH1262" s="5"/>
      <c r="EOI1262" s="5"/>
      <c r="EOJ1262" s="5"/>
      <c r="EOK1262" s="5"/>
      <c r="EOL1262" s="5"/>
      <c r="EOM1262" s="5"/>
      <c r="EON1262" s="5"/>
      <c r="EOO1262" s="5"/>
      <c r="EOP1262" s="5"/>
      <c r="EOQ1262" s="5"/>
      <c r="EOR1262" s="5"/>
      <c r="EOS1262" s="5"/>
      <c r="EOT1262" s="5"/>
      <c r="EOU1262" s="5"/>
      <c r="EOV1262" s="5"/>
      <c r="EOW1262" s="5"/>
      <c r="EOX1262" s="5"/>
      <c r="EOY1262" s="5"/>
      <c r="EOZ1262" s="5"/>
      <c r="EPA1262" s="5"/>
      <c r="EPB1262" s="5"/>
      <c r="EPC1262" s="5"/>
      <c r="EPD1262" s="5"/>
      <c r="EPE1262" s="5"/>
      <c r="EPF1262" s="5"/>
      <c r="EPG1262" s="5"/>
      <c r="EPH1262" s="5"/>
      <c r="EPI1262" s="5"/>
      <c r="EPJ1262" s="5"/>
      <c r="EPK1262" s="5"/>
      <c r="EPL1262" s="5"/>
      <c r="EPM1262" s="5"/>
      <c r="EPN1262" s="5"/>
      <c r="EPO1262" s="5"/>
      <c r="EPP1262" s="5"/>
      <c r="EPQ1262" s="5"/>
      <c r="EPR1262" s="5"/>
      <c r="EPS1262" s="5"/>
      <c r="EPT1262" s="5"/>
      <c r="EPU1262" s="5"/>
      <c r="EPV1262" s="5"/>
      <c r="EPW1262" s="5"/>
      <c r="EPX1262" s="5"/>
      <c r="EPY1262" s="5"/>
      <c r="EPZ1262" s="5"/>
      <c r="EQA1262" s="5"/>
      <c r="EQB1262" s="5"/>
      <c r="EQC1262" s="5"/>
      <c r="EQD1262" s="5"/>
      <c r="EQE1262" s="5"/>
      <c r="EQF1262" s="5"/>
      <c r="EQG1262" s="5"/>
      <c r="EQH1262" s="5"/>
      <c r="EQI1262" s="5"/>
      <c r="EQJ1262" s="5"/>
      <c r="EQK1262" s="5"/>
      <c r="EQL1262" s="5"/>
      <c r="EQM1262" s="5"/>
      <c r="EQN1262" s="5"/>
      <c r="EQO1262" s="5"/>
      <c r="EQP1262" s="5"/>
      <c r="EQQ1262" s="5"/>
      <c r="EQR1262" s="5"/>
      <c r="EQS1262" s="5"/>
      <c r="EQT1262" s="5"/>
      <c r="EQU1262" s="5"/>
      <c r="EQV1262" s="5"/>
      <c r="EQW1262" s="5"/>
      <c r="EQX1262" s="5"/>
      <c r="EQY1262" s="5"/>
      <c r="EQZ1262" s="5"/>
      <c r="ERA1262" s="5"/>
      <c r="ERB1262" s="5"/>
      <c r="ERC1262" s="5"/>
      <c r="ERD1262" s="5"/>
      <c r="ERE1262" s="5"/>
      <c r="ERF1262" s="5"/>
      <c r="ERG1262" s="5"/>
      <c r="ERH1262" s="5"/>
      <c r="ERI1262" s="5"/>
      <c r="ERJ1262" s="5"/>
      <c r="ERK1262" s="5"/>
      <c r="ERL1262" s="5"/>
      <c r="ERM1262" s="5"/>
      <c r="ERN1262" s="5"/>
      <c r="ERO1262" s="5"/>
      <c r="ERP1262" s="5"/>
      <c r="ERQ1262" s="5"/>
      <c r="ERR1262" s="5"/>
      <c r="ERS1262" s="5"/>
      <c r="ERT1262" s="5"/>
      <c r="ERU1262" s="5"/>
      <c r="ERV1262" s="5"/>
      <c r="ERW1262" s="5"/>
      <c r="ERX1262" s="5"/>
      <c r="ERY1262" s="5"/>
      <c r="ERZ1262" s="5"/>
      <c r="ESA1262" s="5"/>
      <c r="ESB1262" s="5"/>
      <c r="ESC1262" s="5"/>
      <c r="ESD1262" s="5"/>
      <c r="ESE1262" s="5"/>
      <c r="ESF1262" s="5"/>
      <c r="ESG1262" s="5"/>
      <c r="ESH1262" s="5"/>
      <c r="ESI1262" s="5"/>
      <c r="ESJ1262" s="5"/>
      <c r="ESK1262" s="5"/>
      <c r="ESL1262" s="5"/>
      <c r="ESM1262" s="5"/>
      <c r="ESN1262" s="5"/>
      <c r="ESO1262" s="5"/>
      <c r="ESP1262" s="5"/>
      <c r="ESQ1262" s="5"/>
      <c r="ESR1262" s="5"/>
      <c r="ESS1262" s="5"/>
      <c r="EST1262" s="5"/>
      <c r="ESU1262" s="5"/>
      <c r="ESV1262" s="5"/>
      <c r="ESW1262" s="5"/>
      <c r="ESX1262" s="5"/>
      <c r="ESY1262" s="5"/>
      <c r="ESZ1262" s="5"/>
      <c r="ETA1262" s="5"/>
      <c r="ETB1262" s="5"/>
      <c r="ETC1262" s="5"/>
      <c r="ETD1262" s="5"/>
      <c r="ETE1262" s="5"/>
      <c r="ETF1262" s="5"/>
      <c r="ETG1262" s="5"/>
      <c r="ETH1262" s="5"/>
      <c r="ETI1262" s="5"/>
      <c r="ETJ1262" s="5"/>
      <c r="ETK1262" s="5"/>
      <c r="ETL1262" s="5"/>
      <c r="ETM1262" s="5"/>
      <c r="ETN1262" s="5"/>
      <c r="ETO1262" s="5"/>
      <c r="ETP1262" s="5"/>
      <c r="ETQ1262" s="5"/>
      <c r="ETR1262" s="5"/>
      <c r="ETS1262" s="5"/>
      <c r="ETT1262" s="5"/>
      <c r="ETU1262" s="5"/>
      <c r="ETV1262" s="5"/>
      <c r="ETW1262" s="5"/>
      <c r="ETX1262" s="5"/>
      <c r="ETY1262" s="5"/>
      <c r="ETZ1262" s="5"/>
      <c r="EUA1262" s="5"/>
      <c r="EUB1262" s="5"/>
      <c r="EUC1262" s="5"/>
      <c r="EUD1262" s="5"/>
      <c r="EUE1262" s="5"/>
      <c r="EUF1262" s="5"/>
      <c r="EUG1262" s="5"/>
      <c r="EUH1262" s="5"/>
      <c r="EUI1262" s="5"/>
      <c r="EUJ1262" s="5"/>
      <c r="EUK1262" s="5"/>
      <c r="EUL1262" s="5"/>
      <c r="EUM1262" s="5"/>
      <c r="EUN1262" s="5"/>
      <c r="EUO1262" s="5"/>
      <c r="EUP1262" s="5"/>
      <c r="EUQ1262" s="5"/>
      <c r="EUR1262" s="5"/>
      <c r="EUS1262" s="5"/>
      <c r="EUT1262" s="5"/>
      <c r="EUU1262" s="5"/>
      <c r="EUV1262" s="5"/>
      <c r="EUW1262" s="5"/>
      <c r="EUX1262" s="5"/>
      <c r="EUY1262" s="5"/>
      <c r="EUZ1262" s="5"/>
      <c r="EVA1262" s="5"/>
      <c r="EVB1262" s="5"/>
      <c r="EVC1262" s="5"/>
      <c r="EVD1262" s="5"/>
      <c r="EVE1262" s="5"/>
      <c r="EVF1262" s="5"/>
      <c r="EVG1262" s="5"/>
      <c r="EVH1262" s="5"/>
      <c r="EVI1262" s="5"/>
      <c r="EVJ1262" s="5"/>
      <c r="EVK1262" s="5"/>
      <c r="EVL1262" s="5"/>
      <c r="EVM1262" s="5"/>
      <c r="EVN1262" s="5"/>
      <c r="EVO1262" s="5"/>
      <c r="EVP1262" s="5"/>
      <c r="EVQ1262" s="5"/>
      <c r="EVR1262" s="5"/>
      <c r="EVS1262" s="5"/>
      <c r="EVT1262" s="5"/>
      <c r="EVU1262" s="5"/>
      <c r="EVV1262" s="5"/>
      <c r="EVW1262" s="5"/>
      <c r="EVX1262" s="5"/>
      <c r="EVY1262" s="5"/>
      <c r="EVZ1262" s="5"/>
      <c r="EWA1262" s="5"/>
      <c r="EWB1262" s="5"/>
      <c r="EWC1262" s="5"/>
      <c r="EWD1262" s="5"/>
      <c r="EWE1262" s="5"/>
      <c r="EWF1262" s="5"/>
      <c r="EWG1262" s="5"/>
      <c r="EWH1262" s="5"/>
      <c r="EWI1262" s="5"/>
      <c r="EWJ1262" s="5"/>
      <c r="EWK1262" s="5"/>
      <c r="EWL1262" s="5"/>
      <c r="EWM1262" s="5"/>
      <c r="EWN1262" s="5"/>
      <c r="EWO1262" s="5"/>
      <c r="EWP1262" s="5"/>
      <c r="EWQ1262" s="5"/>
      <c r="EWR1262" s="5"/>
      <c r="EWS1262" s="5"/>
      <c r="EWT1262" s="5"/>
      <c r="EWU1262" s="5"/>
      <c r="EWV1262" s="5"/>
      <c r="EWW1262" s="5"/>
      <c r="EWX1262" s="5"/>
      <c r="EWY1262" s="5"/>
      <c r="EWZ1262" s="5"/>
      <c r="EXA1262" s="5"/>
      <c r="EXB1262" s="5"/>
      <c r="EXC1262" s="5"/>
      <c r="EXD1262" s="5"/>
      <c r="EXE1262" s="5"/>
      <c r="EXF1262" s="5"/>
      <c r="EXG1262" s="5"/>
      <c r="EXH1262" s="5"/>
      <c r="EXI1262" s="5"/>
      <c r="EXJ1262" s="5"/>
      <c r="EXK1262" s="5"/>
      <c r="EXL1262" s="5"/>
      <c r="EXM1262" s="5"/>
      <c r="EXN1262" s="5"/>
      <c r="EXO1262" s="5"/>
      <c r="EXP1262" s="5"/>
      <c r="EXQ1262" s="5"/>
      <c r="EXR1262" s="5"/>
      <c r="EXS1262" s="5"/>
      <c r="EXT1262" s="5"/>
      <c r="EXU1262" s="5"/>
      <c r="EXV1262" s="5"/>
      <c r="EXW1262" s="5"/>
      <c r="EXX1262" s="5"/>
      <c r="EXY1262" s="5"/>
      <c r="EXZ1262" s="5"/>
      <c r="EYA1262" s="5"/>
      <c r="EYB1262" s="5"/>
      <c r="EYC1262" s="5"/>
      <c r="EYD1262" s="5"/>
      <c r="EYE1262" s="5"/>
      <c r="EYF1262" s="5"/>
      <c r="EYG1262" s="5"/>
      <c r="EYH1262" s="5"/>
      <c r="EYI1262" s="5"/>
      <c r="EYJ1262" s="5"/>
      <c r="EYK1262" s="5"/>
      <c r="EYL1262" s="5"/>
      <c r="EYM1262" s="5"/>
      <c r="EYN1262" s="5"/>
      <c r="EYO1262" s="5"/>
      <c r="EYP1262" s="5"/>
      <c r="EYQ1262" s="5"/>
      <c r="EYR1262" s="5"/>
      <c r="EYS1262" s="5"/>
      <c r="EYT1262" s="5"/>
      <c r="EYU1262" s="5"/>
      <c r="EYV1262" s="5"/>
      <c r="EYW1262" s="5"/>
      <c r="EYX1262" s="5"/>
      <c r="EYY1262" s="5"/>
      <c r="EYZ1262" s="5"/>
      <c r="EZA1262" s="5"/>
      <c r="EZB1262" s="5"/>
      <c r="EZC1262" s="5"/>
      <c r="EZD1262" s="5"/>
      <c r="EZE1262" s="5"/>
      <c r="EZF1262" s="5"/>
      <c r="EZG1262" s="5"/>
      <c r="EZH1262" s="5"/>
      <c r="EZI1262" s="5"/>
      <c r="EZJ1262" s="5"/>
      <c r="EZK1262" s="5"/>
      <c r="EZL1262" s="5"/>
      <c r="EZM1262" s="5"/>
      <c r="EZN1262" s="5"/>
      <c r="EZO1262" s="5"/>
      <c r="EZP1262" s="5"/>
      <c r="EZQ1262" s="5"/>
      <c r="EZR1262" s="5"/>
      <c r="EZS1262" s="5"/>
      <c r="EZT1262" s="5"/>
      <c r="EZU1262" s="5"/>
      <c r="EZV1262" s="5"/>
      <c r="EZW1262" s="5"/>
      <c r="EZX1262" s="5"/>
      <c r="EZY1262" s="5"/>
      <c r="EZZ1262" s="5"/>
      <c r="FAA1262" s="5"/>
      <c r="FAB1262" s="5"/>
      <c r="FAC1262" s="5"/>
      <c r="FAD1262" s="5"/>
      <c r="FAE1262" s="5"/>
      <c r="FAF1262" s="5"/>
      <c r="FAG1262" s="5"/>
      <c r="FAH1262" s="5"/>
      <c r="FAI1262" s="5"/>
      <c r="FAJ1262" s="5"/>
      <c r="FAK1262" s="5"/>
      <c r="FAL1262" s="5"/>
      <c r="FAM1262" s="5"/>
      <c r="FAN1262" s="5"/>
      <c r="FAO1262" s="5"/>
      <c r="FAP1262" s="5"/>
      <c r="FAQ1262" s="5"/>
      <c r="FAR1262" s="5"/>
      <c r="FAS1262" s="5"/>
      <c r="FAT1262" s="5"/>
      <c r="FAU1262" s="5"/>
      <c r="FAV1262" s="5"/>
      <c r="FAW1262" s="5"/>
      <c r="FAX1262" s="5"/>
      <c r="FAY1262" s="5"/>
      <c r="FAZ1262" s="5"/>
      <c r="FBA1262" s="5"/>
      <c r="FBB1262" s="5"/>
      <c r="FBC1262" s="5"/>
      <c r="FBD1262" s="5"/>
      <c r="FBE1262" s="5"/>
      <c r="FBF1262" s="5"/>
      <c r="FBG1262" s="5"/>
      <c r="FBH1262" s="5"/>
      <c r="FBI1262" s="5"/>
      <c r="FBJ1262" s="5"/>
      <c r="FBK1262" s="5"/>
      <c r="FBL1262" s="5"/>
      <c r="FBM1262" s="5"/>
      <c r="FBN1262" s="5"/>
      <c r="FBO1262" s="5"/>
      <c r="FBP1262" s="5"/>
      <c r="FBQ1262" s="5"/>
      <c r="FBR1262" s="5"/>
      <c r="FBS1262" s="5"/>
      <c r="FBT1262" s="5"/>
      <c r="FBU1262" s="5"/>
      <c r="FBV1262" s="5"/>
      <c r="FBW1262" s="5"/>
      <c r="FBX1262" s="5"/>
      <c r="FBY1262" s="5"/>
      <c r="FBZ1262" s="5"/>
      <c r="FCA1262" s="5"/>
      <c r="FCB1262" s="5"/>
      <c r="FCC1262" s="5"/>
      <c r="FCD1262" s="5"/>
      <c r="FCE1262" s="5"/>
      <c r="FCF1262" s="5"/>
      <c r="FCG1262" s="5"/>
      <c r="FCH1262" s="5"/>
      <c r="FCI1262" s="5"/>
      <c r="FCJ1262" s="5"/>
      <c r="FCK1262" s="5"/>
      <c r="FCL1262" s="5"/>
      <c r="FCM1262" s="5"/>
      <c r="FCN1262" s="5"/>
      <c r="FCO1262" s="5"/>
      <c r="FCP1262" s="5"/>
      <c r="FCQ1262" s="5"/>
      <c r="FCR1262" s="5"/>
      <c r="FCS1262" s="5"/>
      <c r="FCT1262" s="5"/>
      <c r="FCU1262" s="5"/>
      <c r="FCV1262" s="5"/>
      <c r="FCW1262" s="5"/>
      <c r="FCX1262" s="5"/>
      <c r="FCY1262" s="5"/>
      <c r="FCZ1262" s="5"/>
      <c r="FDA1262" s="5"/>
      <c r="FDB1262" s="5"/>
      <c r="FDC1262" s="5"/>
      <c r="FDD1262" s="5"/>
      <c r="FDE1262" s="5"/>
      <c r="FDF1262" s="5"/>
      <c r="FDG1262" s="5"/>
      <c r="FDH1262" s="5"/>
      <c r="FDI1262" s="5"/>
      <c r="FDJ1262" s="5"/>
      <c r="FDK1262" s="5"/>
      <c r="FDL1262" s="5"/>
      <c r="FDM1262" s="5"/>
      <c r="FDN1262" s="5"/>
      <c r="FDO1262" s="5"/>
      <c r="FDP1262" s="5"/>
      <c r="FDQ1262" s="5"/>
      <c r="FDR1262" s="5"/>
      <c r="FDS1262" s="5"/>
      <c r="FDT1262" s="5"/>
      <c r="FDU1262" s="5"/>
      <c r="FDV1262" s="5"/>
      <c r="FDW1262" s="5"/>
      <c r="FDX1262" s="5"/>
      <c r="FDY1262" s="5"/>
      <c r="FDZ1262" s="5"/>
      <c r="FEA1262" s="5"/>
      <c r="FEB1262" s="5"/>
      <c r="FEC1262" s="5"/>
      <c r="FED1262" s="5"/>
      <c r="FEE1262" s="5"/>
      <c r="FEF1262" s="5"/>
      <c r="FEG1262" s="5"/>
      <c r="FEH1262" s="5"/>
      <c r="FEI1262" s="5"/>
      <c r="FEJ1262" s="5"/>
      <c r="FEK1262" s="5"/>
      <c r="FEL1262" s="5"/>
      <c r="FEM1262" s="5"/>
      <c r="FEN1262" s="5"/>
      <c r="FEO1262" s="5"/>
      <c r="FEP1262" s="5"/>
      <c r="FEQ1262" s="5"/>
      <c r="FER1262" s="5"/>
      <c r="FES1262" s="5"/>
      <c r="FET1262" s="5"/>
      <c r="FEU1262" s="5"/>
      <c r="FEV1262" s="5"/>
      <c r="FEW1262" s="5"/>
      <c r="FEX1262" s="5"/>
      <c r="FEY1262" s="5"/>
      <c r="FEZ1262" s="5"/>
      <c r="FFA1262" s="5"/>
      <c r="FFB1262" s="5"/>
      <c r="FFC1262" s="5"/>
      <c r="FFD1262" s="5"/>
      <c r="FFE1262" s="5"/>
      <c r="FFF1262" s="5"/>
      <c r="FFG1262" s="5"/>
      <c r="FFH1262" s="5"/>
      <c r="FFI1262" s="5"/>
      <c r="FFJ1262" s="5"/>
      <c r="FFK1262" s="5"/>
      <c r="FFL1262" s="5"/>
      <c r="FFM1262" s="5"/>
      <c r="FFN1262" s="5"/>
      <c r="FFO1262" s="5"/>
      <c r="FFP1262" s="5"/>
      <c r="FFQ1262" s="5"/>
      <c r="FFR1262" s="5"/>
      <c r="FFS1262" s="5"/>
      <c r="FFT1262" s="5"/>
      <c r="FFU1262" s="5"/>
      <c r="FFV1262" s="5"/>
      <c r="FFW1262" s="5"/>
      <c r="FFX1262" s="5"/>
      <c r="FFY1262" s="5"/>
      <c r="FFZ1262" s="5"/>
      <c r="FGA1262" s="5"/>
      <c r="FGB1262" s="5"/>
      <c r="FGC1262" s="5"/>
      <c r="FGD1262" s="5"/>
      <c r="FGE1262" s="5"/>
      <c r="FGF1262" s="5"/>
      <c r="FGG1262" s="5"/>
      <c r="FGH1262" s="5"/>
      <c r="FGI1262" s="5"/>
      <c r="FGJ1262" s="5"/>
      <c r="FGK1262" s="5"/>
      <c r="FGL1262" s="5"/>
      <c r="FGM1262" s="5"/>
      <c r="FGN1262" s="5"/>
      <c r="FGO1262" s="5"/>
      <c r="FGP1262" s="5"/>
      <c r="FGQ1262" s="5"/>
      <c r="FGR1262" s="5"/>
      <c r="FGS1262" s="5"/>
      <c r="FGT1262" s="5"/>
      <c r="FGU1262" s="5"/>
      <c r="FGV1262" s="5"/>
      <c r="FGW1262" s="5"/>
      <c r="FGX1262" s="5"/>
      <c r="FGY1262" s="5"/>
      <c r="FGZ1262" s="5"/>
      <c r="FHA1262" s="5"/>
      <c r="FHB1262" s="5"/>
      <c r="FHC1262" s="5"/>
      <c r="FHD1262" s="5"/>
      <c r="FHE1262" s="5"/>
      <c r="FHF1262" s="5"/>
      <c r="FHG1262" s="5"/>
      <c r="FHH1262" s="5"/>
      <c r="FHI1262" s="5"/>
      <c r="FHJ1262" s="5"/>
      <c r="FHK1262" s="5"/>
      <c r="FHL1262" s="5"/>
      <c r="FHM1262" s="5"/>
      <c r="FHN1262" s="5"/>
      <c r="FHO1262" s="5"/>
      <c r="FHP1262" s="5"/>
      <c r="FHQ1262" s="5"/>
      <c r="FHR1262" s="5"/>
      <c r="FHS1262" s="5"/>
      <c r="FHT1262" s="5"/>
      <c r="FHU1262" s="5"/>
      <c r="FHV1262" s="5"/>
      <c r="FHW1262" s="5"/>
      <c r="FHX1262" s="5"/>
      <c r="FHY1262" s="5"/>
      <c r="FHZ1262" s="5"/>
      <c r="FIA1262" s="5"/>
      <c r="FIB1262" s="5"/>
      <c r="FIC1262" s="5"/>
      <c r="FID1262" s="5"/>
      <c r="FIE1262" s="5"/>
      <c r="FIF1262" s="5"/>
      <c r="FIG1262" s="5"/>
      <c r="FIH1262" s="5"/>
      <c r="FII1262" s="5"/>
      <c r="FIJ1262" s="5"/>
      <c r="FIK1262" s="5"/>
      <c r="FIL1262" s="5"/>
      <c r="FIM1262" s="5"/>
      <c r="FIN1262" s="5"/>
      <c r="FIO1262" s="5"/>
      <c r="FIP1262" s="5"/>
      <c r="FIQ1262" s="5"/>
      <c r="FIR1262" s="5"/>
      <c r="FIS1262" s="5"/>
      <c r="FIT1262" s="5"/>
      <c r="FIU1262" s="5"/>
      <c r="FIV1262" s="5"/>
      <c r="FIW1262" s="5"/>
      <c r="FIX1262" s="5"/>
      <c r="FIY1262" s="5"/>
      <c r="FIZ1262" s="5"/>
      <c r="FJA1262" s="5"/>
      <c r="FJB1262" s="5"/>
      <c r="FJC1262" s="5"/>
      <c r="FJD1262" s="5"/>
      <c r="FJE1262" s="5"/>
      <c r="FJF1262" s="5"/>
      <c r="FJG1262" s="5"/>
      <c r="FJH1262" s="5"/>
      <c r="FJI1262" s="5"/>
      <c r="FJJ1262" s="5"/>
      <c r="FJK1262" s="5"/>
      <c r="FJL1262" s="5"/>
      <c r="FJM1262" s="5"/>
      <c r="FJN1262" s="5"/>
      <c r="FJO1262" s="5"/>
      <c r="FJP1262" s="5"/>
      <c r="FJQ1262" s="5"/>
      <c r="FJR1262" s="5"/>
      <c r="FJS1262" s="5"/>
      <c r="FJT1262" s="5"/>
      <c r="FJU1262" s="5"/>
      <c r="FJV1262" s="5"/>
      <c r="FJW1262" s="5"/>
      <c r="FJX1262" s="5"/>
      <c r="FJY1262" s="5"/>
      <c r="FJZ1262" s="5"/>
      <c r="FKA1262" s="5"/>
      <c r="FKB1262" s="5"/>
      <c r="FKC1262" s="5"/>
      <c r="FKD1262" s="5"/>
      <c r="FKE1262" s="5"/>
      <c r="FKF1262" s="5"/>
      <c r="FKG1262" s="5"/>
      <c r="FKH1262" s="5"/>
      <c r="FKI1262" s="5"/>
      <c r="FKJ1262" s="5"/>
      <c r="FKK1262" s="5"/>
      <c r="FKL1262" s="5"/>
      <c r="FKM1262" s="5"/>
      <c r="FKN1262" s="5"/>
      <c r="FKO1262" s="5"/>
      <c r="FKP1262" s="5"/>
      <c r="FKQ1262" s="5"/>
      <c r="FKR1262" s="5"/>
      <c r="FKS1262" s="5"/>
      <c r="FKT1262" s="5"/>
      <c r="FKU1262" s="5"/>
      <c r="FKV1262" s="5"/>
      <c r="FKW1262" s="5"/>
      <c r="FKX1262" s="5"/>
      <c r="FKY1262" s="5"/>
      <c r="FKZ1262" s="5"/>
      <c r="FLA1262" s="5"/>
      <c r="FLB1262" s="5"/>
      <c r="FLC1262" s="5"/>
      <c r="FLD1262" s="5"/>
      <c r="FLE1262" s="5"/>
      <c r="FLF1262" s="5"/>
      <c r="FLG1262" s="5"/>
      <c r="FLH1262" s="5"/>
      <c r="FLI1262" s="5"/>
      <c r="FLJ1262" s="5"/>
      <c r="FLK1262" s="5"/>
      <c r="FLL1262" s="5"/>
      <c r="FLM1262" s="5"/>
      <c r="FLN1262" s="5"/>
      <c r="FLO1262" s="5"/>
      <c r="FLP1262" s="5"/>
      <c r="FLQ1262" s="5"/>
      <c r="FLR1262" s="5"/>
      <c r="FLS1262" s="5"/>
      <c r="FLT1262" s="5"/>
      <c r="FLU1262" s="5"/>
      <c r="FLV1262" s="5"/>
      <c r="FLW1262" s="5"/>
      <c r="FLX1262" s="5"/>
      <c r="FLY1262" s="5"/>
      <c r="FLZ1262" s="5"/>
      <c r="FMA1262" s="5"/>
      <c r="FMB1262" s="5"/>
      <c r="FMC1262" s="5"/>
      <c r="FMD1262" s="5"/>
      <c r="FME1262" s="5"/>
      <c r="FMF1262" s="5"/>
      <c r="FMG1262" s="5"/>
      <c r="FMH1262" s="5"/>
      <c r="FMI1262" s="5"/>
      <c r="FMJ1262" s="5"/>
      <c r="FMK1262" s="5"/>
      <c r="FML1262" s="5"/>
      <c r="FMM1262" s="5"/>
      <c r="FMN1262" s="5"/>
      <c r="FMO1262" s="5"/>
      <c r="FMP1262" s="5"/>
      <c r="FMQ1262" s="5"/>
      <c r="FMR1262" s="5"/>
      <c r="FMS1262" s="5"/>
      <c r="FMT1262" s="5"/>
      <c r="FMU1262" s="5"/>
      <c r="FMV1262" s="5"/>
      <c r="FMW1262" s="5"/>
      <c r="FMX1262" s="5"/>
      <c r="FMY1262" s="5"/>
      <c r="FMZ1262" s="5"/>
      <c r="FNA1262" s="5"/>
      <c r="FNB1262" s="5"/>
      <c r="FNC1262" s="5"/>
      <c r="FND1262" s="5"/>
      <c r="FNE1262" s="5"/>
      <c r="FNF1262" s="5"/>
      <c r="FNG1262" s="5"/>
      <c r="FNH1262" s="5"/>
      <c r="FNI1262" s="5"/>
      <c r="FNJ1262" s="5"/>
      <c r="FNK1262" s="5"/>
      <c r="FNL1262" s="5"/>
      <c r="FNM1262" s="5"/>
      <c r="FNN1262" s="5"/>
      <c r="FNO1262" s="5"/>
      <c r="FNP1262" s="5"/>
      <c r="FNQ1262" s="5"/>
      <c r="FNR1262" s="5"/>
      <c r="FNS1262" s="5"/>
      <c r="FNT1262" s="5"/>
      <c r="FNU1262" s="5"/>
      <c r="FNV1262" s="5"/>
      <c r="FNW1262" s="5"/>
      <c r="FNX1262" s="5"/>
      <c r="FNY1262" s="5"/>
      <c r="FNZ1262" s="5"/>
      <c r="FOA1262" s="5"/>
      <c r="FOB1262" s="5"/>
      <c r="FOC1262" s="5"/>
      <c r="FOD1262" s="5"/>
      <c r="FOE1262" s="5"/>
      <c r="FOF1262" s="5"/>
      <c r="FOG1262" s="5"/>
      <c r="FOH1262" s="5"/>
      <c r="FOI1262" s="5"/>
      <c r="FOJ1262" s="5"/>
      <c r="FOK1262" s="5"/>
      <c r="FOL1262" s="5"/>
      <c r="FOM1262" s="5"/>
      <c r="FON1262" s="5"/>
      <c r="FOO1262" s="5"/>
      <c r="FOP1262" s="5"/>
      <c r="FOQ1262" s="5"/>
      <c r="FOR1262" s="5"/>
      <c r="FOS1262" s="5"/>
      <c r="FOT1262" s="5"/>
      <c r="FOU1262" s="5"/>
      <c r="FOV1262" s="5"/>
      <c r="FOW1262" s="5"/>
      <c r="FOX1262" s="5"/>
      <c r="FOY1262" s="5"/>
      <c r="FOZ1262" s="5"/>
      <c r="FPA1262" s="5"/>
      <c r="FPB1262" s="5"/>
      <c r="FPC1262" s="5"/>
      <c r="FPD1262" s="5"/>
      <c r="FPE1262" s="5"/>
      <c r="FPF1262" s="5"/>
      <c r="FPG1262" s="5"/>
      <c r="FPH1262" s="5"/>
      <c r="FPI1262" s="5"/>
      <c r="FPJ1262" s="5"/>
      <c r="FPK1262" s="5"/>
      <c r="FPL1262" s="5"/>
      <c r="FPM1262" s="5"/>
      <c r="FPN1262" s="5"/>
      <c r="FPO1262" s="5"/>
      <c r="FPP1262" s="5"/>
      <c r="FPQ1262" s="5"/>
      <c r="FPR1262" s="5"/>
      <c r="FPS1262" s="5"/>
      <c r="FPT1262" s="5"/>
      <c r="FPU1262" s="5"/>
      <c r="FPV1262" s="5"/>
      <c r="FPW1262" s="5"/>
      <c r="FPX1262" s="5"/>
      <c r="FPY1262" s="5"/>
      <c r="FPZ1262" s="5"/>
      <c r="FQA1262" s="5"/>
      <c r="FQB1262" s="5"/>
      <c r="FQC1262" s="5"/>
      <c r="FQD1262" s="5"/>
      <c r="FQE1262" s="5"/>
      <c r="FQF1262" s="5"/>
      <c r="FQG1262" s="5"/>
      <c r="FQH1262" s="5"/>
      <c r="FQI1262" s="5"/>
      <c r="FQJ1262" s="5"/>
      <c r="FQK1262" s="5"/>
      <c r="FQL1262" s="5"/>
      <c r="FQM1262" s="5"/>
      <c r="FQN1262" s="5"/>
      <c r="FQO1262" s="5"/>
      <c r="FQP1262" s="5"/>
      <c r="FQQ1262" s="5"/>
      <c r="FQR1262" s="5"/>
      <c r="FQS1262" s="5"/>
      <c r="FQT1262" s="5"/>
      <c r="FQU1262" s="5"/>
      <c r="FQV1262" s="5"/>
      <c r="FQW1262" s="5"/>
      <c r="FQX1262" s="5"/>
      <c r="FQY1262" s="5"/>
      <c r="FQZ1262" s="5"/>
      <c r="FRA1262" s="5"/>
      <c r="FRB1262" s="5"/>
      <c r="FRC1262" s="5"/>
      <c r="FRD1262" s="5"/>
      <c r="FRE1262" s="5"/>
      <c r="FRF1262" s="5"/>
      <c r="FRG1262" s="5"/>
      <c r="FRH1262" s="5"/>
      <c r="FRI1262" s="5"/>
      <c r="FRJ1262" s="5"/>
      <c r="FRK1262" s="5"/>
      <c r="FRL1262" s="5"/>
      <c r="FRM1262" s="5"/>
      <c r="FRN1262" s="5"/>
      <c r="FRO1262" s="5"/>
      <c r="FRP1262" s="5"/>
      <c r="FRQ1262" s="5"/>
      <c r="FRR1262" s="5"/>
      <c r="FRS1262" s="5"/>
      <c r="FRT1262" s="5"/>
      <c r="FRU1262" s="5"/>
      <c r="FRV1262" s="5"/>
      <c r="FRW1262" s="5"/>
      <c r="FRX1262" s="5"/>
      <c r="FRY1262" s="5"/>
      <c r="FRZ1262" s="5"/>
      <c r="FSA1262" s="5"/>
      <c r="FSB1262" s="5"/>
      <c r="FSC1262" s="5"/>
      <c r="FSD1262" s="5"/>
      <c r="FSE1262" s="5"/>
      <c r="FSF1262" s="5"/>
      <c r="FSG1262" s="5"/>
      <c r="FSH1262" s="5"/>
      <c r="FSI1262" s="5"/>
      <c r="FSJ1262" s="5"/>
      <c r="FSK1262" s="5"/>
      <c r="FSL1262" s="5"/>
      <c r="FSM1262" s="5"/>
      <c r="FSN1262" s="5"/>
      <c r="FSO1262" s="5"/>
      <c r="FSP1262" s="5"/>
      <c r="FSQ1262" s="5"/>
      <c r="FSR1262" s="5"/>
      <c r="FSS1262" s="5"/>
      <c r="FST1262" s="5"/>
      <c r="FSU1262" s="5"/>
      <c r="FSV1262" s="5"/>
      <c r="FSW1262" s="5"/>
      <c r="FSX1262" s="5"/>
      <c r="FSY1262" s="5"/>
      <c r="FSZ1262" s="5"/>
      <c r="FTA1262" s="5"/>
      <c r="FTB1262" s="5"/>
      <c r="FTC1262" s="5"/>
      <c r="FTD1262" s="5"/>
      <c r="FTE1262" s="5"/>
      <c r="FTF1262" s="5"/>
      <c r="FTG1262" s="5"/>
      <c r="FTH1262" s="5"/>
      <c r="FTI1262" s="5"/>
      <c r="FTJ1262" s="5"/>
      <c r="FTK1262" s="5"/>
      <c r="FTL1262" s="5"/>
      <c r="FTM1262" s="5"/>
      <c r="FTN1262" s="5"/>
      <c r="FTO1262" s="5"/>
      <c r="FTP1262" s="5"/>
      <c r="FTQ1262" s="5"/>
      <c r="FTR1262" s="5"/>
      <c r="FTS1262" s="5"/>
      <c r="FTT1262" s="5"/>
      <c r="FTU1262" s="5"/>
      <c r="FTV1262" s="5"/>
      <c r="FTW1262" s="5"/>
      <c r="FTX1262" s="5"/>
      <c r="FTY1262" s="5"/>
      <c r="FTZ1262" s="5"/>
      <c r="FUA1262" s="5"/>
      <c r="FUB1262" s="5"/>
      <c r="FUC1262" s="5"/>
      <c r="FUD1262" s="5"/>
      <c r="FUE1262" s="5"/>
      <c r="FUF1262" s="5"/>
      <c r="FUG1262" s="5"/>
      <c r="FUH1262" s="5"/>
      <c r="FUI1262" s="5"/>
      <c r="FUJ1262" s="5"/>
      <c r="FUK1262" s="5"/>
      <c r="FUL1262" s="5"/>
      <c r="FUM1262" s="5"/>
      <c r="FUN1262" s="5"/>
      <c r="FUO1262" s="5"/>
      <c r="FUP1262" s="5"/>
      <c r="FUQ1262" s="5"/>
      <c r="FUR1262" s="5"/>
      <c r="FUS1262" s="5"/>
      <c r="FUT1262" s="5"/>
      <c r="FUU1262" s="5"/>
      <c r="FUV1262" s="5"/>
      <c r="FUW1262" s="5"/>
      <c r="FUX1262" s="5"/>
      <c r="FUY1262" s="5"/>
      <c r="FUZ1262" s="5"/>
      <c r="FVA1262" s="5"/>
      <c r="FVB1262" s="5"/>
      <c r="FVC1262" s="5"/>
      <c r="FVD1262" s="5"/>
      <c r="FVE1262" s="5"/>
      <c r="FVF1262" s="5"/>
      <c r="FVG1262" s="5"/>
      <c r="FVH1262" s="5"/>
      <c r="FVI1262" s="5"/>
      <c r="FVJ1262" s="5"/>
      <c r="FVK1262" s="5"/>
      <c r="FVL1262" s="5"/>
      <c r="FVM1262" s="5"/>
      <c r="FVN1262" s="5"/>
      <c r="FVO1262" s="5"/>
      <c r="FVP1262" s="5"/>
      <c r="FVQ1262" s="5"/>
      <c r="FVR1262" s="5"/>
      <c r="FVS1262" s="5"/>
      <c r="FVT1262" s="5"/>
      <c r="FVU1262" s="5"/>
      <c r="FVV1262" s="5"/>
      <c r="FVW1262" s="5"/>
      <c r="FVX1262" s="5"/>
      <c r="FVY1262" s="5"/>
      <c r="FVZ1262" s="5"/>
      <c r="FWA1262" s="5"/>
      <c r="FWB1262" s="5"/>
      <c r="FWC1262" s="5"/>
      <c r="FWD1262" s="5"/>
      <c r="FWE1262" s="5"/>
      <c r="FWF1262" s="5"/>
      <c r="FWG1262" s="5"/>
      <c r="FWH1262" s="5"/>
      <c r="FWI1262" s="5"/>
      <c r="FWJ1262" s="5"/>
      <c r="FWK1262" s="5"/>
      <c r="FWL1262" s="5"/>
      <c r="FWM1262" s="5"/>
      <c r="FWN1262" s="5"/>
      <c r="FWO1262" s="5"/>
      <c r="FWP1262" s="5"/>
      <c r="FWQ1262" s="5"/>
      <c r="FWR1262" s="5"/>
      <c r="FWS1262" s="5"/>
      <c r="FWT1262" s="5"/>
      <c r="FWU1262" s="5"/>
      <c r="FWV1262" s="5"/>
      <c r="FWW1262" s="5"/>
      <c r="FWX1262" s="5"/>
      <c r="FWY1262" s="5"/>
      <c r="FWZ1262" s="5"/>
      <c r="FXA1262" s="5"/>
      <c r="FXB1262" s="5"/>
      <c r="FXC1262" s="5"/>
      <c r="FXD1262" s="5"/>
      <c r="FXE1262" s="5"/>
      <c r="FXF1262" s="5"/>
      <c r="FXG1262" s="5"/>
      <c r="FXH1262" s="5"/>
      <c r="FXI1262" s="5"/>
      <c r="FXJ1262" s="5"/>
      <c r="FXK1262" s="5"/>
      <c r="FXL1262" s="5"/>
      <c r="FXM1262" s="5"/>
      <c r="FXN1262" s="5"/>
      <c r="FXO1262" s="5"/>
      <c r="FXP1262" s="5"/>
      <c r="FXQ1262" s="5"/>
      <c r="FXR1262" s="5"/>
      <c r="FXS1262" s="5"/>
      <c r="FXT1262" s="5"/>
      <c r="FXU1262" s="5"/>
      <c r="FXV1262" s="5"/>
      <c r="FXW1262" s="5"/>
      <c r="FXX1262" s="5"/>
      <c r="FXY1262" s="5"/>
      <c r="FXZ1262" s="5"/>
      <c r="FYA1262" s="5"/>
      <c r="FYB1262" s="5"/>
      <c r="FYC1262" s="5"/>
      <c r="FYD1262" s="5"/>
      <c r="FYE1262" s="5"/>
      <c r="FYF1262" s="5"/>
      <c r="FYG1262" s="5"/>
      <c r="FYH1262" s="5"/>
      <c r="FYI1262" s="5"/>
      <c r="FYJ1262" s="5"/>
      <c r="FYK1262" s="5"/>
      <c r="FYL1262" s="5"/>
      <c r="FYM1262" s="5"/>
      <c r="FYN1262" s="5"/>
      <c r="FYO1262" s="5"/>
      <c r="FYP1262" s="5"/>
      <c r="FYQ1262" s="5"/>
      <c r="FYR1262" s="5"/>
      <c r="FYS1262" s="5"/>
      <c r="FYT1262" s="5"/>
      <c r="FYU1262" s="5"/>
      <c r="FYV1262" s="5"/>
      <c r="FYW1262" s="5"/>
      <c r="FYX1262" s="5"/>
      <c r="FYY1262" s="5"/>
      <c r="FYZ1262" s="5"/>
      <c r="FZA1262" s="5"/>
      <c r="FZB1262" s="5"/>
      <c r="FZC1262" s="5"/>
      <c r="FZD1262" s="5"/>
      <c r="FZE1262" s="5"/>
      <c r="FZF1262" s="5"/>
      <c r="FZG1262" s="5"/>
      <c r="FZH1262" s="5"/>
      <c r="FZI1262" s="5"/>
      <c r="FZJ1262" s="5"/>
      <c r="FZK1262" s="5"/>
      <c r="FZL1262" s="5"/>
      <c r="FZM1262" s="5"/>
      <c r="FZN1262" s="5"/>
      <c r="FZO1262" s="5"/>
      <c r="FZP1262" s="5"/>
      <c r="FZQ1262" s="5"/>
      <c r="FZR1262" s="5"/>
      <c r="FZS1262" s="5"/>
      <c r="FZT1262" s="5"/>
      <c r="FZU1262" s="5"/>
      <c r="FZV1262" s="5"/>
      <c r="FZW1262" s="5"/>
      <c r="FZX1262" s="5"/>
      <c r="FZY1262" s="5"/>
      <c r="FZZ1262" s="5"/>
      <c r="GAA1262" s="5"/>
      <c r="GAB1262" s="5"/>
      <c r="GAC1262" s="5"/>
      <c r="GAD1262" s="5"/>
      <c r="GAE1262" s="5"/>
      <c r="GAF1262" s="5"/>
      <c r="GAG1262" s="5"/>
      <c r="GAH1262" s="5"/>
      <c r="GAI1262" s="5"/>
      <c r="GAJ1262" s="5"/>
      <c r="GAK1262" s="5"/>
      <c r="GAL1262" s="5"/>
      <c r="GAM1262" s="5"/>
      <c r="GAN1262" s="5"/>
      <c r="GAO1262" s="5"/>
      <c r="GAP1262" s="5"/>
      <c r="GAQ1262" s="5"/>
      <c r="GAR1262" s="5"/>
      <c r="GAS1262" s="5"/>
      <c r="GAT1262" s="5"/>
      <c r="GAU1262" s="5"/>
      <c r="GAV1262" s="5"/>
      <c r="GAW1262" s="5"/>
      <c r="GAX1262" s="5"/>
      <c r="GAY1262" s="5"/>
      <c r="GAZ1262" s="5"/>
      <c r="GBA1262" s="5"/>
      <c r="GBB1262" s="5"/>
      <c r="GBC1262" s="5"/>
      <c r="GBD1262" s="5"/>
      <c r="GBE1262" s="5"/>
      <c r="GBF1262" s="5"/>
      <c r="GBG1262" s="5"/>
      <c r="GBH1262" s="5"/>
      <c r="GBI1262" s="5"/>
      <c r="GBJ1262" s="5"/>
      <c r="GBK1262" s="5"/>
      <c r="GBL1262" s="5"/>
      <c r="GBM1262" s="5"/>
      <c r="GBN1262" s="5"/>
      <c r="GBO1262" s="5"/>
      <c r="GBP1262" s="5"/>
      <c r="GBQ1262" s="5"/>
      <c r="GBR1262" s="5"/>
      <c r="GBS1262" s="5"/>
      <c r="GBT1262" s="5"/>
      <c r="GBU1262" s="5"/>
      <c r="GBV1262" s="5"/>
      <c r="GBW1262" s="5"/>
      <c r="GBX1262" s="5"/>
      <c r="GBY1262" s="5"/>
      <c r="GBZ1262" s="5"/>
      <c r="GCA1262" s="5"/>
      <c r="GCB1262" s="5"/>
      <c r="GCC1262" s="5"/>
      <c r="GCD1262" s="5"/>
      <c r="GCE1262" s="5"/>
      <c r="GCF1262" s="5"/>
      <c r="GCG1262" s="5"/>
      <c r="GCH1262" s="5"/>
      <c r="GCI1262" s="5"/>
      <c r="GCJ1262" s="5"/>
      <c r="GCK1262" s="5"/>
      <c r="GCL1262" s="5"/>
      <c r="GCM1262" s="5"/>
      <c r="GCN1262" s="5"/>
      <c r="GCO1262" s="5"/>
      <c r="GCP1262" s="5"/>
      <c r="GCQ1262" s="5"/>
      <c r="GCR1262" s="5"/>
      <c r="GCS1262" s="5"/>
      <c r="GCT1262" s="5"/>
      <c r="GCU1262" s="5"/>
      <c r="GCV1262" s="5"/>
      <c r="GCW1262" s="5"/>
      <c r="GCX1262" s="5"/>
      <c r="GCY1262" s="5"/>
      <c r="GCZ1262" s="5"/>
      <c r="GDA1262" s="5"/>
      <c r="GDB1262" s="5"/>
      <c r="GDC1262" s="5"/>
      <c r="GDD1262" s="5"/>
      <c r="GDE1262" s="5"/>
      <c r="GDF1262" s="5"/>
      <c r="GDG1262" s="5"/>
      <c r="GDH1262" s="5"/>
      <c r="GDI1262" s="5"/>
      <c r="GDJ1262" s="5"/>
      <c r="GDK1262" s="5"/>
      <c r="GDL1262" s="5"/>
      <c r="GDM1262" s="5"/>
      <c r="GDN1262" s="5"/>
      <c r="GDO1262" s="5"/>
      <c r="GDP1262" s="5"/>
      <c r="GDQ1262" s="5"/>
      <c r="GDR1262" s="5"/>
      <c r="GDS1262" s="5"/>
      <c r="GDT1262" s="5"/>
      <c r="GDU1262" s="5"/>
      <c r="GDV1262" s="5"/>
      <c r="GDW1262" s="5"/>
      <c r="GDX1262" s="5"/>
      <c r="GDY1262" s="5"/>
      <c r="GDZ1262" s="5"/>
      <c r="GEA1262" s="5"/>
      <c r="GEB1262" s="5"/>
      <c r="GEC1262" s="5"/>
      <c r="GED1262" s="5"/>
      <c r="GEE1262" s="5"/>
      <c r="GEF1262" s="5"/>
      <c r="GEG1262" s="5"/>
      <c r="GEH1262" s="5"/>
      <c r="GEI1262" s="5"/>
      <c r="GEJ1262" s="5"/>
      <c r="GEK1262" s="5"/>
      <c r="GEL1262" s="5"/>
      <c r="GEM1262" s="5"/>
      <c r="GEN1262" s="5"/>
      <c r="GEO1262" s="5"/>
      <c r="GEP1262" s="5"/>
      <c r="GEQ1262" s="5"/>
      <c r="GER1262" s="5"/>
      <c r="GES1262" s="5"/>
      <c r="GET1262" s="5"/>
      <c r="GEU1262" s="5"/>
      <c r="GEV1262" s="5"/>
      <c r="GEW1262" s="5"/>
      <c r="GEX1262" s="5"/>
      <c r="GEY1262" s="5"/>
      <c r="GEZ1262" s="5"/>
      <c r="GFA1262" s="5"/>
      <c r="GFB1262" s="5"/>
      <c r="GFC1262" s="5"/>
      <c r="GFD1262" s="5"/>
      <c r="GFE1262" s="5"/>
      <c r="GFF1262" s="5"/>
      <c r="GFG1262" s="5"/>
      <c r="GFH1262" s="5"/>
      <c r="GFI1262" s="5"/>
      <c r="GFJ1262" s="5"/>
      <c r="GFK1262" s="5"/>
      <c r="GFL1262" s="5"/>
      <c r="GFM1262" s="5"/>
      <c r="GFN1262" s="5"/>
      <c r="GFO1262" s="5"/>
      <c r="GFP1262" s="5"/>
      <c r="GFQ1262" s="5"/>
      <c r="GFR1262" s="5"/>
      <c r="GFS1262" s="5"/>
      <c r="GFT1262" s="5"/>
      <c r="GFU1262" s="5"/>
      <c r="GFV1262" s="5"/>
      <c r="GFW1262" s="5"/>
      <c r="GFX1262" s="5"/>
      <c r="GFY1262" s="5"/>
      <c r="GFZ1262" s="5"/>
      <c r="GGA1262" s="5"/>
      <c r="GGB1262" s="5"/>
      <c r="GGC1262" s="5"/>
      <c r="GGD1262" s="5"/>
      <c r="GGE1262" s="5"/>
      <c r="GGF1262" s="5"/>
      <c r="GGG1262" s="5"/>
      <c r="GGH1262" s="5"/>
      <c r="GGI1262" s="5"/>
      <c r="GGJ1262" s="5"/>
      <c r="GGK1262" s="5"/>
      <c r="GGL1262" s="5"/>
      <c r="GGM1262" s="5"/>
      <c r="GGN1262" s="5"/>
      <c r="GGO1262" s="5"/>
      <c r="GGP1262" s="5"/>
      <c r="GGQ1262" s="5"/>
      <c r="GGR1262" s="5"/>
      <c r="GGS1262" s="5"/>
      <c r="GGT1262" s="5"/>
      <c r="GGU1262" s="5"/>
      <c r="GGV1262" s="5"/>
      <c r="GGW1262" s="5"/>
      <c r="GGX1262" s="5"/>
      <c r="GGY1262" s="5"/>
      <c r="GGZ1262" s="5"/>
      <c r="GHA1262" s="5"/>
      <c r="GHB1262" s="5"/>
      <c r="GHC1262" s="5"/>
      <c r="GHD1262" s="5"/>
      <c r="GHE1262" s="5"/>
      <c r="GHF1262" s="5"/>
      <c r="GHG1262" s="5"/>
      <c r="GHH1262" s="5"/>
      <c r="GHI1262" s="5"/>
      <c r="GHJ1262" s="5"/>
      <c r="GHK1262" s="5"/>
      <c r="GHL1262" s="5"/>
      <c r="GHM1262" s="5"/>
      <c r="GHN1262" s="5"/>
      <c r="GHO1262" s="5"/>
      <c r="GHP1262" s="5"/>
      <c r="GHQ1262" s="5"/>
      <c r="GHR1262" s="5"/>
      <c r="GHS1262" s="5"/>
      <c r="GHT1262" s="5"/>
      <c r="GHU1262" s="5"/>
      <c r="GHV1262" s="5"/>
      <c r="GHW1262" s="5"/>
      <c r="GHX1262" s="5"/>
      <c r="GHY1262" s="5"/>
      <c r="GHZ1262" s="5"/>
      <c r="GIA1262" s="5"/>
      <c r="GIB1262" s="5"/>
      <c r="GIC1262" s="5"/>
      <c r="GID1262" s="5"/>
      <c r="GIE1262" s="5"/>
      <c r="GIF1262" s="5"/>
      <c r="GIG1262" s="5"/>
      <c r="GIH1262" s="5"/>
      <c r="GII1262" s="5"/>
      <c r="GIJ1262" s="5"/>
      <c r="GIK1262" s="5"/>
      <c r="GIL1262" s="5"/>
      <c r="GIM1262" s="5"/>
      <c r="GIN1262" s="5"/>
      <c r="GIO1262" s="5"/>
      <c r="GIP1262" s="5"/>
      <c r="GIQ1262" s="5"/>
      <c r="GIR1262" s="5"/>
      <c r="GIS1262" s="5"/>
      <c r="GIT1262" s="5"/>
      <c r="GIU1262" s="5"/>
      <c r="GIV1262" s="5"/>
      <c r="GIW1262" s="5"/>
      <c r="GIX1262" s="5"/>
      <c r="GIY1262" s="5"/>
      <c r="GIZ1262" s="5"/>
      <c r="GJA1262" s="5"/>
      <c r="GJB1262" s="5"/>
      <c r="GJC1262" s="5"/>
      <c r="GJD1262" s="5"/>
      <c r="GJE1262" s="5"/>
      <c r="GJF1262" s="5"/>
      <c r="GJG1262" s="5"/>
      <c r="GJH1262" s="5"/>
      <c r="GJI1262" s="5"/>
      <c r="GJJ1262" s="5"/>
      <c r="GJK1262" s="5"/>
      <c r="GJL1262" s="5"/>
      <c r="GJM1262" s="5"/>
      <c r="GJN1262" s="5"/>
      <c r="GJO1262" s="5"/>
      <c r="GJP1262" s="5"/>
      <c r="GJQ1262" s="5"/>
      <c r="GJR1262" s="5"/>
      <c r="GJS1262" s="5"/>
      <c r="GJT1262" s="5"/>
      <c r="GJU1262" s="5"/>
      <c r="GJV1262" s="5"/>
      <c r="GJW1262" s="5"/>
      <c r="GJX1262" s="5"/>
      <c r="GJY1262" s="5"/>
      <c r="GJZ1262" s="5"/>
      <c r="GKA1262" s="5"/>
      <c r="GKB1262" s="5"/>
      <c r="GKC1262" s="5"/>
      <c r="GKD1262" s="5"/>
      <c r="GKE1262" s="5"/>
      <c r="GKF1262" s="5"/>
      <c r="GKG1262" s="5"/>
      <c r="GKH1262" s="5"/>
      <c r="GKI1262" s="5"/>
      <c r="GKJ1262" s="5"/>
      <c r="GKK1262" s="5"/>
      <c r="GKL1262" s="5"/>
      <c r="GKM1262" s="5"/>
      <c r="GKN1262" s="5"/>
      <c r="GKO1262" s="5"/>
      <c r="GKP1262" s="5"/>
      <c r="GKQ1262" s="5"/>
      <c r="GKR1262" s="5"/>
      <c r="GKS1262" s="5"/>
      <c r="GKT1262" s="5"/>
      <c r="GKU1262" s="5"/>
      <c r="GKV1262" s="5"/>
      <c r="GKW1262" s="5"/>
      <c r="GKX1262" s="5"/>
      <c r="GKY1262" s="5"/>
      <c r="GKZ1262" s="5"/>
      <c r="GLA1262" s="5"/>
      <c r="GLB1262" s="5"/>
      <c r="GLC1262" s="5"/>
      <c r="GLD1262" s="5"/>
      <c r="GLE1262" s="5"/>
      <c r="GLF1262" s="5"/>
      <c r="GLG1262" s="5"/>
      <c r="GLH1262" s="5"/>
      <c r="GLI1262" s="5"/>
      <c r="GLJ1262" s="5"/>
      <c r="GLK1262" s="5"/>
      <c r="GLL1262" s="5"/>
      <c r="GLM1262" s="5"/>
      <c r="GLN1262" s="5"/>
      <c r="GLO1262" s="5"/>
      <c r="GLP1262" s="5"/>
      <c r="GLQ1262" s="5"/>
      <c r="GLR1262" s="5"/>
      <c r="GLS1262" s="5"/>
      <c r="GLT1262" s="5"/>
      <c r="GLU1262" s="5"/>
      <c r="GLV1262" s="5"/>
      <c r="GLW1262" s="5"/>
      <c r="GLX1262" s="5"/>
      <c r="GLY1262" s="5"/>
      <c r="GLZ1262" s="5"/>
      <c r="GMA1262" s="5"/>
      <c r="GMB1262" s="5"/>
      <c r="GMC1262" s="5"/>
      <c r="GMD1262" s="5"/>
      <c r="GME1262" s="5"/>
      <c r="GMF1262" s="5"/>
      <c r="GMG1262" s="5"/>
      <c r="GMH1262" s="5"/>
      <c r="GMI1262" s="5"/>
      <c r="GMJ1262" s="5"/>
      <c r="GMK1262" s="5"/>
      <c r="GML1262" s="5"/>
      <c r="GMM1262" s="5"/>
      <c r="GMN1262" s="5"/>
      <c r="GMO1262" s="5"/>
      <c r="GMP1262" s="5"/>
      <c r="GMQ1262" s="5"/>
      <c r="GMR1262" s="5"/>
      <c r="GMS1262" s="5"/>
      <c r="GMT1262" s="5"/>
      <c r="GMU1262" s="5"/>
      <c r="GMV1262" s="5"/>
      <c r="GMW1262" s="5"/>
      <c r="GMX1262" s="5"/>
      <c r="GMY1262" s="5"/>
      <c r="GMZ1262" s="5"/>
      <c r="GNA1262" s="5"/>
      <c r="GNB1262" s="5"/>
      <c r="GNC1262" s="5"/>
      <c r="GND1262" s="5"/>
      <c r="GNE1262" s="5"/>
      <c r="GNF1262" s="5"/>
      <c r="GNG1262" s="5"/>
      <c r="GNH1262" s="5"/>
      <c r="GNI1262" s="5"/>
      <c r="GNJ1262" s="5"/>
      <c r="GNK1262" s="5"/>
      <c r="GNL1262" s="5"/>
      <c r="GNM1262" s="5"/>
      <c r="GNN1262" s="5"/>
      <c r="GNO1262" s="5"/>
      <c r="GNP1262" s="5"/>
      <c r="GNQ1262" s="5"/>
      <c r="GNR1262" s="5"/>
      <c r="GNS1262" s="5"/>
      <c r="GNT1262" s="5"/>
      <c r="GNU1262" s="5"/>
      <c r="GNV1262" s="5"/>
      <c r="GNW1262" s="5"/>
      <c r="GNX1262" s="5"/>
      <c r="GNY1262" s="5"/>
      <c r="GNZ1262" s="5"/>
      <c r="GOA1262" s="5"/>
      <c r="GOB1262" s="5"/>
      <c r="GOC1262" s="5"/>
      <c r="GOD1262" s="5"/>
      <c r="GOE1262" s="5"/>
      <c r="GOF1262" s="5"/>
      <c r="GOG1262" s="5"/>
      <c r="GOH1262" s="5"/>
      <c r="GOI1262" s="5"/>
      <c r="GOJ1262" s="5"/>
      <c r="GOK1262" s="5"/>
      <c r="GOL1262" s="5"/>
      <c r="GOM1262" s="5"/>
      <c r="GON1262" s="5"/>
      <c r="GOO1262" s="5"/>
      <c r="GOP1262" s="5"/>
      <c r="GOQ1262" s="5"/>
      <c r="GOR1262" s="5"/>
      <c r="GOS1262" s="5"/>
      <c r="GOT1262" s="5"/>
      <c r="GOU1262" s="5"/>
      <c r="GOV1262" s="5"/>
      <c r="GOW1262" s="5"/>
      <c r="GOX1262" s="5"/>
      <c r="GOY1262" s="5"/>
      <c r="GOZ1262" s="5"/>
      <c r="GPA1262" s="5"/>
      <c r="GPB1262" s="5"/>
      <c r="GPC1262" s="5"/>
      <c r="GPD1262" s="5"/>
      <c r="GPE1262" s="5"/>
      <c r="GPF1262" s="5"/>
      <c r="GPG1262" s="5"/>
      <c r="GPH1262" s="5"/>
      <c r="GPI1262" s="5"/>
      <c r="GPJ1262" s="5"/>
      <c r="GPK1262" s="5"/>
      <c r="GPL1262" s="5"/>
      <c r="GPM1262" s="5"/>
      <c r="GPN1262" s="5"/>
      <c r="GPO1262" s="5"/>
      <c r="GPP1262" s="5"/>
      <c r="GPQ1262" s="5"/>
      <c r="GPR1262" s="5"/>
      <c r="GPS1262" s="5"/>
      <c r="GPT1262" s="5"/>
      <c r="GPU1262" s="5"/>
      <c r="GPV1262" s="5"/>
      <c r="GPW1262" s="5"/>
      <c r="GPX1262" s="5"/>
      <c r="GPY1262" s="5"/>
      <c r="GPZ1262" s="5"/>
      <c r="GQA1262" s="5"/>
      <c r="GQB1262" s="5"/>
      <c r="GQC1262" s="5"/>
      <c r="GQD1262" s="5"/>
      <c r="GQE1262" s="5"/>
      <c r="GQF1262" s="5"/>
      <c r="GQG1262" s="5"/>
      <c r="GQH1262" s="5"/>
      <c r="GQI1262" s="5"/>
      <c r="GQJ1262" s="5"/>
      <c r="GQK1262" s="5"/>
      <c r="GQL1262" s="5"/>
      <c r="GQM1262" s="5"/>
      <c r="GQN1262" s="5"/>
      <c r="GQO1262" s="5"/>
      <c r="GQP1262" s="5"/>
      <c r="GQQ1262" s="5"/>
      <c r="GQR1262" s="5"/>
      <c r="GQS1262" s="5"/>
      <c r="GQT1262" s="5"/>
      <c r="GQU1262" s="5"/>
      <c r="GQV1262" s="5"/>
      <c r="GQW1262" s="5"/>
      <c r="GQX1262" s="5"/>
      <c r="GQY1262" s="5"/>
      <c r="GQZ1262" s="5"/>
      <c r="GRA1262" s="5"/>
      <c r="GRB1262" s="5"/>
      <c r="GRC1262" s="5"/>
      <c r="GRD1262" s="5"/>
      <c r="GRE1262" s="5"/>
      <c r="GRF1262" s="5"/>
      <c r="GRG1262" s="5"/>
      <c r="GRH1262" s="5"/>
      <c r="GRI1262" s="5"/>
      <c r="GRJ1262" s="5"/>
      <c r="GRK1262" s="5"/>
      <c r="GRL1262" s="5"/>
      <c r="GRM1262" s="5"/>
      <c r="GRN1262" s="5"/>
      <c r="GRO1262" s="5"/>
      <c r="GRP1262" s="5"/>
      <c r="GRQ1262" s="5"/>
      <c r="GRR1262" s="5"/>
      <c r="GRS1262" s="5"/>
      <c r="GRT1262" s="5"/>
      <c r="GRU1262" s="5"/>
      <c r="GRV1262" s="5"/>
      <c r="GRW1262" s="5"/>
      <c r="GRX1262" s="5"/>
      <c r="GRY1262" s="5"/>
      <c r="GRZ1262" s="5"/>
      <c r="GSA1262" s="5"/>
      <c r="GSB1262" s="5"/>
      <c r="GSC1262" s="5"/>
      <c r="GSD1262" s="5"/>
      <c r="GSE1262" s="5"/>
      <c r="GSF1262" s="5"/>
      <c r="GSG1262" s="5"/>
      <c r="GSH1262" s="5"/>
      <c r="GSI1262" s="5"/>
      <c r="GSJ1262" s="5"/>
      <c r="GSK1262" s="5"/>
      <c r="GSL1262" s="5"/>
      <c r="GSM1262" s="5"/>
      <c r="GSN1262" s="5"/>
      <c r="GSO1262" s="5"/>
      <c r="GSP1262" s="5"/>
      <c r="GSQ1262" s="5"/>
      <c r="GSR1262" s="5"/>
      <c r="GSS1262" s="5"/>
      <c r="GST1262" s="5"/>
      <c r="GSU1262" s="5"/>
      <c r="GSV1262" s="5"/>
      <c r="GSW1262" s="5"/>
      <c r="GSX1262" s="5"/>
      <c r="GSY1262" s="5"/>
      <c r="GSZ1262" s="5"/>
      <c r="GTA1262" s="5"/>
      <c r="GTB1262" s="5"/>
      <c r="GTC1262" s="5"/>
      <c r="GTD1262" s="5"/>
      <c r="GTE1262" s="5"/>
      <c r="GTF1262" s="5"/>
      <c r="GTG1262" s="5"/>
      <c r="GTH1262" s="5"/>
      <c r="GTI1262" s="5"/>
      <c r="GTJ1262" s="5"/>
      <c r="GTK1262" s="5"/>
      <c r="GTL1262" s="5"/>
      <c r="GTM1262" s="5"/>
      <c r="GTN1262" s="5"/>
      <c r="GTO1262" s="5"/>
      <c r="GTP1262" s="5"/>
      <c r="GTQ1262" s="5"/>
      <c r="GTR1262" s="5"/>
      <c r="GTS1262" s="5"/>
      <c r="GTT1262" s="5"/>
      <c r="GTU1262" s="5"/>
      <c r="GTV1262" s="5"/>
      <c r="GTW1262" s="5"/>
      <c r="GTX1262" s="5"/>
      <c r="GTY1262" s="5"/>
      <c r="GTZ1262" s="5"/>
      <c r="GUA1262" s="5"/>
      <c r="GUB1262" s="5"/>
      <c r="GUC1262" s="5"/>
      <c r="GUD1262" s="5"/>
      <c r="GUE1262" s="5"/>
      <c r="GUF1262" s="5"/>
      <c r="GUG1262" s="5"/>
      <c r="GUH1262" s="5"/>
      <c r="GUI1262" s="5"/>
      <c r="GUJ1262" s="5"/>
      <c r="GUK1262" s="5"/>
      <c r="GUL1262" s="5"/>
      <c r="GUM1262" s="5"/>
      <c r="GUN1262" s="5"/>
      <c r="GUO1262" s="5"/>
      <c r="GUP1262" s="5"/>
      <c r="GUQ1262" s="5"/>
      <c r="GUR1262" s="5"/>
      <c r="GUS1262" s="5"/>
      <c r="GUT1262" s="5"/>
      <c r="GUU1262" s="5"/>
      <c r="GUV1262" s="5"/>
      <c r="GUW1262" s="5"/>
      <c r="GUX1262" s="5"/>
      <c r="GUY1262" s="5"/>
      <c r="GUZ1262" s="5"/>
      <c r="GVA1262" s="5"/>
      <c r="GVB1262" s="5"/>
      <c r="GVC1262" s="5"/>
      <c r="GVD1262" s="5"/>
      <c r="GVE1262" s="5"/>
      <c r="GVF1262" s="5"/>
      <c r="GVG1262" s="5"/>
      <c r="GVH1262" s="5"/>
      <c r="GVI1262" s="5"/>
      <c r="GVJ1262" s="5"/>
      <c r="GVK1262" s="5"/>
      <c r="GVL1262" s="5"/>
      <c r="GVM1262" s="5"/>
      <c r="GVN1262" s="5"/>
      <c r="GVO1262" s="5"/>
      <c r="GVP1262" s="5"/>
      <c r="GVQ1262" s="5"/>
      <c r="GVR1262" s="5"/>
      <c r="GVS1262" s="5"/>
      <c r="GVT1262" s="5"/>
      <c r="GVU1262" s="5"/>
      <c r="GVV1262" s="5"/>
      <c r="GVW1262" s="5"/>
      <c r="GVX1262" s="5"/>
      <c r="GVY1262" s="5"/>
      <c r="GVZ1262" s="5"/>
      <c r="GWA1262" s="5"/>
      <c r="GWB1262" s="5"/>
      <c r="GWC1262" s="5"/>
      <c r="GWD1262" s="5"/>
      <c r="GWE1262" s="5"/>
      <c r="GWF1262" s="5"/>
      <c r="GWG1262" s="5"/>
      <c r="GWH1262" s="5"/>
      <c r="GWI1262" s="5"/>
      <c r="GWJ1262" s="5"/>
      <c r="GWK1262" s="5"/>
      <c r="GWL1262" s="5"/>
      <c r="GWM1262" s="5"/>
      <c r="GWN1262" s="5"/>
      <c r="GWO1262" s="5"/>
      <c r="GWP1262" s="5"/>
      <c r="GWQ1262" s="5"/>
      <c r="GWR1262" s="5"/>
      <c r="GWS1262" s="5"/>
      <c r="GWT1262" s="5"/>
      <c r="GWU1262" s="5"/>
      <c r="GWV1262" s="5"/>
      <c r="GWW1262" s="5"/>
      <c r="GWX1262" s="5"/>
      <c r="GWY1262" s="5"/>
      <c r="GWZ1262" s="5"/>
      <c r="GXA1262" s="5"/>
      <c r="GXB1262" s="5"/>
      <c r="GXC1262" s="5"/>
      <c r="GXD1262" s="5"/>
      <c r="GXE1262" s="5"/>
      <c r="GXF1262" s="5"/>
      <c r="GXG1262" s="5"/>
      <c r="GXH1262" s="5"/>
      <c r="GXI1262" s="5"/>
      <c r="GXJ1262" s="5"/>
      <c r="GXK1262" s="5"/>
      <c r="GXL1262" s="5"/>
      <c r="GXM1262" s="5"/>
      <c r="GXN1262" s="5"/>
      <c r="GXO1262" s="5"/>
      <c r="GXP1262" s="5"/>
      <c r="GXQ1262" s="5"/>
      <c r="GXR1262" s="5"/>
      <c r="GXS1262" s="5"/>
      <c r="GXT1262" s="5"/>
      <c r="GXU1262" s="5"/>
      <c r="GXV1262" s="5"/>
      <c r="GXW1262" s="5"/>
      <c r="GXX1262" s="5"/>
      <c r="GXY1262" s="5"/>
      <c r="GXZ1262" s="5"/>
      <c r="GYA1262" s="5"/>
      <c r="GYB1262" s="5"/>
      <c r="GYC1262" s="5"/>
      <c r="GYD1262" s="5"/>
      <c r="GYE1262" s="5"/>
      <c r="GYF1262" s="5"/>
      <c r="GYG1262" s="5"/>
      <c r="GYH1262" s="5"/>
      <c r="GYI1262" s="5"/>
      <c r="GYJ1262" s="5"/>
      <c r="GYK1262" s="5"/>
      <c r="GYL1262" s="5"/>
      <c r="GYM1262" s="5"/>
      <c r="GYN1262" s="5"/>
      <c r="GYO1262" s="5"/>
      <c r="GYP1262" s="5"/>
      <c r="GYQ1262" s="5"/>
      <c r="GYR1262" s="5"/>
      <c r="GYS1262" s="5"/>
      <c r="GYT1262" s="5"/>
      <c r="GYU1262" s="5"/>
      <c r="GYV1262" s="5"/>
      <c r="GYW1262" s="5"/>
      <c r="GYX1262" s="5"/>
      <c r="GYY1262" s="5"/>
      <c r="GYZ1262" s="5"/>
      <c r="GZA1262" s="5"/>
      <c r="GZB1262" s="5"/>
      <c r="GZC1262" s="5"/>
      <c r="GZD1262" s="5"/>
      <c r="GZE1262" s="5"/>
      <c r="GZF1262" s="5"/>
      <c r="GZG1262" s="5"/>
      <c r="GZH1262" s="5"/>
      <c r="GZI1262" s="5"/>
      <c r="GZJ1262" s="5"/>
      <c r="GZK1262" s="5"/>
      <c r="GZL1262" s="5"/>
      <c r="GZM1262" s="5"/>
      <c r="GZN1262" s="5"/>
      <c r="GZO1262" s="5"/>
      <c r="GZP1262" s="5"/>
      <c r="GZQ1262" s="5"/>
      <c r="GZR1262" s="5"/>
      <c r="GZS1262" s="5"/>
      <c r="GZT1262" s="5"/>
      <c r="GZU1262" s="5"/>
      <c r="GZV1262" s="5"/>
      <c r="GZW1262" s="5"/>
      <c r="GZX1262" s="5"/>
      <c r="GZY1262" s="5"/>
      <c r="GZZ1262" s="5"/>
      <c r="HAA1262" s="5"/>
      <c r="HAB1262" s="5"/>
      <c r="HAC1262" s="5"/>
      <c r="HAD1262" s="5"/>
      <c r="HAE1262" s="5"/>
      <c r="HAF1262" s="5"/>
      <c r="HAG1262" s="5"/>
      <c r="HAH1262" s="5"/>
      <c r="HAI1262" s="5"/>
      <c r="HAJ1262" s="5"/>
      <c r="HAK1262" s="5"/>
      <c r="HAL1262" s="5"/>
      <c r="HAM1262" s="5"/>
      <c r="HAN1262" s="5"/>
      <c r="HAO1262" s="5"/>
      <c r="HAP1262" s="5"/>
      <c r="HAQ1262" s="5"/>
      <c r="HAR1262" s="5"/>
      <c r="HAS1262" s="5"/>
      <c r="HAT1262" s="5"/>
      <c r="HAU1262" s="5"/>
      <c r="HAV1262" s="5"/>
      <c r="HAW1262" s="5"/>
      <c r="HAX1262" s="5"/>
      <c r="HAY1262" s="5"/>
      <c r="HAZ1262" s="5"/>
      <c r="HBA1262" s="5"/>
      <c r="HBB1262" s="5"/>
      <c r="HBC1262" s="5"/>
      <c r="HBD1262" s="5"/>
      <c r="HBE1262" s="5"/>
      <c r="HBF1262" s="5"/>
      <c r="HBG1262" s="5"/>
      <c r="HBH1262" s="5"/>
      <c r="HBI1262" s="5"/>
      <c r="HBJ1262" s="5"/>
      <c r="HBK1262" s="5"/>
      <c r="HBL1262" s="5"/>
      <c r="HBM1262" s="5"/>
      <c r="HBN1262" s="5"/>
      <c r="HBO1262" s="5"/>
      <c r="HBP1262" s="5"/>
      <c r="HBQ1262" s="5"/>
      <c r="HBR1262" s="5"/>
      <c r="HBS1262" s="5"/>
      <c r="HBT1262" s="5"/>
      <c r="HBU1262" s="5"/>
      <c r="HBV1262" s="5"/>
      <c r="HBW1262" s="5"/>
      <c r="HBX1262" s="5"/>
      <c r="HBY1262" s="5"/>
      <c r="HBZ1262" s="5"/>
      <c r="HCA1262" s="5"/>
      <c r="HCB1262" s="5"/>
      <c r="HCC1262" s="5"/>
      <c r="HCD1262" s="5"/>
      <c r="HCE1262" s="5"/>
      <c r="HCF1262" s="5"/>
      <c r="HCG1262" s="5"/>
      <c r="HCH1262" s="5"/>
      <c r="HCI1262" s="5"/>
      <c r="HCJ1262" s="5"/>
      <c r="HCK1262" s="5"/>
      <c r="HCL1262" s="5"/>
      <c r="HCM1262" s="5"/>
      <c r="HCN1262" s="5"/>
      <c r="HCO1262" s="5"/>
      <c r="HCP1262" s="5"/>
      <c r="HCQ1262" s="5"/>
      <c r="HCR1262" s="5"/>
      <c r="HCS1262" s="5"/>
      <c r="HCT1262" s="5"/>
      <c r="HCU1262" s="5"/>
      <c r="HCV1262" s="5"/>
      <c r="HCW1262" s="5"/>
      <c r="HCX1262" s="5"/>
      <c r="HCY1262" s="5"/>
      <c r="HCZ1262" s="5"/>
      <c r="HDA1262" s="5"/>
      <c r="HDB1262" s="5"/>
      <c r="HDC1262" s="5"/>
      <c r="HDD1262" s="5"/>
      <c r="HDE1262" s="5"/>
      <c r="HDF1262" s="5"/>
      <c r="HDG1262" s="5"/>
      <c r="HDH1262" s="5"/>
      <c r="HDI1262" s="5"/>
      <c r="HDJ1262" s="5"/>
      <c r="HDK1262" s="5"/>
      <c r="HDL1262" s="5"/>
      <c r="HDM1262" s="5"/>
      <c r="HDN1262" s="5"/>
      <c r="HDO1262" s="5"/>
      <c r="HDP1262" s="5"/>
      <c r="HDQ1262" s="5"/>
      <c r="HDR1262" s="5"/>
      <c r="HDS1262" s="5"/>
      <c r="HDT1262" s="5"/>
      <c r="HDU1262" s="5"/>
      <c r="HDV1262" s="5"/>
      <c r="HDW1262" s="5"/>
      <c r="HDX1262" s="5"/>
      <c r="HDY1262" s="5"/>
      <c r="HDZ1262" s="5"/>
      <c r="HEA1262" s="5"/>
      <c r="HEB1262" s="5"/>
      <c r="HEC1262" s="5"/>
      <c r="HED1262" s="5"/>
      <c r="HEE1262" s="5"/>
      <c r="HEF1262" s="5"/>
      <c r="HEG1262" s="5"/>
      <c r="HEH1262" s="5"/>
      <c r="HEI1262" s="5"/>
      <c r="HEJ1262" s="5"/>
      <c r="HEK1262" s="5"/>
      <c r="HEL1262" s="5"/>
      <c r="HEM1262" s="5"/>
      <c r="HEN1262" s="5"/>
      <c r="HEO1262" s="5"/>
      <c r="HEP1262" s="5"/>
      <c r="HEQ1262" s="5"/>
      <c r="HER1262" s="5"/>
      <c r="HES1262" s="5"/>
      <c r="HET1262" s="5"/>
      <c r="HEU1262" s="5"/>
      <c r="HEV1262" s="5"/>
      <c r="HEW1262" s="5"/>
      <c r="HEX1262" s="5"/>
      <c r="HEY1262" s="5"/>
      <c r="HEZ1262" s="5"/>
      <c r="HFA1262" s="5"/>
      <c r="HFB1262" s="5"/>
      <c r="HFC1262" s="5"/>
      <c r="HFD1262" s="5"/>
      <c r="HFE1262" s="5"/>
      <c r="HFF1262" s="5"/>
      <c r="HFG1262" s="5"/>
      <c r="HFH1262" s="5"/>
      <c r="HFI1262" s="5"/>
      <c r="HFJ1262" s="5"/>
      <c r="HFK1262" s="5"/>
      <c r="HFL1262" s="5"/>
      <c r="HFM1262" s="5"/>
      <c r="HFN1262" s="5"/>
      <c r="HFO1262" s="5"/>
      <c r="HFP1262" s="5"/>
      <c r="HFQ1262" s="5"/>
      <c r="HFR1262" s="5"/>
      <c r="HFS1262" s="5"/>
      <c r="HFT1262" s="5"/>
      <c r="HFU1262" s="5"/>
      <c r="HFV1262" s="5"/>
      <c r="HFW1262" s="5"/>
      <c r="HFX1262" s="5"/>
      <c r="HFY1262" s="5"/>
      <c r="HFZ1262" s="5"/>
      <c r="HGA1262" s="5"/>
      <c r="HGB1262" s="5"/>
      <c r="HGC1262" s="5"/>
      <c r="HGD1262" s="5"/>
      <c r="HGE1262" s="5"/>
      <c r="HGF1262" s="5"/>
      <c r="HGG1262" s="5"/>
      <c r="HGH1262" s="5"/>
      <c r="HGI1262" s="5"/>
      <c r="HGJ1262" s="5"/>
      <c r="HGK1262" s="5"/>
      <c r="HGL1262" s="5"/>
      <c r="HGM1262" s="5"/>
      <c r="HGN1262" s="5"/>
      <c r="HGO1262" s="5"/>
      <c r="HGP1262" s="5"/>
      <c r="HGQ1262" s="5"/>
      <c r="HGR1262" s="5"/>
      <c r="HGS1262" s="5"/>
      <c r="HGT1262" s="5"/>
      <c r="HGU1262" s="5"/>
      <c r="HGV1262" s="5"/>
      <c r="HGW1262" s="5"/>
      <c r="HGX1262" s="5"/>
      <c r="HGY1262" s="5"/>
      <c r="HGZ1262" s="5"/>
      <c r="HHA1262" s="5"/>
      <c r="HHB1262" s="5"/>
      <c r="HHC1262" s="5"/>
      <c r="HHD1262" s="5"/>
      <c r="HHE1262" s="5"/>
      <c r="HHF1262" s="5"/>
      <c r="HHG1262" s="5"/>
      <c r="HHH1262" s="5"/>
      <c r="HHI1262" s="5"/>
      <c r="HHJ1262" s="5"/>
      <c r="HHK1262" s="5"/>
      <c r="HHL1262" s="5"/>
      <c r="HHM1262" s="5"/>
      <c r="HHN1262" s="5"/>
      <c r="HHO1262" s="5"/>
      <c r="HHP1262" s="5"/>
      <c r="HHQ1262" s="5"/>
      <c r="HHR1262" s="5"/>
      <c r="HHS1262" s="5"/>
      <c r="HHT1262" s="5"/>
      <c r="HHU1262" s="5"/>
      <c r="HHV1262" s="5"/>
      <c r="HHW1262" s="5"/>
      <c r="HHX1262" s="5"/>
      <c r="HHY1262" s="5"/>
      <c r="HHZ1262" s="5"/>
      <c r="HIA1262" s="5"/>
      <c r="HIB1262" s="5"/>
      <c r="HIC1262" s="5"/>
      <c r="HID1262" s="5"/>
      <c r="HIE1262" s="5"/>
      <c r="HIF1262" s="5"/>
      <c r="HIG1262" s="5"/>
      <c r="HIH1262" s="5"/>
      <c r="HII1262" s="5"/>
      <c r="HIJ1262" s="5"/>
      <c r="HIK1262" s="5"/>
      <c r="HIL1262" s="5"/>
      <c r="HIM1262" s="5"/>
      <c r="HIN1262" s="5"/>
      <c r="HIO1262" s="5"/>
      <c r="HIP1262" s="5"/>
      <c r="HIQ1262" s="5"/>
      <c r="HIR1262" s="5"/>
      <c r="HIS1262" s="5"/>
      <c r="HIT1262" s="5"/>
      <c r="HIU1262" s="5"/>
      <c r="HIV1262" s="5"/>
      <c r="HIW1262" s="5"/>
      <c r="HIX1262" s="5"/>
      <c r="HIY1262" s="5"/>
      <c r="HIZ1262" s="5"/>
      <c r="HJA1262" s="5"/>
      <c r="HJB1262" s="5"/>
      <c r="HJC1262" s="5"/>
      <c r="HJD1262" s="5"/>
      <c r="HJE1262" s="5"/>
      <c r="HJF1262" s="5"/>
      <c r="HJG1262" s="5"/>
      <c r="HJH1262" s="5"/>
      <c r="HJI1262" s="5"/>
      <c r="HJJ1262" s="5"/>
      <c r="HJK1262" s="5"/>
      <c r="HJL1262" s="5"/>
      <c r="HJM1262" s="5"/>
      <c r="HJN1262" s="5"/>
      <c r="HJO1262" s="5"/>
      <c r="HJP1262" s="5"/>
      <c r="HJQ1262" s="5"/>
      <c r="HJR1262" s="5"/>
      <c r="HJS1262" s="5"/>
      <c r="HJT1262" s="5"/>
      <c r="HJU1262" s="5"/>
      <c r="HJV1262" s="5"/>
      <c r="HJW1262" s="5"/>
      <c r="HJX1262" s="5"/>
      <c r="HJY1262" s="5"/>
      <c r="HJZ1262" s="5"/>
      <c r="HKA1262" s="5"/>
      <c r="HKB1262" s="5"/>
      <c r="HKC1262" s="5"/>
      <c r="HKD1262" s="5"/>
      <c r="HKE1262" s="5"/>
      <c r="HKF1262" s="5"/>
      <c r="HKG1262" s="5"/>
      <c r="HKH1262" s="5"/>
      <c r="HKI1262" s="5"/>
      <c r="HKJ1262" s="5"/>
      <c r="HKK1262" s="5"/>
      <c r="HKL1262" s="5"/>
      <c r="HKM1262" s="5"/>
      <c r="HKN1262" s="5"/>
      <c r="HKO1262" s="5"/>
      <c r="HKP1262" s="5"/>
      <c r="HKQ1262" s="5"/>
      <c r="HKR1262" s="5"/>
      <c r="HKS1262" s="5"/>
      <c r="HKT1262" s="5"/>
      <c r="HKU1262" s="5"/>
      <c r="HKV1262" s="5"/>
      <c r="HKW1262" s="5"/>
      <c r="HKX1262" s="5"/>
      <c r="HKY1262" s="5"/>
      <c r="HKZ1262" s="5"/>
      <c r="HLA1262" s="5"/>
      <c r="HLB1262" s="5"/>
      <c r="HLC1262" s="5"/>
      <c r="HLD1262" s="5"/>
      <c r="HLE1262" s="5"/>
      <c r="HLF1262" s="5"/>
      <c r="HLG1262" s="5"/>
      <c r="HLH1262" s="5"/>
      <c r="HLI1262" s="5"/>
      <c r="HLJ1262" s="5"/>
      <c r="HLK1262" s="5"/>
      <c r="HLL1262" s="5"/>
      <c r="HLM1262" s="5"/>
      <c r="HLN1262" s="5"/>
      <c r="HLO1262" s="5"/>
      <c r="HLP1262" s="5"/>
      <c r="HLQ1262" s="5"/>
      <c r="HLR1262" s="5"/>
      <c r="HLS1262" s="5"/>
      <c r="HLT1262" s="5"/>
      <c r="HLU1262" s="5"/>
      <c r="HLV1262" s="5"/>
      <c r="HLW1262" s="5"/>
      <c r="HLX1262" s="5"/>
      <c r="HLY1262" s="5"/>
      <c r="HLZ1262" s="5"/>
      <c r="HMA1262" s="5"/>
      <c r="HMB1262" s="5"/>
      <c r="HMC1262" s="5"/>
      <c r="HMD1262" s="5"/>
      <c r="HME1262" s="5"/>
      <c r="HMF1262" s="5"/>
      <c r="HMG1262" s="5"/>
      <c r="HMH1262" s="5"/>
      <c r="HMI1262" s="5"/>
      <c r="HMJ1262" s="5"/>
      <c r="HMK1262" s="5"/>
      <c r="HML1262" s="5"/>
      <c r="HMM1262" s="5"/>
      <c r="HMN1262" s="5"/>
      <c r="HMO1262" s="5"/>
      <c r="HMP1262" s="5"/>
      <c r="HMQ1262" s="5"/>
      <c r="HMR1262" s="5"/>
      <c r="HMS1262" s="5"/>
      <c r="HMT1262" s="5"/>
      <c r="HMU1262" s="5"/>
      <c r="HMV1262" s="5"/>
      <c r="HMW1262" s="5"/>
      <c r="HMX1262" s="5"/>
      <c r="HMY1262" s="5"/>
      <c r="HMZ1262" s="5"/>
      <c r="HNA1262" s="5"/>
      <c r="HNB1262" s="5"/>
      <c r="HNC1262" s="5"/>
      <c r="HND1262" s="5"/>
      <c r="HNE1262" s="5"/>
      <c r="HNF1262" s="5"/>
      <c r="HNG1262" s="5"/>
      <c r="HNH1262" s="5"/>
      <c r="HNI1262" s="5"/>
      <c r="HNJ1262" s="5"/>
      <c r="HNK1262" s="5"/>
      <c r="HNL1262" s="5"/>
      <c r="HNM1262" s="5"/>
      <c r="HNN1262" s="5"/>
      <c r="HNO1262" s="5"/>
      <c r="HNP1262" s="5"/>
      <c r="HNQ1262" s="5"/>
      <c r="HNR1262" s="5"/>
      <c r="HNS1262" s="5"/>
      <c r="HNT1262" s="5"/>
      <c r="HNU1262" s="5"/>
      <c r="HNV1262" s="5"/>
      <c r="HNW1262" s="5"/>
      <c r="HNX1262" s="5"/>
      <c r="HNY1262" s="5"/>
      <c r="HNZ1262" s="5"/>
      <c r="HOA1262" s="5"/>
      <c r="HOB1262" s="5"/>
      <c r="HOC1262" s="5"/>
      <c r="HOD1262" s="5"/>
      <c r="HOE1262" s="5"/>
      <c r="HOF1262" s="5"/>
      <c r="HOG1262" s="5"/>
      <c r="HOH1262" s="5"/>
      <c r="HOI1262" s="5"/>
      <c r="HOJ1262" s="5"/>
      <c r="HOK1262" s="5"/>
      <c r="HOL1262" s="5"/>
      <c r="HOM1262" s="5"/>
      <c r="HON1262" s="5"/>
      <c r="HOO1262" s="5"/>
      <c r="HOP1262" s="5"/>
      <c r="HOQ1262" s="5"/>
      <c r="HOR1262" s="5"/>
      <c r="HOS1262" s="5"/>
      <c r="HOT1262" s="5"/>
      <c r="HOU1262" s="5"/>
      <c r="HOV1262" s="5"/>
      <c r="HOW1262" s="5"/>
      <c r="HOX1262" s="5"/>
      <c r="HOY1262" s="5"/>
      <c r="HOZ1262" s="5"/>
      <c r="HPA1262" s="5"/>
      <c r="HPB1262" s="5"/>
      <c r="HPC1262" s="5"/>
      <c r="HPD1262" s="5"/>
      <c r="HPE1262" s="5"/>
      <c r="HPF1262" s="5"/>
      <c r="HPG1262" s="5"/>
      <c r="HPH1262" s="5"/>
      <c r="HPI1262" s="5"/>
      <c r="HPJ1262" s="5"/>
      <c r="HPK1262" s="5"/>
      <c r="HPL1262" s="5"/>
      <c r="HPM1262" s="5"/>
      <c r="HPN1262" s="5"/>
      <c r="HPO1262" s="5"/>
      <c r="HPP1262" s="5"/>
      <c r="HPQ1262" s="5"/>
      <c r="HPR1262" s="5"/>
      <c r="HPS1262" s="5"/>
      <c r="HPT1262" s="5"/>
      <c r="HPU1262" s="5"/>
      <c r="HPV1262" s="5"/>
      <c r="HPW1262" s="5"/>
      <c r="HPX1262" s="5"/>
      <c r="HPY1262" s="5"/>
      <c r="HPZ1262" s="5"/>
      <c r="HQA1262" s="5"/>
      <c r="HQB1262" s="5"/>
      <c r="HQC1262" s="5"/>
      <c r="HQD1262" s="5"/>
      <c r="HQE1262" s="5"/>
      <c r="HQF1262" s="5"/>
      <c r="HQG1262" s="5"/>
      <c r="HQH1262" s="5"/>
      <c r="HQI1262" s="5"/>
      <c r="HQJ1262" s="5"/>
      <c r="HQK1262" s="5"/>
      <c r="HQL1262" s="5"/>
      <c r="HQM1262" s="5"/>
      <c r="HQN1262" s="5"/>
      <c r="HQO1262" s="5"/>
      <c r="HQP1262" s="5"/>
      <c r="HQQ1262" s="5"/>
      <c r="HQR1262" s="5"/>
      <c r="HQS1262" s="5"/>
      <c r="HQT1262" s="5"/>
      <c r="HQU1262" s="5"/>
      <c r="HQV1262" s="5"/>
      <c r="HQW1262" s="5"/>
      <c r="HQX1262" s="5"/>
      <c r="HQY1262" s="5"/>
      <c r="HQZ1262" s="5"/>
      <c r="HRA1262" s="5"/>
      <c r="HRB1262" s="5"/>
      <c r="HRC1262" s="5"/>
      <c r="HRD1262" s="5"/>
      <c r="HRE1262" s="5"/>
      <c r="HRF1262" s="5"/>
      <c r="HRG1262" s="5"/>
      <c r="HRH1262" s="5"/>
      <c r="HRI1262" s="5"/>
      <c r="HRJ1262" s="5"/>
      <c r="HRK1262" s="5"/>
      <c r="HRL1262" s="5"/>
      <c r="HRM1262" s="5"/>
      <c r="HRN1262" s="5"/>
      <c r="HRO1262" s="5"/>
      <c r="HRP1262" s="5"/>
      <c r="HRQ1262" s="5"/>
      <c r="HRR1262" s="5"/>
      <c r="HRS1262" s="5"/>
      <c r="HRT1262" s="5"/>
      <c r="HRU1262" s="5"/>
      <c r="HRV1262" s="5"/>
      <c r="HRW1262" s="5"/>
      <c r="HRX1262" s="5"/>
      <c r="HRY1262" s="5"/>
      <c r="HRZ1262" s="5"/>
      <c r="HSA1262" s="5"/>
      <c r="HSB1262" s="5"/>
      <c r="HSC1262" s="5"/>
      <c r="HSD1262" s="5"/>
      <c r="HSE1262" s="5"/>
      <c r="HSF1262" s="5"/>
      <c r="HSG1262" s="5"/>
      <c r="HSH1262" s="5"/>
      <c r="HSI1262" s="5"/>
      <c r="HSJ1262" s="5"/>
      <c r="HSK1262" s="5"/>
      <c r="HSL1262" s="5"/>
      <c r="HSM1262" s="5"/>
      <c r="HSN1262" s="5"/>
      <c r="HSO1262" s="5"/>
      <c r="HSP1262" s="5"/>
      <c r="HSQ1262" s="5"/>
      <c r="HSR1262" s="5"/>
      <c r="HSS1262" s="5"/>
      <c r="HST1262" s="5"/>
      <c r="HSU1262" s="5"/>
      <c r="HSV1262" s="5"/>
      <c r="HSW1262" s="5"/>
      <c r="HSX1262" s="5"/>
      <c r="HSY1262" s="5"/>
      <c r="HSZ1262" s="5"/>
      <c r="HTA1262" s="5"/>
      <c r="HTB1262" s="5"/>
      <c r="HTC1262" s="5"/>
      <c r="HTD1262" s="5"/>
      <c r="HTE1262" s="5"/>
      <c r="HTF1262" s="5"/>
      <c r="HTG1262" s="5"/>
      <c r="HTH1262" s="5"/>
      <c r="HTI1262" s="5"/>
      <c r="HTJ1262" s="5"/>
      <c r="HTK1262" s="5"/>
      <c r="HTL1262" s="5"/>
      <c r="HTM1262" s="5"/>
      <c r="HTN1262" s="5"/>
      <c r="HTO1262" s="5"/>
      <c r="HTP1262" s="5"/>
      <c r="HTQ1262" s="5"/>
      <c r="HTR1262" s="5"/>
      <c r="HTS1262" s="5"/>
      <c r="HTT1262" s="5"/>
      <c r="HTU1262" s="5"/>
      <c r="HTV1262" s="5"/>
      <c r="HTW1262" s="5"/>
      <c r="HTX1262" s="5"/>
      <c r="HTY1262" s="5"/>
      <c r="HTZ1262" s="5"/>
      <c r="HUA1262" s="5"/>
      <c r="HUB1262" s="5"/>
      <c r="HUC1262" s="5"/>
      <c r="HUD1262" s="5"/>
      <c r="HUE1262" s="5"/>
      <c r="HUF1262" s="5"/>
      <c r="HUG1262" s="5"/>
      <c r="HUH1262" s="5"/>
      <c r="HUI1262" s="5"/>
      <c r="HUJ1262" s="5"/>
      <c r="HUK1262" s="5"/>
      <c r="HUL1262" s="5"/>
      <c r="HUM1262" s="5"/>
      <c r="HUN1262" s="5"/>
      <c r="HUO1262" s="5"/>
      <c r="HUP1262" s="5"/>
      <c r="HUQ1262" s="5"/>
      <c r="HUR1262" s="5"/>
      <c r="HUS1262" s="5"/>
      <c r="HUT1262" s="5"/>
      <c r="HUU1262" s="5"/>
      <c r="HUV1262" s="5"/>
      <c r="HUW1262" s="5"/>
      <c r="HUX1262" s="5"/>
      <c r="HUY1262" s="5"/>
      <c r="HUZ1262" s="5"/>
      <c r="HVA1262" s="5"/>
      <c r="HVB1262" s="5"/>
      <c r="HVC1262" s="5"/>
      <c r="HVD1262" s="5"/>
      <c r="HVE1262" s="5"/>
      <c r="HVF1262" s="5"/>
      <c r="HVG1262" s="5"/>
      <c r="HVH1262" s="5"/>
      <c r="HVI1262" s="5"/>
      <c r="HVJ1262" s="5"/>
      <c r="HVK1262" s="5"/>
      <c r="HVL1262" s="5"/>
      <c r="HVM1262" s="5"/>
      <c r="HVN1262" s="5"/>
      <c r="HVO1262" s="5"/>
      <c r="HVP1262" s="5"/>
      <c r="HVQ1262" s="5"/>
      <c r="HVR1262" s="5"/>
      <c r="HVS1262" s="5"/>
      <c r="HVT1262" s="5"/>
      <c r="HVU1262" s="5"/>
      <c r="HVV1262" s="5"/>
      <c r="HVW1262" s="5"/>
      <c r="HVX1262" s="5"/>
      <c r="HVY1262" s="5"/>
      <c r="HVZ1262" s="5"/>
      <c r="HWA1262" s="5"/>
      <c r="HWB1262" s="5"/>
      <c r="HWC1262" s="5"/>
      <c r="HWD1262" s="5"/>
      <c r="HWE1262" s="5"/>
      <c r="HWF1262" s="5"/>
      <c r="HWG1262" s="5"/>
      <c r="HWH1262" s="5"/>
      <c r="HWI1262" s="5"/>
      <c r="HWJ1262" s="5"/>
      <c r="HWK1262" s="5"/>
      <c r="HWL1262" s="5"/>
      <c r="HWM1262" s="5"/>
      <c r="HWN1262" s="5"/>
      <c r="HWO1262" s="5"/>
      <c r="HWP1262" s="5"/>
      <c r="HWQ1262" s="5"/>
      <c r="HWR1262" s="5"/>
      <c r="HWS1262" s="5"/>
      <c r="HWT1262" s="5"/>
      <c r="HWU1262" s="5"/>
      <c r="HWV1262" s="5"/>
      <c r="HWW1262" s="5"/>
      <c r="HWX1262" s="5"/>
      <c r="HWY1262" s="5"/>
      <c r="HWZ1262" s="5"/>
      <c r="HXA1262" s="5"/>
      <c r="HXB1262" s="5"/>
      <c r="HXC1262" s="5"/>
      <c r="HXD1262" s="5"/>
      <c r="HXE1262" s="5"/>
      <c r="HXF1262" s="5"/>
      <c r="HXG1262" s="5"/>
      <c r="HXH1262" s="5"/>
      <c r="HXI1262" s="5"/>
      <c r="HXJ1262" s="5"/>
      <c r="HXK1262" s="5"/>
      <c r="HXL1262" s="5"/>
      <c r="HXM1262" s="5"/>
      <c r="HXN1262" s="5"/>
      <c r="HXO1262" s="5"/>
      <c r="HXP1262" s="5"/>
      <c r="HXQ1262" s="5"/>
      <c r="HXR1262" s="5"/>
      <c r="HXS1262" s="5"/>
      <c r="HXT1262" s="5"/>
      <c r="HXU1262" s="5"/>
      <c r="HXV1262" s="5"/>
      <c r="HXW1262" s="5"/>
      <c r="HXX1262" s="5"/>
      <c r="HXY1262" s="5"/>
      <c r="HXZ1262" s="5"/>
      <c r="HYA1262" s="5"/>
      <c r="HYB1262" s="5"/>
      <c r="HYC1262" s="5"/>
      <c r="HYD1262" s="5"/>
      <c r="HYE1262" s="5"/>
      <c r="HYF1262" s="5"/>
      <c r="HYG1262" s="5"/>
      <c r="HYH1262" s="5"/>
      <c r="HYI1262" s="5"/>
      <c r="HYJ1262" s="5"/>
      <c r="HYK1262" s="5"/>
      <c r="HYL1262" s="5"/>
      <c r="HYM1262" s="5"/>
      <c r="HYN1262" s="5"/>
      <c r="HYO1262" s="5"/>
      <c r="HYP1262" s="5"/>
      <c r="HYQ1262" s="5"/>
      <c r="HYR1262" s="5"/>
      <c r="HYS1262" s="5"/>
      <c r="HYT1262" s="5"/>
      <c r="HYU1262" s="5"/>
      <c r="HYV1262" s="5"/>
      <c r="HYW1262" s="5"/>
      <c r="HYX1262" s="5"/>
      <c r="HYY1262" s="5"/>
      <c r="HYZ1262" s="5"/>
      <c r="HZA1262" s="5"/>
      <c r="HZB1262" s="5"/>
      <c r="HZC1262" s="5"/>
      <c r="HZD1262" s="5"/>
      <c r="HZE1262" s="5"/>
      <c r="HZF1262" s="5"/>
      <c r="HZG1262" s="5"/>
      <c r="HZH1262" s="5"/>
      <c r="HZI1262" s="5"/>
      <c r="HZJ1262" s="5"/>
      <c r="HZK1262" s="5"/>
      <c r="HZL1262" s="5"/>
      <c r="HZM1262" s="5"/>
      <c r="HZN1262" s="5"/>
      <c r="HZO1262" s="5"/>
      <c r="HZP1262" s="5"/>
      <c r="HZQ1262" s="5"/>
      <c r="HZR1262" s="5"/>
      <c r="HZS1262" s="5"/>
      <c r="HZT1262" s="5"/>
      <c r="HZU1262" s="5"/>
      <c r="HZV1262" s="5"/>
      <c r="HZW1262" s="5"/>
      <c r="HZX1262" s="5"/>
      <c r="HZY1262" s="5"/>
      <c r="HZZ1262" s="5"/>
      <c r="IAA1262" s="5"/>
      <c r="IAB1262" s="5"/>
      <c r="IAC1262" s="5"/>
      <c r="IAD1262" s="5"/>
      <c r="IAE1262" s="5"/>
      <c r="IAF1262" s="5"/>
      <c r="IAG1262" s="5"/>
      <c r="IAH1262" s="5"/>
      <c r="IAI1262" s="5"/>
      <c r="IAJ1262" s="5"/>
      <c r="IAK1262" s="5"/>
      <c r="IAL1262" s="5"/>
      <c r="IAM1262" s="5"/>
      <c r="IAN1262" s="5"/>
      <c r="IAO1262" s="5"/>
      <c r="IAP1262" s="5"/>
      <c r="IAQ1262" s="5"/>
      <c r="IAR1262" s="5"/>
      <c r="IAS1262" s="5"/>
      <c r="IAT1262" s="5"/>
      <c r="IAU1262" s="5"/>
      <c r="IAV1262" s="5"/>
      <c r="IAW1262" s="5"/>
      <c r="IAX1262" s="5"/>
      <c r="IAY1262" s="5"/>
      <c r="IAZ1262" s="5"/>
      <c r="IBA1262" s="5"/>
      <c r="IBB1262" s="5"/>
      <c r="IBC1262" s="5"/>
      <c r="IBD1262" s="5"/>
      <c r="IBE1262" s="5"/>
      <c r="IBF1262" s="5"/>
      <c r="IBG1262" s="5"/>
      <c r="IBH1262" s="5"/>
      <c r="IBI1262" s="5"/>
      <c r="IBJ1262" s="5"/>
      <c r="IBK1262" s="5"/>
      <c r="IBL1262" s="5"/>
      <c r="IBM1262" s="5"/>
      <c r="IBN1262" s="5"/>
      <c r="IBO1262" s="5"/>
      <c r="IBP1262" s="5"/>
      <c r="IBQ1262" s="5"/>
      <c r="IBR1262" s="5"/>
      <c r="IBS1262" s="5"/>
      <c r="IBT1262" s="5"/>
      <c r="IBU1262" s="5"/>
      <c r="IBV1262" s="5"/>
      <c r="IBW1262" s="5"/>
      <c r="IBX1262" s="5"/>
      <c r="IBY1262" s="5"/>
      <c r="IBZ1262" s="5"/>
      <c r="ICA1262" s="5"/>
      <c r="ICB1262" s="5"/>
      <c r="ICC1262" s="5"/>
      <c r="ICD1262" s="5"/>
      <c r="ICE1262" s="5"/>
      <c r="ICF1262" s="5"/>
      <c r="ICG1262" s="5"/>
      <c r="ICH1262" s="5"/>
      <c r="ICI1262" s="5"/>
      <c r="ICJ1262" s="5"/>
      <c r="ICK1262" s="5"/>
      <c r="ICL1262" s="5"/>
      <c r="ICM1262" s="5"/>
      <c r="ICN1262" s="5"/>
      <c r="ICO1262" s="5"/>
      <c r="ICP1262" s="5"/>
      <c r="ICQ1262" s="5"/>
      <c r="ICR1262" s="5"/>
      <c r="ICS1262" s="5"/>
      <c r="ICT1262" s="5"/>
      <c r="ICU1262" s="5"/>
      <c r="ICV1262" s="5"/>
      <c r="ICW1262" s="5"/>
      <c r="ICX1262" s="5"/>
      <c r="ICY1262" s="5"/>
      <c r="ICZ1262" s="5"/>
      <c r="IDA1262" s="5"/>
      <c r="IDB1262" s="5"/>
      <c r="IDC1262" s="5"/>
      <c r="IDD1262" s="5"/>
      <c r="IDE1262" s="5"/>
      <c r="IDF1262" s="5"/>
      <c r="IDG1262" s="5"/>
      <c r="IDH1262" s="5"/>
      <c r="IDI1262" s="5"/>
      <c r="IDJ1262" s="5"/>
      <c r="IDK1262" s="5"/>
      <c r="IDL1262" s="5"/>
      <c r="IDM1262" s="5"/>
      <c r="IDN1262" s="5"/>
      <c r="IDO1262" s="5"/>
      <c r="IDP1262" s="5"/>
      <c r="IDQ1262" s="5"/>
      <c r="IDR1262" s="5"/>
      <c r="IDS1262" s="5"/>
      <c r="IDT1262" s="5"/>
      <c r="IDU1262" s="5"/>
      <c r="IDV1262" s="5"/>
      <c r="IDW1262" s="5"/>
      <c r="IDX1262" s="5"/>
      <c r="IDY1262" s="5"/>
      <c r="IDZ1262" s="5"/>
      <c r="IEA1262" s="5"/>
      <c r="IEB1262" s="5"/>
      <c r="IEC1262" s="5"/>
      <c r="IED1262" s="5"/>
      <c r="IEE1262" s="5"/>
      <c r="IEF1262" s="5"/>
      <c r="IEG1262" s="5"/>
      <c r="IEH1262" s="5"/>
      <c r="IEI1262" s="5"/>
      <c r="IEJ1262" s="5"/>
      <c r="IEK1262" s="5"/>
      <c r="IEL1262" s="5"/>
      <c r="IEM1262" s="5"/>
      <c r="IEN1262" s="5"/>
      <c r="IEO1262" s="5"/>
      <c r="IEP1262" s="5"/>
      <c r="IEQ1262" s="5"/>
      <c r="IER1262" s="5"/>
      <c r="IES1262" s="5"/>
      <c r="IET1262" s="5"/>
      <c r="IEU1262" s="5"/>
      <c r="IEV1262" s="5"/>
      <c r="IEW1262" s="5"/>
      <c r="IEX1262" s="5"/>
      <c r="IEY1262" s="5"/>
      <c r="IEZ1262" s="5"/>
      <c r="IFA1262" s="5"/>
      <c r="IFB1262" s="5"/>
      <c r="IFC1262" s="5"/>
      <c r="IFD1262" s="5"/>
      <c r="IFE1262" s="5"/>
      <c r="IFF1262" s="5"/>
      <c r="IFG1262" s="5"/>
      <c r="IFH1262" s="5"/>
      <c r="IFI1262" s="5"/>
      <c r="IFJ1262" s="5"/>
      <c r="IFK1262" s="5"/>
      <c r="IFL1262" s="5"/>
      <c r="IFM1262" s="5"/>
      <c r="IFN1262" s="5"/>
      <c r="IFO1262" s="5"/>
      <c r="IFP1262" s="5"/>
      <c r="IFQ1262" s="5"/>
      <c r="IFR1262" s="5"/>
      <c r="IFS1262" s="5"/>
      <c r="IFT1262" s="5"/>
      <c r="IFU1262" s="5"/>
      <c r="IFV1262" s="5"/>
      <c r="IFW1262" s="5"/>
      <c r="IFX1262" s="5"/>
      <c r="IFY1262" s="5"/>
      <c r="IFZ1262" s="5"/>
      <c r="IGA1262" s="5"/>
      <c r="IGB1262" s="5"/>
      <c r="IGC1262" s="5"/>
      <c r="IGD1262" s="5"/>
      <c r="IGE1262" s="5"/>
      <c r="IGF1262" s="5"/>
      <c r="IGG1262" s="5"/>
      <c r="IGH1262" s="5"/>
      <c r="IGI1262" s="5"/>
      <c r="IGJ1262" s="5"/>
      <c r="IGK1262" s="5"/>
      <c r="IGL1262" s="5"/>
      <c r="IGM1262" s="5"/>
      <c r="IGN1262" s="5"/>
      <c r="IGO1262" s="5"/>
      <c r="IGP1262" s="5"/>
      <c r="IGQ1262" s="5"/>
      <c r="IGR1262" s="5"/>
      <c r="IGS1262" s="5"/>
      <c r="IGT1262" s="5"/>
      <c r="IGU1262" s="5"/>
      <c r="IGV1262" s="5"/>
      <c r="IGW1262" s="5"/>
      <c r="IGX1262" s="5"/>
      <c r="IGY1262" s="5"/>
      <c r="IGZ1262" s="5"/>
      <c r="IHA1262" s="5"/>
      <c r="IHB1262" s="5"/>
      <c r="IHC1262" s="5"/>
      <c r="IHD1262" s="5"/>
      <c r="IHE1262" s="5"/>
      <c r="IHF1262" s="5"/>
      <c r="IHG1262" s="5"/>
      <c r="IHH1262" s="5"/>
      <c r="IHI1262" s="5"/>
      <c r="IHJ1262" s="5"/>
      <c r="IHK1262" s="5"/>
      <c r="IHL1262" s="5"/>
      <c r="IHM1262" s="5"/>
      <c r="IHN1262" s="5"/>
      <c r="IHO1262" s="5"/>
      <c r="IHP1262" s="5"/>
      <c r="IHQ1262" s="5"/>
      <c r="IHR1262" s="5"/>
      <c r="IHS1262" s="5"/>
      <c r="IHT1262" s="5"/>
      <c r="IHU1262" s="5"/>
      <c r="IHV1262" s="5"/>
      <c r="IHW1262" s="5"/>
      <c r="IHX1262" s="5"/>
      <c r="IHY1262" s="5"/>
      <c r="IHZ1262" s="5"/>
      <c r="IIA1262" s="5"/>
      <c r="IIB1262" s="5"/>
      <c r="IIC1262" s="5"/>
      <c r="IID1262" s="5"/>
      <c r="IIE1262" s="5"/>
      <c r="IIF1262" s="5"/>
      <c r="IIG1262" s="5"/>
      <c r="IIH1262" s="5"/>
      <c r="III1262" s="5"/>
      <c r="IIJ1262" s="5"/>
      <c r="IIK1262" s="5"/>
      <c r="IIL1262" s="5"/>
      <c r="IIM1262" s="5"/>
      <c r="IIN1262" s="5"/>
      <c r="IIO1262" s="5"/>
      <c r="IIP1262" s="5"/>
      <c r="IIQ1262" s="5"/>
      <c r="IIR1262" s="5"/>
      <c r="IIS1262" s="5"/>
      <c r="IIT1262" s="5"/>
      <c r="IIU1262" s="5"/>
      <c r="IIV1262" s="5"/>
      <c r="IIW1262" s="5"/>
      <c r="IIX1262" s="5"/>
      <c r="IIY1262" s="5"/>
      <c r="IIZ1262" s="5"/>
      <c r="IJA1262" s="5"/>
      <c r="IJB1262" s="5"/>
      <c r="IJC1262" s="5"/>
      <c r="IJD1262" s="5"/>
      <c r="IJE1262" s="5"/>
      <c r="IJF1262" s="5"/>
      <c r="IJG1262" s="5"/>
      <c r="IJH1262" s="5"/>
      <c r="IJI1262" s="5"/>
      <c r="IJJ1262" s="5"/>
      <c r="IJK1262" s="5"/>
      <c r="IJL1262" s="5"/>
      <c r="IJM1262" s="5"/>
      <c r="IJN1262" s="5"/>
      <c r="IJO1262" s="5"/>
      <c r="IJP1262" s="5"/>
      <c r="IJQ1262" s="5"/>
      <c r="IJR1262" s="5"/>
      <c r="IJS1262" s="5"/>
      <c r="IJT1262" s="5"/>
      <c r="IJU1262" s="5"/>
      <c r="IJV1262" s="5"/>
      <c r="IJW1262" s="5"/>
      <c r="IJX1262" s="5"/>
      <c r="IJY1262" s="5"/>
      <c r="IJZ1262" s="5"/>
      <c r="IKA1262" s="5"/>
      <c r="IKB1262" s="5"/>
      <c r="IKC1262" s="5"/>
      <c r="IKD1262" s="5"/>
      <c r="IKE1262" s="5"/>
      <c r="IKF1262" s="5"/>
      <c r="IKG1262" s="5"/>
      <c r="IKH1262" s="5"/>
      <c r="IKI1262" s="5"/>
      <c r="IKJ1262" s="5"/>
      <c r="IKK1262" s="5"/>
      <c r="IKL1262" s="5"/>
      <c r="IKM1262" s="5"/>
      <c r="IKN1262" s="5"/>
      <c r="IKO1262" s="5"/>
      <c r="IKP1262" s="5"/>
      <c r="IKQ1262" s="5"/>
      <c r="IKR1262" s="5"/>
      <c r="IKS1262" s="5"/>
      <c r="IKT1262" s="5"/>
      <c r="IKU1262" s="5"/>
      <c r="IKV1262" s="5"/>
      <c r="IKW1262" s="5"/>
      <c r="IKX1262" s="5"/>
      <c r="IKY1262" s="5"/>
      <c r="IKZ1262" s="5"/>
      <c r="ILA1262" s="5"/>
      <c r="ILB1262" s="5"/>
      <c r="ILC1262" s="5"/>
      <c r="ILD1262" s="5"/>
      <c r="ILE1262" s="5"/>
      <c r="ILF1262" s="5"/>
      <c r="ILG1262" s="5"/>
      <c r="ILH1262" s="5"/>
      <c r="ILI1262" s="5"/>
      <c r="ILJ1262" s="5"/>
      <c r="ILK1262" s="5"/>
      <c r="ILL1262" s="5"/>
      <c r="ILM1262" s="5"/>
      <c r="ILN1262" s="5"/>
      <c r="ILO1262" s="5"/>
      <c r="ILP1262" s="5"/>
      <c r="ILQ1262" s="5"/>
      <c r="ILR1262" s="5"/>
      <c r="ILS1262" s="5"/>
      <c r="ILT1262" s="5"/>
      <c r="ILU1262" s="5"/>
      <c r="ILV1262" s="5"/>
      <c r="ILW1262" s="5"/>
      <c r="ILX1262" s="5"/>
      <c r="ILY1262" s="5"/>
      <c r="ILZ1262" s="5"/>
      <c r="IMA1262" s="5"/>
      <c r="IMB1262" s="5"/>
      <c r="IMC1262" s="5"/>
      <c r="IMD1262" s="5"/>
      <c r="IME1262" s="5"/>
      <c r="IMF1262" s="5"/>
      <c r="IMG1262" s="5"/>
      <c r="IMH1262" s="5"/>
      <c r="IMI1262" s="5"/>
      <c r="IMJ1262" s="5"/>
      <c r="IMK1262" s="5"/>
      <c r="IML1262" s="5"/>
      <c r="IMM1262" s="5"/>
      <c r="IMN1262" s="5"/>
      <c r="IMO1262" s="5"/>
      <c r="IMP1262" s="5"/>
      <c r="IMQ1262" s="5"/>
      <c r="IMR1262" s="5"/>
      <c r="IMS1262" s="5"/>
      <c r="IMT1262" s="5"/>
      <c r="IMU1262" s="5"/>
      <c r="IMV1262" s="5"/>
      <c r="IMW1262" s="5"/>
      <c r="IMX1262" s="5"/>
      <c r="IMY1262" s="5"/>
      <c r="IMZ1262" s="5"/>
      <c r="INA1262" s="5"/>
      <c r="INB1262" s="5"/>
      <c r="INC1262" s="5"/>
      <c r="IND1262" s="5"/>
      <c r="INE1262" s="5"/>
      <c r="INF1262" s="5"/>
      <c r="ING1262" s="5"/>
      <c r="INH1262" s="5"/>
      <c r="INI1262" s="5"/>
      <c r="INJ1262" s="5"/>
      <c r="INK1262" s="5"/>
      <c r="INL1262" s="5"/>
      <c r="INM1262" s="5"/>
      <c r="INN1262" s="5"/>
      <c r="INO1262" s="5"/>
      <c r="INP1262" s="5"/>
      <c r="INQ1262" s="5"/>
      <c r="INR1262" s="5"/>
      <c r="INS1262" s="5"/>
      <c r="INT1262" s="5"/>
      <c r="INU1262" s="5"/>
      <c r="INV1262" s="5"/>
      <c r="INW1262" s="5"/>
      <c r="INX1262" s="5"/>
      <c r="INY1262" s="5"/>
      <c r="INZ1262" s="5"/>
      <c r="IOA1262" s="5"/>
      <c r="IOB1262" s="5"/>
      <c r="IOC1262" s="5"/>
      <c r="IOD1262" s="5"/>
      <c r="IOE1262" s="5"/>
      <c r="IOF1262" s="5"/>
      <c r="IOG1262" s="5"/>
      <c r="IOH1262" s="5"/>
      <c r="IOI1262" s="5"/>
      <c r="IOJ1262" s="5"/>
      <c r="IOK1262" s="5"/>
      <c r="IOL1262" s="5"/>
      <c r="IOM1262" s="5"/>
      <c r="ION1262" s="5"/>
      <c r="IOO1262" s="5"/>
      <c r="IOP1262" s="5"/>
      <c r="IOQ1262" s="5"/>
      <c r="IOR1262" s="5"/>
      <c r="IOS1262" s="5"/>
      <c r="IOT1262" s="5"/>
      <c r="IOU1262" s="5"/>
      <c r="IOV1262" s="5"/>
      <c r="IOW1262" s="5"/>
      <c r="IOX1262" s="5"/>
      <c r="IOY1262" s="5"/>
      <c r="IOZ1262" s="5"/>
      <c r="IPA1262" s="5"/>
      <c r="IPB1262" s="5"/>
      <c r="IPC1262" s="5"/>
      <c r="IPD1262" s="5"/>
      <c r="IPE1262" s="5"/>
      <c r="IPF1262" s="5"/>
      <c r="IPG1262" s="5"/>
      <c r="IPH1262" s="5"/>
      <c r="IPI1262" s="5"/>
      <c r="IPJ1262" s="5"/>
      <c r="IPK1262" s="5"/>
      <c r="IPL1262" s="5"/>
      <c r="IPM1262" s="5"/>
      <c r="IPN1262" s="5"/>
      <c r="IPO1262" s="5"/>
      <c r="IPP1262" s="5"/>
      <c r="IPQ1262" s="5"/>
      <c r="IPR1262" s="5"/>
      <c r="IPS1262" s="5"/>
      <c r="IPT1262" s="5"/>
      <c r="IPU1262" s="5"/>
      <c r="IPV1262" s="5"/>
      <c r="IPW1262" s="5"/>
      <c r="IPX1262" s="5"/>
      <c r="IPY1262" s="5"/>
      <c r="IPZ1262" s="5"/>
      <c r="IQA1262" s="5"/>
      <c r="IQB1262" s="5"/>
      <c r="IQC1262" s="5"/>
      <c r="IQD1262" s="5"/>
      <c r="IQE1262" s="5"/>
      <c r="IQF1262" s="5"/>
      <c r="IQG1262" s="5"/>
      <c r="IQH1262" s="5"/>
      <c r="IQI1262" s="5"/>
      <c r="IQJ1262" s="5"/>
      <c r="IQK1262" s="5"/>
      <c r="IQL1262" s="5"/>
      <c r="IQM1262" s="5"/>
      <c r="IQN1262" s="5"/>
      <c r="IQO1262" s="5"/>
      <c r="IQP1262" s="5"/>
      <c r="IQQ1262" s="5"/>
      <c r="IQR1262" s="5"/>
      <c r="IQS1262" s="5"/>
      <c r="IQT1262" s="5"/>
      <c r="IQU1262" s="5"/>
      <c r="IQV1262" s="5"/>
      <c r="IQW1262" s="5"/>
      <c r="IQX1262" s="5"/>
      <c r="IQY1262" s="5"/>
      <c r="IQZ1262" s="5"/>
      <c r="IRA1262" s="5"/>
      <c r="IRB1262" s="5"/>
      <c r="IRC1262" s="5"/>
      <c r="IRD1262" s="5"/>
      <c r="IRE1262" s="5"/>
      <c r="IRF1262" s="5"/>
      <c r="IRG1262" s="5"/>
      <c r="IRH1262" s="5"/>
      <c r="IRI1262" s="5"/>
      <c r="IRJ1262" s="5"/>
      <c r="IRK1262" s="5"/>
      <c r="IRL1262" s="5"/>
      <c r="IRM1262" s="5"/>
      <c r="IRN1262" s="5"/>
      <c r="IRO1262" s="5"/>
      <c r="IRP1262" s="5"/>
      <c r="IRQ1262" s="5"/>
      <c r="IRR1262" s="5"/>
      <c r="IRS1262" s="5"/>
      <c r="IRT1262" s="5"/>
      <c r="IRU1262" s="5"/>
      <c r="IRV1262" s="5"/>
      <c r="IRW1262" s="5"/>
      <c r="IRX1262" s="5"/>
      <c r="IRY1262" s="5"/>
      <c r="IRZ1262" s="5"/>
      <c r="ISA1262" s="5"/>
      <c r="ISB1262" s="5"/>
      <c r="ISC1262" s="5"/>
      <c r="ISD1262" s="5"/>
      <c r="ISE1262" s="5"/>
      <c r="ISF1262" s="5"/>
      <c r="ISG1262" s="5"/>
      <c r="ISH1262" s="5"/>
      <c r="ISI1262" s="5"/>
      <c r="ISJ1262" s="5"/>
      <c r="ISK1262" s="5"/>
      <c r="ISL1262" s="5"/>
      <c r="ISM1262" s="5"/>
      <c r="ISN1262" s="5"/>
      <c r="ISO1262" s="5"/>
      <c r="ISP1262" s="5"/>
      <c r="ISQ1262" s="5"/>
      <c r="ISR1262" s="5"/>
      <c r="ISS1262" s="5"/>
      <c r="IST1262" s="5"/>
      <c r="ISU1262" s="5"/>
      <c r="ISV1262" s="5"/>
      <c r="ISW1262" s="5"/>
      <c r="ISX1262" s="5"/>
      <c r="ISY1262" s="5"/>
      <c r="ISZ1262" s="5"/>
      <c r="ITA1262" s="5"/>
      <c r="ITB1262" s="5"/>
      <c r="ITC1262" s="5"/>
      <c r="ITD1262" s="5"/>
      <c r="ITE1262" s="5"/>
      <c r="ITF1262" s="5"/>
      <c r="ITG1262" s="5"/>
      <c r="ITH1262" s="5"/>
      <c r="ITI1262" s="5"/>
      <c r="ITJ1262" s="5"/>
      <c r="ITK1262" s="5"/>
      <c r="ITL1262" s="5"/>
      <c r="ITM1262" s="5"/>
      <c r="ITN1262" s="5"/>
      <c r="ITO1262" s="5"/>
      <c r="ITP1262" s="5"/>
      <c r="ITQ1262" s="5"/>
      <c r="ITR1262" s="5"/>
      <c r="ITS1262" s="5"/>
      <c r="ITT1262" s="5"/>
      <c r="ITU1262" s="5"/>
      <c r="ITV1262" s="5"/>
      <c r="ITW1262" s="5"/>
      <c r="ITX1262" s="5"/>
      <c r="ITY1262" s="5"/>
      <c r="ITZ1262" s="5"/>
      <c r="IUA1262" s="5"/>
      <c r="IUB1262" s="5"/>
      <c r="IUC1262" s="5"/>
      <c r="IUD1262" s="5"/>
      <c r="IUE1262" s="5"/>
      <c r="IUF1262" s="5"/>
      <c r="IUG1262" s="5"/>
      <c r="IUH1262" s="5"/>
      <c r="IUI1262" s="5"/>
      <c r="IUJ1262" s="5"/>
      <c r="IUK1262" s="5"/>
      <c r="IUL1262" s="5"/>
      <c r="IUM1262" s="5"/>
      <c r="IUN1262" s="5"/>
      <c r="IUO1262" s="5"/>
      <c r="IUP1262" s="5"/>
      <c r="IUQ1262" s="5"/>
      <c r="IUR1262" s="5"/>
      <c r="IUS1262" s="5"/>
      <c r="IUT1262" s="5"/>
      <c r="IUU1262" s="5"/>
      <c r="IUV1262" s="5"/>
      <c r="IUW1262" s="5"/>
      <c r="IUX1262" s="5"/>
      <c r="IUY1262" s="5"/>
      <c r="IUZ1262" s="5"/>
      <c r="IVA1262" s="5"/>
      <c r="IVB1262" s="5"/>
      <c r="IVC1262" s="5"/>
      <c r="IVD1262" s="5"/>
      <c r="IVE1262" s="5"/>
      <c r="IVF1262" s="5"/>
      <c r="IVG1262" s="5"/>
      <c r="IVH1262" s="5"/>
      <c r="IVI1262" s="5"/>
      <c r="IVJ1262" s="5"/>
      <c r="IVK1262" s="5"/>
      <c r="IVL1262" s="5"/>
      <c r="IVM1262" s="5"/>
      <c r="IVN1262" s="5"/>
      <c r="IVO1262" s="5"/>
      <c r="IVP1262" s="5"/>
      <c r="IVQ1262" s="5"/>
      <c r="IVR1262" s="5"/>
      <c r="IVS1262" s="5"/>
      <c r="IVT1262" s="5"/>
      <c r="IVU1262" s="5"/>
      <c r="IVV1262" s="5"/>
      <c r="IVW1262" s="5"/>
      <c r="IVX1262" s="5"/>
      <c r="IVY1262" s="5"/>
      <c r="IVZ1262" s="5"/>
      <c r="IWA1262" s="5"/>
      <c r="IWB1262" s="5"/>
      <c r="IWC1262" s="5"/>
      <c r="IWD1262" s="5"/>
      <c r="IWE1262" s="5"/>
      <c r="IWF1262" s="5"/>
      <c r="IWG1262" s="5"/>
      <c r="IWH1262" s="5"/>
      <c r="IWI1262" s="5"/>
      <c r="IWJ1262" s="5"/>
      <c r="IWK1262" s="5"/>
      <c r="IWL1262" s="5"/>
      <c r="IWM1262" s="5"/>
      <c r="IWN1262" s="5"/>
      <c r="IWO1262" s="5"/>
      <c r="IWP1262" s="5"/>
      <c r="IWQ1262" s="5"/>
      <c r="IWR1262" s="5"/>
      <c r="IWS1262" s="5"/>
      <c r="IWT1262" s="5"/>
      <c r="IWU1262" s="5"/>
      <c r="IWV1262" s="5"/>
      <c r="IWW1262" s="5"/>
      <c r="IWX1262" s="5"/>
      <c r="IWY1262" s="5"/>
      <c r="IWZ1262" s="5"/>
      <c r="IXA1262" s="5"/>
      <c r="IXB1262" s="5"/>
      <c r="IXC1262" s="5"/>
      <c r="IXD1262" s="5"/>
      <c r="IXE1262" s="5"/>
      <c r="IXF1262" s="5"/>
      <c r="IXG1262" s="5"/>
      <c r="IXH1262" s="5"/>
      <c r="IXI1262" s="5"/>
      <c r="IXJ1262" s="5"/>
      <c r="IXK1262" s="5"/>
      <c r="IXL1262" s="5"/>
      <c r="IXM1262" s="5"/>
      <c r="IXN1262" s="5"/>
      <c r="IXO1262" s="5"/>
      <c r="IXP1262" s="5"/>
      <c r="IXQ1262" s="5"/>
      <c r="IXR1262" s="5"/>
      <c r="IXS1262" s="5"/>
      <c r="IXT1262" s="5"/>
      <c r="IXU1262" s="5"/>
      <c r="IXV1262" s="5"/>
      <c r="IXW1262" s="5"/>
      <c r="IXX1262" s="5"/>
      <c r="IXY1262" s="5"/>
      <c r="IXZ1262" s="5"/>
      <c r="IYA1262" s="5"/>
      <c r="IYB1262" s="5"/>
      <c r="IYC1262" s="5"/>
      <c r="IYD1262" s="5"/>
      <c r="IYE1262" s="5"/>
      <c r="IYF1262" s="5"/>
      <c r="IYG1262" s="5"/>
      <c r="IYH1262" s="5"/>
      <c r="IYI1262" s="5"/>
      <c r="IYJ1262" s="5"/>
      <c r="IYK1262" s="5"/>
      <c r="IYL1262" s="5"/>
      <c r="IYM1262" s="5"/>
      <c r="IYN1262" s="5"/>
      <c r="IYO1262" s="5"/>
      <c r="IYP1262" s="5"/>
      <c r="IYQ1262" s="5"/>
      <c r="IYR1262" s="5"/>
      <c r="IYS1262" s="5"/>
      <c r="IYT1262" s="5"/>
      <c r="IYU1262" s="5"/>
      <c r="IYV1262" s="5"/>
      <c r="IYW1262" s="5"/>
      <c r="IYX1262" s="5"/>
      <c r="IYY1262" s="5"/>
      <c r="IYZ1262" s="5"/>
      <c r="IZA1262" s="5"/>
      <c r="IZB1262" s="5"/>
      <c r="IZC1262" s="5"/>
      <c r="IZD1262" s="5"/>
      <c r="IZE1262" s="5"/>
      <c r="IZF1262" s="5"/>
      <c r="IZG1262" s="5"/>
      <c r="IZH1262" s="5"/>
      <c r="IZI1262" s="5"/>
      <c r="IZJ1262" s="5"/>
      <c r="IZK1262" s="5"/>
      <c r="IZL1262" s="5"/>
      <c r="IZM1262" s="5"/>
      <c r="IZN1262" s="5"/>
      <c r="IZO1262" s="5"/>
      <c r="IZP1262" s="5"/>
      <c r="IZQ1262" s="5"/>
      <c r="IZR1262" s="5"/>
      <c r="IZS1262" s="5"/>
      <c r="IZT1262" s="5"/>
      <c r="IZU1262" s="5"/>
      <c r="IZV1262" s="5"/>
      <c r="IZW1262" s="5"/>
      <c r="IZX1262" s="5"/>
      <c r="IZY1262" s="5"/>
      <c r="IZZ1262" s="5"/>
      <c r="JAA1262" s="5"/>
      <c r="JAB1262" s="5"/>
      <c r="JAC1262" s="5"/>
      <c r="JAD1262" s="5"/>
      <c r="JAE1262" s="5"/>
      <c r="JAF1262" s="5"/>
      <c r="JAG1262" s="5"/>
      <c r="JAH1262" s="5"/>
      <c r="JAI1262" s="5"/>
      <c r="JAJ1262" s="5"/>
      <c r="JAK1262" s="5"/>
      <c r="JAL1262" s="5"/>
      <c r="JAM1262" s="5"/>
      <c r="JAN1262" s="5"/>
      <c r="JAO1262" s="5"/>
      <c r="JAP1262" s="5"/>
      <c r="JAQ1262" s="5"/>
      <c r="JAR1262" s="5"/>
      <c r="JAS1262" s="5"/>
      <c r="JAT1262" s="5"/>
      <c r="JAU1262" s="5"/>
      <c r="JAV1262" s="5"/>
      <c r="JAW1262" s="5"/>
      <c r="JAX1262" s="5"/>
      <c r="JAY1262" s="5"/>
      <c r="JAZ1262" s="5"/>
      <c r="JBA1262" s="5"/>
      <c r="JBB1262" s="5"/>
      <c r="JBC1262" s="5"/>
      <c r="JBD1262" s="5"/>
      <c r="JBE1262" s="5"/>
      <c r="JBF1262" s="5"/>
      <c r="JBG1262" s="5"/>
      <c r="JBH1262" s="5"/>
      <c r="JBI1262" s="5"/>
      <c r="JBJ1262" s="5"/>
      <c r="JBK1262" s="5"/>
      <c r="JBL1262" s="5"/>
      <c r="JBM1262" s="5"/>
      <c r="JBN1262" s="5"/>
      <c r="JBO1262" s="5"/>
      <c r="JBP1262" s="5"/>
      <c r="JBQ1262" s="5"/>
      <c r="JBR1262" s="5"/>
      <c r="JBS1262" s="5"/>
      <c r="JBT1262" s="5"/>
      <c r="JBU1262" s="5"/>
      <c r="JBV1262" s="5"/>
      <c r="JBW1262" s="5"/>
      <c r="JBX1262" s="5"/>
      <c r="JBY1262" s="5"/>
      <c r="JBZ1262" s="5"/>
      <c r="JCA1262" s="5"/>
      <c r="JCB1262" s="5"/>
      <c r="JCC1262" s="5"/>
      <c r="JCD1262" s="5"/>
      <c r="JCE1262" s="5"/>
      <c r="JCF1262" s="5"/>
      <c r="JCG1262" s="5"/>
      <c r="JCH1262" s="5"/>
      <c r="JCI1262" s="5"/>
      <c r="JCJ1262" s="5"/>
      <c r="JCK1262" s="5"/>
      <c r="JCL1262" s="5"/>
      <c r="JCM1262" s="5"/>
      <c r="JCN1262" s="5"/>
      <c r="JCO1262" s="5"/>
      <c r="JCP1262" s="5"/>
      <c r="JCQ1262" s="5"/>
      <c r="JCR1262" s="5"/>
      <c r="JCS1262" s="5"/>
      <c r="JCT1262" s="5"/>
      <c r="JCU1262" s="5"/>
      <c r="JCV1262" s="5"/>
      <c r="JCW1262" s="5"/>
      <c r="JCX1262" s="5"/>
      <c r="JCY1262" s="5"/>
      <c r="JCZ1262" s="5"/>
      <c r="JDA1262" s="5"/>
      <c r="JDB1262" s="5"/>
      <c r="JDC1262" s="5"/>
      <c r="JDD1262" s="5"/>
      <c r="JDE1262" s="5"/>
      <c r="JDF1262" s="5"/>
      <c r="JDG1262" s="5"/>
      <c r="JDH1262" s="5"/>
      <c r="JDI1262" s="5"/>
      <c r="JDJ1262" s="5"/>
      <c r="JDK1262" s="5"/>
      <c r="JDL1262" s="5"/>
      <c r="JDM1262" s="5"/>
      <c r="JDN1262" s="5"/>
      <c r="JDO1262" s="5"/>
      <c r="JDP1262" s="5"/>
      <c r="JDQ1262" s="5"/>
      <c r="JDR1262" s="5"/>
      <c r="JDS1262" s="5"/>
      <c r="JDT1262" s="5"/>
      <c r="JDU1262" s="5"/>
      <c r="JDV1262" s="5"/>
      <c r="JDW1262" s="5"/>
      <c r="JDX1262" s="5"/>
      <c r="JDY1262" s="5"/>
      <c r="JDZ1262" s="5"/>
      <c r="JEA1262" s="5"/>
      <c r="JEB1262" s="5"/>
      <c r="JEC1262" s="5"/>
      <c r="JED1262" s="5"/>
      <c r="JEE1262" s="5"/>
      <c r="JEF1262" s="5"/>
      <c r="JEG1262" s="5"/>
      <c r="JEH1262" s="5"/>
      <c r="JEI1262" s="5"/>
      <c r="JEJ1262" s="5"/>
      <c r="JEK1262" s="5"/>
      <c r="JEL1262" s="5"/>
      <c r="JEM1262" s="5"/>
      <c r="JEN1262" s="5"/>
      <c r="JEO1262" s="5"/>
      <c r="JEP1262" s="5"/>
      <c r="JEQ1262" s="5"/>
      <c r="JER1262" s="5"/>
      <c r="JES1262" s="5"/>
      <c r="JET1262" s="5"/>
      <c r="JEU1262" s="5"/>
      <c r="JEV1262" s="5"/>
      <c r="JEW1262" s="5"/>
      <c r="JEX1262" s="5"/>
      <c r="JEY1262" s="5"/>
      <c r="JEZ1262" s="5"/>
      <c r="JFA1262" s="5"/>
      <c r="JFB1262" s="5"/>
      <c r="JFC1262" s="5"/>
      <c r="JFD1262" s="5"/>
      <c r="JFE1262" s="5"/>
      <c r="JFF1262" s="5"/>
      <c r="JFG1262" s="5"/>
      <c r="JFH1262" s="5"/>
      <c r="JFI1262" s="5"/>
      <c r="JFJ1262" s="5"/>
      <c r="JFK1262" s="5"/>
      <c r="JFL1262" s="5"/>
      <c r="JFM1262" s="5"/>
      <c r="JFN1262" s="5"/>
      <c r="JFO1262" s="5"/>
      <c r="JFP1262" s="5"/>
      <c r="JFQ1262" s="5"/>
      <c r="JFR1262" s="5"/>
      <c r="JFS1262" s="5"/>
      <c r="JFT1262" s="5"/>
      <c r="JFU1262" s="5"/>
      <c r="JFV1262" s="5"/>
      <c r="JFW1262" s="5"/>
      <c r="JFX1262" s="5"/>
      <c r="JFY1262" s="5"/>
      <c r="JFZ1262" s="5"/>
      <c r="JGA1262" s="5"/>
      <c r="JGB1262" s="5"/>
      <c r="JGC1262" s="5"/>
      <c r="JGD1262" s="5"/>
      <c r="JGE1262" s="5"/>
      <c r="JGF1262" s="5"/>
      <c r="JGG1262" s="5"/>
      <c r="JGH1262" s="5"/>
      <c r="JGI1262" s="5"/>
      <c r="JGJ1262" s="5"/>
      <c r="JGK1262" s="5"/>
      <c r="JGL1262" s="5"/>
      <c r="JGM1262" s="5"/>
      <c r="JGN1262" s="5"/>
      <c r="JGO1262" s="5"/>
      <c r="JGP1262" s="5"/>
      <c r="JGQ1262" s="5"/>
      <c r="JGR1262" s="5"/>
      <c r="JGS1262" s="5"/>
      <c r="JGT1262" s="5"/>
      <c r="JGU1262" s="5"/>
      <c r="JGV1262" s="5"/>
      <c r="JGW1262" s="5"/>
      <c r="JGX1262" s="5"/>
      <c r="JGY1262" s="5"/>
      <c r="JGZ1262" s="5"/>
      <c r="JHA1262" s="5"/>
      <c r="JHB1262" s="5"/>
      <c r="JHC1262" s="5"/>
      <c r="JHD1262" s="5"/>
      <c r="JHE1262" s="5"/>
      <c r="JHF1262" s="5"/>
      <c r="JHG1262" s="5"/>
      <c r="JHH1262" s="5"/>
      <c r="JHI1262" s="5"/>
      <c r="JHJ1262" s="5"/>
      <c r="JHK1262" s="5"/>
      <c r="JHL1262" s="5"/>
      <c r="JHM1262" s="5"/>
      <c r="JHN1262" s="5"/>
      <c r="JHO1262" s="5"/>
      <c r="JHP1262" s="5"/>
      <c r="JHQ1262" s="5"/>
      <c r="JHR1262" s="5"/>
      <c r="JHS1262" s="5"/>
      <c r="JHT1262" s="5"/>
      <c r="JHU1262" s="5"/>
      <c r="JHV1262" s="5"/>
      <c r="JHW1262" s="5"/>
      <c r="JHX1262" s="5"/>
      <c r="JHY1262" s="5"/>
      <c r="JHZ1262" s="5"/>
      <c r="JIA1262" s="5"/>
      <c r="JIB1262" s="5"/>
      <c r="JIC1262" s="5"/>
      <c r="JID1262" s="5"/>
      <c r="JIE1262" s="5"/>
      <c r="JIF1262" s="5"/>
      <c r="JIG1262" s="5"/>
      <c r="JIH1262" s="5"/>
      <c r="JII1262" s="5"/>
      <c r="JIJ1262" s="5"/>
      <c r="JIK1262" s="5"/>
      <c r="JIL1262" s="5"/>
      <c r="JIM1262" s="5"/>
      <c r="JIN1262" s="5"/>
      <c r="JIO1262" s="5"/>
      <c r="JIP1262" s="5"/>
      <c r="JIQ1262" s="5"/>
      <c r="JIR1262" s="5"/>
      <c r="JIS1262" s="5"/>
      <c r="JIT1262" s="5"/>
      <c r="JIU1262" s="5"/>
      <c r="JIV1262" s="5"/>
      <c r="JIW1262" s="5"/>
      <c r="JIX1262" s="5"/>
      <c r="JIY1262" s="5"/>
      <c r="JIZ1262" s="5"/>
      <c r="JJA1262" s="5"/>
      <c r="JJB1262" s="5"/>
      <c r="JJC1262" s="5"/>
      <c r="JJD1262" s="5"/>
      <c r="JJE1262" s="5"/>
      <c r="JJF1262" s="5"/>
      <c r="JJG1262" s="5"/>
      <c r="JJH1262" s="5"/>
      <c r="JJI1262" s="5"/>
      <c r="JJJ1262" s="5"/>
      <c r="JJK1262" s="5"/>
      <c r="JJL1262" s="5"/>
      <c r="JJM1262" s="5"/>
      <c r="JJN1262" s="5"/>
      <c r="JJO1262" s="5"/>
      <c r="JJP1262" s="5"/>
      <c r="JJQ1262" s="5"/>
      <c r="JJR1262" s="5"/>
      <c r="JJS1262" s="5"/>
      <c r="JJT1262" s="5"/>
      <c r="JJU1262" s="5"/>
      <c r="JJV1262" s="5"/>
      <c r="JJW1262" s="5"/>
      <c r="JJX1262" s="5"/>
      <c r="JJY1262" s="5"/>
      <c r="JJZ1262" s="5"/>
      <c r="JKA1262" s="5"/>
      <c r="JKB1262" s="5"/>
      <c r="JKC1262" s="5"/>
      <c r="JKD1262" s="5"/>
      <c r="JKE1262" s="5"/>
      <c r="JKF1262" s="5"/>
      <c r="JKG1262" s="5"/>
      <c r="JKH1262" s="5"/>
      <c r="JKI1262" s="5"/>
      <c r="JKJ1262" s="5"/>
      <c r="JKK1262" s="5"/>
      <c r="JKL1262" s="5"/>
      <c r="JKM1262" s="5"/>
      <c r="JKN1262" s="5"/>
      <c r="JKO1262" s="5"/>
      <c r="JKP1262" s="5"/>
      <c r="JKQ1262" s="5"/>
      <c r="JKR1262" s="5"/>
      <c r="JKS1262" s="5"/>
      <c r="JKT1262" s="5"/>
      <c r="JKU1262" s="5"/>
      <c r="JKV1262" s="5"/>
      <c r="JKW1262" s="5"/>
      <c r="JKX1262" s="5"/>
      <c r="JKY1262" s="5"/>
      <c r="JKZ1262" s="5"/>
      <c r="JLA1262" s="5"/>
      <c r="JLB1262" s="5"/>
      <c r="JLC1262" s="5"/>
      <c r="JLD1262" s="5"/>
      <c r="JLE1262" s="5"/>
      <c r="JLF1262" s="5"/>
      <c r="JLG1262" s="5"/>
      <c r="JLH1262" s="5"/>
      <c r="JLI1262" s="5"/>
      <c r="JLJ1262" s="5"/>
      <c r="JLK1262" s="5"/>
      <c r="JLL1262" s="5"/>
      <c r="JLM1262" s="5"/>
      <c r="JLN1262" s="5"/>
      <c r="JLO1262" s="5"/>
      <c r="JLP1262" s="5"/>
      <c r="JLQ1262" s="5"/>
      <c r="JLR1262" s="5"/>
      <c r="JLS1262" s="5"/>
      <c r="JLT1262" s="5"/>
      <c r="JLU1262" s="5"/>
      <c r="JLV1262" s="5"/>
      <c r="JLW1262" s="5"/>
      <c r="JLX1262" s="5"/>
      <c r="JLY1262" s="5"/>
      <c r="JLZ1262" s="5"/>
      <c r="JMA1262" s="5"/>
      <c r="JMB1262" s="5"/>
      <c r="JMC1262" s="5"/>
      <c r="JMD1262" s="5"/>
      <c r="JME1262" s="5"/>
      <c r="JMF1262" s="5"/>
      <c r="JMG1262" s="5"/>
      <c r="JMH1262" s="5"/>
      <c r="JMI1262" s="5"/>
      <c r="JMJ1262" s="5"/>
      <c r="JMK1262" s="5"/>
      <c r="JML1262" s="5"/>
      <c r="JMM1262" s="5"/>
      <c r="JMN1262" s="5"/>
      <c r="JMO1262" s="5"/>
      <c r="JMP1262" s="5"/>
      <c r="JMQ1262" s="5"/>
      <c r="JMR1262" s="5"/>
      <c r="JMS1262" s="5"/>
      <c r="JMT1262" s="5"/>
      <c r="JMU1262" s="5"/>
      <c r="JMV1262" s="5"/>
      <c r="JMW1262" s="5"/>
      <c r="JMX1262" s="5"/>
      <c r="JMY1262" s="5"/>
      <c r="JMZ1262" s="5"/>
      <c r="JNA1262" s="5"/>
      <c r="JNB1262" s="5"/>
      <c r="JNC1262" s="5"/>
      <c r="JND1262" s="5"/>
      <c r="JNE1262" s="5"/>
      <c r="JNF1262" s="5"/>
      <c r="JNG1262" s="5"/>
      <c r="JNH1262" s="5"/>
      <c r="JNI1262" s="5"/>
      <c r="JNJ1262" s="5"/>
      <c r="JNK1262" s="5"/>
      <c r="JNL1262" s="5"/>
      <c r="JNM1262" s="5"/>
      <c r="JNN1262" s="5"/>
      <c r="JNO1262" s="5"/>
      <c r="JNP1262" s="5"/>
      <c r="JNQ1262" s="5"/>
      <c r="JNR1262" s="5"/>
      <c r="JNS1262" s="5"/>
      <c r="JNT1262" s="5"/>
      <c r="JNU1262" s="5"/>
      <c r="JNV1262" s="5"/>
      <c r="JNW1262" s="5"/>
      <c r="JNX1262" s="5"/>
      <c r="JNY1262" s="5"/>
      <c r="JNZ1262" s="5"/>
      <c r="JOA1262" s="5"/>
      <c r="JOB1262" s="5"/>
      <c r="JOC1262" s="5"/>
      <c r="JOD1262" s="5"/>
      <c r="JOE1262" s="5"/>
      <c r="JOF1262" s="5"/>
      <c r="JOG1262" s="5"/>
      <c r="JOH1262" s="5"/>
      <c r="JOI1262" s="5"/>
      <c r="JOJ1262" s="5"/>
      <c r="JOK1262" s="5"/>
      <c r="JOL1262" s="5"/>
      <c r="JOM1262" s="5"/>
      <c r="JON1262" s="5"/>
      <c r="JOO1262" s="5"/>
      <c r="JOP1262" s="5"/>
      <c r="JOQ1262" s="5"/>
      <c r="JOR1262" s="5"/>
      <c r="JOS1262" s="5"/>
      <c r="JOT1262" s="5"/>
      <c r="JOU1262" s="5"/>
      <c r="JOV1262" s="5"/>
      <c r="JOW1262" s="5"/>
      <c r="JOX1262" s="5"/>
      <c r="JOY1262" s="5"/>
      <c r="JOZ1262" s="5"/>
      <c r="JPA1262" s="5"/>
      <c r="JPB1262" s="5"/>
      <c r="JPC1262" s="5"/>
      <c r="JPD1262" s="5"/>
      <c r="JPE1262" s="5"/>
      <c r="JPF1262" s="5"/>
      <c r="JPG1262" s="5"/>
      <c r="JPH1262" s="5"/>
      <c r="JPI1262" s="5"/>
      <c r="JPJ1262" s="5"/>
      <c r="JPK1262" s="5"/>
      <c r="JPL1262" s="5"/>
      <c r="JPM1262" s="5"/>
      <c r="JPN1262" s="5"/>
      <c r="JPO1262" s="5"/>
      <c r="JPP1262" s="5"/>
      <c r="JPQ1262" s="5"/>
      <c r="JPR1262" s="5"/>
      <c r="JPS1262" s="5"/>
      <c r="JPT1262" s="5"/>
      <c r="JPU1262" s="5"/>
      <c r="JPV1262" s="5"/>
      <c r="JPW1262" s="5"/>
      <c r="JPX1262" s="5"/>
      <c r="JPY1262" s="5"/>
      <c r="JPZ1262" s="5"/>
      <c r="JQA1262" s="5"/>
      <c r="JQB1262" s="5"/>
      <c r="JQC1262" s="5"/>
      <c r="JQD1262" s="5"/>
      <c r="JQE1262" s="5"/>
      <c r="JQF1262" s="5"/>
      <c r="JQG1262" s="5"/>
      <c r="JQH1262" s="5"/>
      <c r="JQI1262" s="5"/>
      <c r="JQJ1262" s="5"/>
      <c r="JQK1262" s="5"/>
      <c r="JQL1262" s="5"/>
      <c r="JQM1262" s="5"/>
      <c r="JQN1262" s="5"/>
      <c r="JQO1262" s="5"/>
      <c r="JQP1262" s="5"/>
      <c r="JQQ1262" s="5"/>
      <c r="JQR1262" s="5"/>
      <c r="JQS1262" s="5"/>
      <c r="JQT1262" s="5"/>
      <c r="JQU1262" s="5"/>
      <c r="JQV1262" s="5"/>
      <c r="JQW1262" s="5"/>
      <c r="JQX1262" s="5"/>
      <c r="JQY1262" s="5"/>
      <c r="JQZ1262" s="5"/>
      <c r="JRA1262" s="5"/>
      <c r="JRB1262" s="5"/>
      <c r="JRC1262" s="5"/>
      <c r="JRD1262" s="5"/>
      <c r="JRE1262" s="5"/>
      <c r="JRF1262" s="5"/>
      <c r="JRG1262" s="5"/>
      <c r="JRH1262" s="5"/>
      <c r="JRI1262" s="5"/>
      <c r="JRJ1262" s="5"/>
      <c r="JRK1262" s="5"/>
      <c r="JRL1262" s="5"/>
      <c r="JRM1262" s="5"/>
      <c r="JRN1262" s="5"/>
      <c r="JRO1262" s="5"/>
      <c r="JRP1262" s="5"/>
      <c r="JRQ1262" s="5"/>
      <c r="JRR1262" s="5"/>
      <c r="JRS1262" s="5"/>
      <c r="JRT1262" s="5"/>
      <c r="JRU1262" s="5"/>
      <c r="JRV1262" s="5"/>
      <c r="JRW1262" s="5"/>
      <c r="JRX1262" s="5"/>
      <c r="JRY1262" s="5"/>
      <c r="JRZ1262" s="5"/>
      <c r="JSA1262" s="5"/>
      <c r="JSB1262" s="5"/>
      <c r="JSC1262" s="5"/>
      <c r="JSD1262" s="5"/>
      <c r="JSE1262" s="5"/>
      <c r="JSF1262" s="5"/>
      <c r="JSG1262" s="5"/>
      <c r="JSH1262" s="5"/>
      <c r="JSI1262" s="5"/>
      <c r="JSJ1262" s="5"/>
      <c r="JSK1262" s="5"/>
      <c r="JSL1262" s="5"/>
      <c r="JSM1262" s="5"/>
      <c r="JSN1262" s="5"/>
      <c r="JSO1262" s="5"/>
      <c r="JSP1262" s="5"/>
      <c r="JSQ1262" s="5"/>
      <c r="JSR1262" s="5"/>
      <c r="JSS1262" s="5"/>
      <c r="JST1262" s="5"/>
      <c r="JSU1262" s="5"/>
      <c r="JSV1262" s="5"/>
      <c r="JSW1262" s="5"/>
      <c r="JSX1262" s="5"/>
      <c r="JSY1262" s="5"/>
      <c r="JSZ1262" s="5"/>
      <c r="JTA1262" s="5"/>
      <c r="JTB1262" s="5"/>
      <c r="JTC1262" s="5"/>
      <c r="JTD1262" s="5"/>
      <c r="JTE1262" s="5"/>
      <c r="JTF1262" s="5"/>
      <c r="JTG1262" s="5"/>
      <c r="JTH1262" s="5"/>
      <c r="JTI1262" s="5"/>
      <c r="JTJ1262" s="5"/>
      <c r="JTK1262" s="5"/>
      <c r="JTL1262" s="5"/>
      <c r="JTM1262" s="5"/>
      <c r="JTN1262" s="5"/>
      <c r="JTO1262" s="5"/>
      <c r="JTP1262" s="5"/>
      <c r="JTQ1262" s="5"/>
      <c r="JTR1262" s="5"/>
      <c r="JTS1262" s="5"/>
      <c r="JTT1262" s="5"/>
      <c r="JTU1262" s="5"/>
      <c r="JTV1262" s="5"/>
      <c r="JTW1262" s="5"/>
      <c r="JTX1262" s="5"/>
      <c r="JTY1262" s="5"/>
      <c r="JTZ1262" s="5"/>
      <c r="JUA1262" s="5"/>
      <c r="JUB1262" s="5"/>
      <c r="JUC1262" s="5"/>
      <c r="JUD1262" s="5"/>
      <c r="JUE1262" s="5"/>
      <c r="JUF1262" s="5"/>
      <c r="JUG1262" s="5"/>
      <c r="JUH1262" s="5"/>
      <c r="JUI1262" s="5"/>
      <c r="JUJ1262" s="5"/>
      <c r="JUK1262" s="5"/>
      <c r="JUL1262" s="5"/>
      <c r="JUM1262" s="5"/>
      <c r="JUN1262" s="5"/>
      <c r="JUO1262" s="5"/>
      <c r="JUP1262" s="5"/>
      <c r="JUQ1262" s="5"/>
      <c r="JUR1262" s="5"/>
      <c r="JUS1262" s="5"/>
      <c r="JUT1262" s="5"/>
      <c r="JUU1262" s="5"/>
      <c r="JUV1262" s="5"/>
      <c r="JUW1262" s="5"/>
      <c r="JUX1262" s="5"/>
      <c r="JUY1262" s="5"/>
      <c r="JUZ1262" s="5"/>
      <c r="JVA1262" s="5"/>
      <c r="JVB1262" s="5"/>
      <c r="JVC1262" s="5"/>
      <c r="JVD1262" s="5"/>
      <c r="JVE1262" s="5"/>
      <c r="JVF1262" s="5"/>
      <c r="JVG1262" s="5"/>
      <c r="JVH1262" s="5"/>
      <c r="JVI1262" s="5"/>
      <c r="JVJ1262" s="5"/>
      <c r="JVK1262" s="5"/>
      <c r="JVL1262" s="5"/>
      <c r="JVM1262" s="5"/>
      <c r="JVN1262" s="5"/>
      <c r="JVO1262" s="5"/>
      <c r="JVP1262" s="5"/>
      <c r="JVQ1262" s="5"/>
      <c r="JVR1262" s="5"/>
      <c r="JVS1262" s="5"/>
      <c r="JVT1262" s="5"/>
      <c r="JVU1262" s="5"/>
      <c r="JVV1262" s="5"/>
      <c r="JVW1262" s="5"/>
      <c r="JVX1262" s="5"/>
      <c r="JVY1262" s="5"/>
      <c r="JVZ1262" s="5"/>
      <c r="JWA1262" s="5"/>
      <c r="JWB1262" s="5"/>
      <c r="JWC1262" s="5"/>
      <c r="JWD1262" s="5"/>
      <c r="JWE1262" s="5"/>
      <c r="JWF1262" s="5"/>
      <c r="JWG1262" s="5"/>
      <c r="JWH1262" s="5"/>
      <c r="JWI1262" s="5"/>
      <c r="JWJ1262" s="5"/>
      <c r="JWK1262" s="5"/>
      <c r="JWL1262" s="5"/>
      <c r="JWM1262" s="5"/>
      <c r="JWN1262" s="5"/>
      <c r="JWO1262" s="5"/>
      <c r="JWP1262" s="5"/>
      <c r="JWQ1262" s="5"/>
      <c r="JWR1262" s="5"/>
      <c r="JWS1262" s="5"/>
      <c r="JWT1262" s="5"/>
      <c r="JWU1262" s="5"/>
      <c r="JWV1262" s="5"/>
      <c r="JWW1262" s="5"/>
      <c r="JWX1262" s="5"/>
      <c r="JWY1262" s="5"/>
      <c r="JWZ1262" s="5"/>
      <c r="JXA1262" s="5"/>
      <c r="JXB1262" s="5"/>
      <c r="JXC1262" s="5"/>
      <c r="JXD1262" s="5"/>
      <c r="JXE1262" s="5"/>
      <c r="JXF1262" s="5"/>
      <c r="JXG1262" s="5"/>
      <c r="JXH1262" s="5"/>
      <c r="JXI1262" s="5"/>
      <c r="JXJ1262" s="5"/>
      <c r="JXK1262" s="5"/>
      <c r="JXL1262" s="5"/>
      <c r="JXM1262" s="5"/>
      <c r="JXN1262" s="5"/>
      <c r="JXO1262" s="5"/>
      <c r="JXP1262" s="5"/>
      <c r="JXQ1262" s="5"/>
      <c r="JXR1262" s="5"/>
      <c r="JXS1262" s="5"/>
      <c r="JXT1262" s="5"/>
      <c r="JXU1262" s="5"/>
      <c r="JXV1262" s="5"/>
      <c r="JXW1262" s="5"/>
      <c r="JXX1262" s="5"/>
      <c r="JXY1262" s="5"/>
      <c r="JXZ1262" s="5"/>
      <c r="JYA1262" s="5"/>
      <c r="JYB1262" s="5"/>
      <c r="JYC1262" s="5"/>
      <c r="JYD1262" s="5"/>
      <c r="JYE1262" s="5"/>
      <c r="JYF1262" s="5"/>
      <c r="JYG1262" s="5"/>
      <c r="JYH1262" s="5"/>
      <c r="JYI1262" s="5"/>
      <c r="JYJ1262" s="5"/>
      <c r="JYK1262" s="5"/>
      <c r="JYL1262" s="5"/>
      <c r="JYM1262" s="5"/>
      <c r="JYN1262" s="5"/>
      <c r="JYO1262" s="5"/>
      <c r="JYP1262" s="5"/>
      <c r="JYQ1262" s="5"/>
      <c r="JYR1262" s="5"/>
      <c r="JYS1262" s="5"/>
      <c r="JYT1262" s="5"/>
      <c r="JYU1262" s="5"/>
      <c r="JYV1262" s="5"/>
      <c r="JYW1262" s="5"/>
      <c r="JYX1262" s="5"/>
      <c r="JYY1262" s="5"/>
      <c r="JYZ1262" s="5"/>
      <c r="JZA1262" s="5"/>
      <c r="JZB1262" s="5"/>
      <c r="JZC1262" s="5"/>
      <c r="JZD1262" s="5"/>
      <c r="JZE1262" s="5"/>
      <c r="JZF1262" s="5"/>
      <c r="JZG1262" s="5"/>
      <c r="JZH1262" s="5"/>
      <c r="JZI1262" s="5"/>
      <c r="JZJ1262" s="5"/>
      <c r="JZK1262" s="5"/>
      <c r="JZL1262" s="5"/>
      <c r="JZM1262" s="5"/>
      <c r="JZN1262" s="5"/>
      <c r="JZO1262" s="5"/>
      <c r="JZP1262" s="5"/>
      <c r="JZQ1262" s="5"/>
      <c r="JZR1262" s="5"/>
      <c r="JZS1262" s="5"/>
      <c r="JZT1262" s="5"/>
      <c r="JZU1262" s="5"/>
      <c r="JZV1262" s="5"/>
      <c r="JZW1262" s="5"/>
      <c r="JZX1262" s="5"/>
      <c r="JZY1262" s="5"/>
      <c r="JZZ1262" s="5"/>
      <c r="KAA1262" s="5"/>
      <c r="KAB1262" s="5"/>
      <c r="KAC1262" s="5"/>
      <c r="KAD1262" s="5"/>
      <c r="KAE1262" s="5"/>
      <c r="KAF1262" s="5"/>
      <c r="KAG1262" s="5"/>
      <c r="KAH1262" s="5"/>
      <c r="KAI1262" s="5"/>
      <c r="KAJ1262" s="5"/>
      <c r="KAK1262" s="5"/>
      <c r="KAL1262" s="5"/>
      <c r="KAM1262" s="5"/>
      <c r="KAN1262" s="5"/>
      <c r="KAO1262" s="5"/>
      <c r="KAP1262" s="5"/>
      <c r="KAQ1262" s="5"/>
      <c r="KAR1262" s="5"/>
      <c r="KAS1262" s="5"/>
      <c r="KAT1262" s="5"/>
      <c r="KAU1262" s="5"/>
      <c r="KAV1262" s="5"/>
      <c r="KAW1262" s="5"/>
      <c r="KAX1262" s="5"/>
      <c r="KAY1262" s="5"/>
      <c r="KAZ1262" s="5"/>
      <c r="KBA1262" s="5"/>
      <c r="KBB1262" s="5"/>
      <c r="KBC1262" s="5"/>
      <c r="KBD1262" s="5"/>
      <c r="KBE1262" s="5"/>
      <c r="KBF1262" s="5"/>
      <c r="KBG1262" s="5"/>
      <c r="KBH1262" s="5"/>
      <c r="KBI1262" s="5"/>
      <c r="KBJ1262" s="5"/>
      <c r="KBK1262" s="5"/>
      <c r="KBL1262" s="5"/>
      <c r="KBM1262" s="5"/>
      <c r="KBN1262" s="5"/>
      <c r="KBO1262" s="5"/>
      <c r="KBP1262" s="5"/>
      <c r="KBQ1262" s="5"/>
      <c r="KBR1262" s="5"/>
      <c r="KBS1262" s="5"/>
      <c r="KBT1262" s="5"/>
      <c r="KBU1262" s="5"/>
      <c r="KBV1262" s="5"/>
      <c r="KBW1262" s="5"/>
      <c r="KBX1262" s="5"/>
      <c r="KBY1262" s="5"/>
      <c r="KBZ1262" s="5"/>
      <c r="KCA1262" s="5"/>
      <c r="KCB1262" s="5"/>
      <c r="KCC1262" s="5"/>
      <c r="KCD1262" s="5"/>
      <c r="KCE1262" s="5"/>
      <c r="KCF1262" s="5"/>
      <c r="KCG1262" s="5"/>
      <c r="KCH1262" s="5"/>
      <c r="KCI1262" s="5"/>
      <c r="KCJ1262" s="5"/>
      <c r="KCK1262" s="5"/>
      <c r="KCL1262" s="5"/>
      <c r="KCM1262" s="5"/>
      <c r="KCN1262" s="5"/>
      <c r="KCO1262" s="5"/>
      <c r="KCP1262" s="5"/>
      <c r="KCQ1262" s="5"/>
      <c r="KCR1262" s="5"/>
      <c r="KCS1262" s="5"/>
      <c r="KCT1262" s="5"/>
      <c r="KCU1262" s="5"/>
      <c r="KCV1262" s="5"/>
      <c r="KCW1262" s="5"/>
      <c r="KCX1262" s="5"/>
      <c r="KCY1262" s="5"/>
      <c r="KCZ1262" s="5"/>
      <c r="KDA1262" s="5"/>
      <c r="KDB1262" s="5"/>
      <c r="KDC1262" s="5"/>
      <c r="KDD1262" s="5"/>
      <c r="KDE1262" s="5"/>
      <c r="KDF1262" s="5"/>
      <c r="KDG1262" s="5"/>
      <c r="KDH1262" s="5"/>
      <c r="KDI1262" s="5"/>
      <c r="KDJ1262" s="5"/>
      <c r="KDK1262" s="5"/>
      <c r="KDL1262" s="5"/>
      <c r="KDM1262" s="5"/>
      <c r="KDN1262" s="5"/>
      <c r="KDO1262" s="5"/>
      <c r="KDP1262" s="5"/>
      <c r="KDQ1262" s="5"/>
      <c r="KDR1262" s="5"/>
      <c r="KDS1262" s="5"/>
      <c r="KDT1262" s="5"/>
      <c r="KDU1262" s="5"/>
      <c r="KDV1262" s="5"/>
      <c r="KDW1262" s="5"/>
      <c r="KDX1262" s="5"/>
      <c r="KDY1262" s="5"/>
      <c r="KDZ1262" s="5"/>
      <c r="KEA1262" s="5"/>
      <c r="KEB1262" s="5"/>
      <c r="KEC1262" s="5"/>
      <c r="KED1262" s="5"/>
      <c r="KEE1262" s="5"/>
      <c r="KEF1262" s="5"/>
      <c r="KEG1262" s="5"/>
      <c r="KEH1262" s="5"/>
      <c r="KEI1262" s="5"/>
      <c r="KEJ1262" s="5"/>
      <c r="KEK1262" s="5"/>
      <c r="KEL1262" s="5"/>
      <c r="KEM1262" s="5"/>
      <c r="KEN1262" s="5"/>
      <c r="KEO1262" s="5"/>
      <c r="KEP1262" s="5"/>
      <c r="KEQ1262" s="5"/>
      <c r="KER1262" s="5"/>
      <c r="KES1262" s="5"/>
      <c r="KET1262" s="5"/>
      <c r="KEU1262" s="5"/>
      <c r="KEV1262" s="5"/>
      <c r="KEW1262" s="5"/>
      <c r="KEX1262" s="5"/>
      <c r="KEY1262" s="5"/>
      <c r="KEZ1262" s="5"/>
      <c r="KFA1262" s="5"/>
      <c r="KFB1262" s="5"/>
      <c r="KFC1262" s="5"/>
      <c r="KFD1262" s="5"/>
      <c r="KFE1262" s="5"/>
      <c r="KFF1262" s="5"/>
      <c r="KFG1262" s="5"/>
      <c r="KFH1262" s="5"/>
      <c r="KFI1262" s="5"/>
      <c r="KFJ1262" s="5"/>
      <c r="KFK1262" s="5"/>
      <c r="KFL1262" s="5"/>
      <c r="KFM1262" s="5"/>
      <c r="KFN1262" s="5"/>
      <c r="KFO1262" s="5"/>
      <c r="KFP1262" s="5"/>
      <c r="KFQ1262" s="5"/>
      <c r="KFR1262" s="5"/>
      <c r="KFS1262" s="5"/>
      <c r="KFT1262" s="5"/>
      <c r="KFU1262" s="5"/>
      <c r="KFV1262" s="5"/>
      <c r="KFW1262" s="5"/>
      <c r="KFX1262" s="5"/>
      <c r="KFY1262" s="5"/>
      <c r="KFZ1262" s="5"/>
      <c r="KGA1262" s="5"/>
      <c r="KGB1262" s="5"/>
      <c r="KGC1262" s="5"/>
      <c r="KGD1262" s="5"/>
      <c r="KGE1262" s="5"/>
      <c r="KGF1262" s="5"/>
      <c r="KGG1262" s="5"/>
      <c r="KGH1262" s="5"/>
      <c r="KGI1262" s="5"/>
      <c r="KGJ1262" s="5"/>
      <c r="KGK1262" s="5"/>
      <c r="KGL1262" s="5"/>
      <c r="KGM1262" s="5"/>
      <c r="KGN1262" s="5"/>
      <c r="KGO1262" s="5"/>
      <c r="KGP1262" s="5"/>
      <c r="KGQ1262" s="5"/>
      <c r="KGR1262" s="5"/>
      <c r="KGS1262" s="5"/>
      <c r="KGT1262" s="5"/>
      <c r="KGU1262" s="5"/>
      <c r="KGV1262" s="5"/>
      <c r="KGW1262" s="5"/>
      <c r="KGX1262" s="5"/>
      <c r="KGY1262" s="5"/>
      <c r="KGZ1262" s="5"/>
      <c r="KHA1262" s="5"/>
      <c r="KHB1262" s="5"/>
      <c r="KHC1262" s="5"/>
      <c r="KHD1262" s="5"/>
      <c r="KHE1262" s="5"/>
      <c r="KHF1262" s="5"/>
      <c r="KHG1262" s="5"/>
      <c r="KHH1262" s="5"/>
      <c r="KHI1262" s="5"/>
      <c r="KHJ1262" s="5"/>
      <c r="KHK1262" s="5"/>
      <c r="KHL1262" s="5"/>
      <c r="KHM1262" s="5"/>
      <c r="KHN1262" s="5"/>
      <c r="KHO1262" s="5"/>
      <c r="KHP1262" s="5"/>
      <c r="KHQ1262" s="5"/>
      <c r="KHR1262" s="5"/>
      <c r="KHS1262" s="5"/>
      <c r="KHT1262" s="5"/>
      <c r="KHU1262" s="5"/>
      <c r="KHV1262" s="5"/>
      <c r="KHW1262" s="5"/>
      <c r="KHX1262" s="5"/>
      <c r="KHY1262" s="5"/>
      <c r="KHZ1262" s="5"/>
      <c r="KIA1262" s="5"/>
      <c r="KIB1262" s="5"/>
      <c r="KIC1262" s="5"/>
      <c r="KID1262" s="5"/>
      <c r="KIE1262" s="5"/>
      <c r="KIF1262" s="5"/>
      <c r="KIG1262" s="5"/>
      <c r="KIH1262" s="5"/>
      <c r="KII1262" s="5"/>
      <c r="KIJ1262" s="5"/>
      <c r="KIK1262" s="5"/>
      <c r="KIL1262" s="5"/>
      <c r="KIM1262" s="5"/>
      <c r="KIN1262" s="5"/>
      <c r="KIO1262" s="5"/>
      <c r="KIP1262" s="5"/>
      <c r="KIQ1262" s="5"/>
      <c r="KIR1262" s="5"/>
      <c r="KIS1262" s="5"/>
      <c r="KIT1262" s="5"/>
      <c r="KIU1262" s="5"/>
      <c r="KIV1262" s="5"/>
      <c r="KIW1262" s="5"/>
      <c r="KIX1262" s="5"/>
      <c r="KIY1262" s="5"/>
      <c r="KIZ1262" s="5"/>
      <c r="KJA1262" s="5"/>
      <c r="KJB1262" s="5"/>
      <c r="KJC1262" s="5"/>
      <c r="KJD1262" s="5"/>
      <c r="KJE1262" s="5"/>
      <c r="KJF1262" s="5"/>
      <c r="KJG1262" s="5"/>
      <c r="KJH1262" s="5"/>
      <c r="KJI1262" s="5"/>
      <c r="KJJ1262" s="5"/>
      <c r="KJK1262" s="5"/>
      <c r="KJL1262" s="5"/>
      <c r="KJM1262" s="5"/>
      <c r="KJN1262" s="5"/>
      <c r="KJO1262" s="5"/>
      <c r="KJP1262" s="5"/>
      <c r="KJQ1262" s="5"/>
      <c r="KJR1262" s="5"/>
      <c r="KJS1262" s="5"/>
      <c r="KJT1262" s="5"/>
      <c r="KJU1262" s="5"/>
      <c r="KJV1262" s="5"/>
      <c r="KJW1262" s="5"/>
      <c r="KJX1262" s="5"/>
      <c r="KJY1262" s="5"/>
      <c r="KJZ1262" s="5"/>
      <c r="KKA1262" s="5"/>
      <c r="KKB1262" s="5"/>
      <c r="KKC1262" s="5"/>
      <c r="KKD1262" s="5"/>
      <c r="KKE1262" s="5"/>
      <c r="KKF1262" s="5"/>
      <c r="KKG1262" s="5"/>
      <c r="KKH1262" s="5"/>
      <c r="KKI1262" s="5"/>
      <c r="KKJ1262" s="5"/>
      <c r="KKK1262" s="5"/>
      <c r="KKL1262" s="5"/>
      <c r="KKM1262" s="5"/>
      <c r="KKN1262" s="5"/>
      <c r="KKO1262" s="5"/>
      <c r="KKP1262" s="5"/>
      <c r="KKQ1262" s="5"/>
      <c r="KKR1262" s="5"/>
      <c r="KKS1262" s="5"/>
      <c r="KKT1262" s="5"/>
      <c r="KKU1262" s="5"/>
      <c r="KKV1262" s="5"/>
      <c r="KKW1262" s="5"/>
      <c r="KKX1262" s="5"/>
      <c r="KKY1262" s="5"/>
      <c r="KKZ1262" s="5"/>
      <c r="KLA1262" s="5"/>
      <c r="KLB1262" s="5"/>
      <c r="KLC1262" s="5"/>
      <c r="KLD1262" s="5"/>
      <c r="KLE1262" s="5"/>
      <c r="KLF1262" s="5"/>
      <c r="KLG1262" s="5"/>
      <c r="KLH1262" s="5"/>
      <c r="KLI1262" s="5"/>
      <c r="KLJ1262" s="5"/>
      <c r="KLK1262" s="5"/>
      <c r="KLL1262" s="5"/>
      <c r="KLM1262" s="5"/>
      <c r="KLN1262" s="5"/>
      <c r="KLO1262" s="5"/>
      <c r="KLP1262" s="5"/>
      <c r="KLQ1262" s="5"/>
      <c r="KLR1262" s="5"/>
      <c r="KLS1262" s="5"/>
      <c r="KLT1262" s="5"/>
      <c r="KLU1262" s="5"/>
      <c r="KLV1262" s="5"/>
      <c r="KLW1262" s="5"/>
      <c r="KLX1262" s="5"/>
      <c r="KLY1262" s="5"/>
      <c r="KLZ1262" s="5"/>
      <c r="KMA1262" s="5"/>
      <c r="KMB1262" s="5"/>
      <c r="KMC1262" s="5"/>
      <c r="KMD1262" s="5"/>
      <c r="KME1262" s="5"/>
      <c r="KMF1262" s="5"/>
      <c r="KMG1262" s="5"/>
      <c r="KMH1262" s="5"/>
      <c r="KMI1262" s="5"/>
      <c r="KMJ1262" s="5"/>
      <c r="KMK1262" s="5"/>
      <c r="KML1262" s="5"/>
      <c r="KMM1262" s="5"/>
      <c r="KMN1262" s="5"/>
      <c r="KMO1262" s="5"/>
      <c r="KMP1262" s="5"/>
      <c r="KMQ1262" s="5"/>
      <c r="KMR1262" s="5"/>
      <c r="KMS1262" s="5"/>
      <c r="KMT1262" s="5"/>
      <c r="KMU1262" s="5"/>
      <c r="KMV1262" s="5"/>
      <c r="KMW1262" s="5"/>
      <c r="KMX1262" s="5"/>
      <c r="KMY1262" s="5"/>
      <c r="KMZ1262" s="5"/>
      <c r="KNA1262" s="5"/>
      <c r="KNB1262" s="5"/>
      <c r="KNC1262" s="5"/>
      <c r="KND1262" s="5"/>
      <c r="KNE1262" s="5"/>
      <c r="KNF1262" s="5"/>
      <c r="KNG1262" s="5"/>
      <c r="KNH1262" s="5"/>
      <c r="KNI1262" s="5"/>
      <c r="KNJ1262" s="5"/>
      <c r="KNK1262" s="5"/>
      <c r="KNL1262" s="5"/>
      <c r="KNM1262" s="5"/>
      <c r="KNN1262" s="5"/>
      <c r="KNO1262" s="5"/>
      <c r="KNP1262" s="5"/>
      <c r="KNQ1262" s="5"/>
      <c r="KNR1262" s="5"/>
      <c r="KNS1262" s="5"/>
      <c r="KNT1262" s="5"/>
      <c r="KNU1262" s="5"/>
      <c r="KNV1262" s="5"/>
      <c r="KNW1262" s="5"/>
      <c r="KNX1262" s="5"/>
      <c r="KNY1262" s="5"/>
      <c r="KNZ1262" s="5"/>
      <c r="KOA1262" s="5"/>
      <c r="KOB1262" s="5"/>
      <c r="KOC1262" s="5"/>
      <c r="KOD1262" s="5"/>
      <c r="KOE1262" s="5"/>
      <c r="KOF1262" s="5"/>
      <c r="KOG1262" s="5"/>
      <c r="KOH1262" s="5"/>
      <c r="KOI1262" s="5"/>
      <c r="KOJ1262" s="5"/>
      <c r="KOK1262" s="5"/>
      <c r="KOL1262" s="5"/>
      <c r="KOM1262" s="5"/>
      <c r="KON1262" s="5"/>
      <c r="KOO1262" s="5"/>
      <c r="KOP1262" s="5"/>
      <c r="KOQ1262" s="5"/>
      <c r="KOR1262" s="5"/>
      <c r="KOS1262" s="5"/>
      <c r="KOT1262" s="5"/>
      <c r="KOU1262" s="5"/>
      <c r="KOV1262" s="5"/>
      <c r="KOW1262" s="5"/>
      <c r="KOX1262" s="5"/>
      <c r="KOY1262" s="5"/>
      <c r="KOZ1262" s="5"/>
      <c r="KPA1262" s="5"/>
      <c r="KPB1262" s="5"/>
      <c r="KPC1262" s="5"/>
      <c r="KPD1262" s="5"/>
      <c r="KPE1262" s="5"/>
      <c r="KPF1262" s="5"/>
      <c r="KPG1262" s="5"/>
      <c r="KPH1262" s="5"/>
      <c r="KPI1262" s="5"/>
      <c r="KPJ1262" s="5"/>
      <c r="KPK1262" s="5"/>
      <c r="KPL1262" s="5"/>
      <c r="KPM1262" s="5"/>
      <c r="KPN1262" s="5"/>
      <c r="KPO1262" s="5"/>
      <c r="KPP1262" s="5"/>
      <c r="KPQ1262" s="5"/>
      <c r="KPR1262" s="5"/>
      <c r="KPS1262" s="5"/>
      <c r="KPT1262" s="5"/>
      <c r="KPU1262" s="5"/>
      <c r="KPV1262" s="5"/>
      <c r="KPW1262" s="5"/>
      <c r="KPX1262" s="5"/>
      <c r="KPY1262" s="5"/>
      <c r="KPZ1262" s="5"/>
      <c r="KQA1262" s="5"/>
      <c r="KQB1262" s="5"/>
      <c r="KQC1262" s="5"/>
      <c r="KQD1262" s="5"/>
      <c r="KQE1262" s="5"/>
      <c r="KQF1262" s="5"/>
      <c r="KQG1262" s="5"/>
      <c r="KQH1262" s="5"/>
      <c r="KQI1262" s="5"/>
      <c r="KQJ1262" s="5"/>
      <c r="KQK1262" s="5"/>
      <c r="KQL1262" s="5"/>
      <c r="KQM1262" s="5"/>
      <c r="KQN1262" s="5"/>
      <c r="KQO1262" s="5"/>
      <c r="KQP1262" s="5"/>
      <c r="KQQ1262" s="5"/>
      <c r="KQR1262" s="5"/>
      <c r="KQS1262" s="5"/>
      <c r="KQT1262" s="5"/>
      <c r="KQU1262" s="5"/>
      <c r="KQV1262" s="5"/>
      <c r="KQW1262" s="5"/>
      <c r="KQX1262" s="5"/>
      <c r="KQY1262" s="5"/>
      <c r="KQZ1262" s="5"/>
      <c r="KRA1262" s="5"/>
      <c r="KRB1262" s="5"/>
      <c r="KRC1262" s="5"/>
      <c r="KRD1262" s="5"/>
      <c r="KRE1262" s="5"/>
      <c r="KRF1262" s="5"/>
      <c r="KRG1262" s="5"/>
      <c r="KRH1262" s="5"/>
      <c r="KRI1262" s="5"/>
      <c r="KRJ1262" s="5"/>
      <c r="KRK1262" s="5"/>
      <c r="KRL1262" s="5"/>
      <c r="KRM1262" s="5"/>
      <c r="KRN1262" s="5"/>
      <c r="KRO1262" s="5"/>
      <c r="KRP1262" s="5"/>
      <c r="KRQ1262" s="5"/>
      <c r="KRR1262" s="5"/>
      <c r="KRS1262" s="5"/>
      <c r="KRT1262" s="5"/>
      <c r="KRU1262" s="5"/>
      <c r="KRV1262" s="5"/>
      <c r="KRW1262" s="5"/>
      <c r="KRX1262" s="5"/>
      <c r="KRY1262" s="5"/>
      <c r="KRZ1262" s="5"/>
      <c r="KSA1262" s="5"/>
      <c r="KSB1262" s="5"/>
      <c r="KSC1262" s="5"/>
      <c r="KSD1262" s="5"/>
      <c r="KSE1262" s="5"/>
      <c r="KSF1262" s="5"/>
      <c r="KSG1262" s="5"/>
      <c r="KSH1262" s="5"/>
      <c r="KSI1262" s="5"/>
      <c r="KSJ1262" s="5"/>
      <c r="KSK1262" s="5"/>
      <c r="KSL1262" s="5"/>
      <c r="KSM1262" s="5"/>
      <c r="KSN1262" s="5"/>
      <c r="KSO1262" s="5"/>
      <c r="KSP1262" s="5"/>
      <c r="KSQ1262" s="5"/>
      <c r="KSR1262" s="5"/>
      <c r="KSS1262" s="5"/>
      <c r="KST1262" s="5"/>
      <c r="KSU1262" s="5"/>
      <c r="KSV1262" s="5"/>
      <c r="KSW1262" s="5"/>
      <c r="KSX1262" s="5"/>
      <c r="KSY1262" s="5"/>
      <c r="KSZ1262" s="5"/>
      <c r="KTA1262" s="5"/>
      <c r="KTB1262" s="5"/>
      <c r="KTC1262" s="5"/>
      <c r="KTD1262" s="5"/>
      <c r="KTE1262" s="5"/>
      <c r="KTF1262" s="5"/>
      <c r="KTG1262" s="5"/>
      <c r="KTH1262" s="5"/>
      <c r="KTI1262" s="5"/>
      <c r="KTJ1262" s="5"/>
      <c r="KTK1262" s="5"/>
      <c r="KTL1262" s="5"/>
      <c r="KTM1262" s="5"/>
      <c r="KTN1262" s="5"/>
      <c r="KTO1262" s="5"/>
      <c r="KTP1262" s="5"/>
      <c r="KTQ1262" s="5"/>
      <c r="KTR1262" s="5"/>
      <c r="KTS1262" s="5"/>
      <c r="KTT1262" s="5"/>
      <c r="KTU1262" s="5"/>
      <c r="KTV1262" s="5"/>
      <c r="KTW1262" s="5"/>
      <c r="KTX1262" s="5"/>
      <c r="KTY1262" s="5"/>
      <c r="KTZ1262" s="5"/>
      <c r="KUA1262" s="5"/>
      <c r="KUB1262" s="5"/>
      <c r="KUC1262" s="5"/>
      <c r="KUD1262" s="5"/>
      <c r="KUE1262" s="5"/>
      <c r="KUF1262" s="5"/>
      <c r="KUG1262" s="5"/>
      <c r="KUH1262" s="5"/>
      <c r="KUI1262" s="5"/>
      <c r="KUJ1262" s="5"/>
      <c r="KUK1262" s="5"/>
      <c r="KUL1262" s="5"/>
      <c r="KUM1262" s="5"/>
      <c r="KUN1262" s="5"/>
      <c r="KUO1262" s="5"/>
      <c r="KUP1262" s="5"/>
      <c r="KUQ1262" s="5"/>
      <c r="KUR1262" s="5"/>
      <c r="KUS1262" s="5"/>
      <c r="KUT1262" s="5"/>
      <c r="KUU1262" s="5"/>
      <c r="KUV1262" s="5"/>
      <c r="KUW1262" s="5"/>
      <c r="KUX1262" s="5"/>
      <c r="KUY1262" s="5"/>
      <c r="KUZ1262" s="5"/>
      <c r="KVA1262" s="5"/>
      <c r="KVB1262" s="5"/>
      <c r="KVC1262" s="5"/>
      <c r="KVD1262" s="5"/>
      <c r="KVE1262" s="5"/>
      <c r="KVF1262" s="5"/>
      <c r="KVG1262" s="5"/>
      <c r="KVH1262" s="5"/>
      <c r="KVI1262" s="5"/>
      <c r="KVJ1262" s="5"/>
      <c r="KVK1262" s="5"/>
      <c r="KVL1262" s="5"/>
      <c r="KVM1262" s="5"/>
      <c r="KVN1262" s="5"/>
      <c r="KVO1262" s="5"/>
      <c r="KVP1262" s="5"/>
      <c r="KVQ1262" s="5"/>
      <c r="KVR1262" s="5"/>
      <c r="KVS1262" s="5"/>
      <c r="KVT1262" s="5"/>
      <c r="KVU1262" s="5"/>
      <c r="KVV1262" s="5"/>
      <c r="KVW1262" s="5"/>
      <c r="KVX1262" s="5"/>
      <c r="KVY1262" s="5"/>
      <c r="KVZ1262" s="5"/>
      <c r="KWA1262" s="5"/>
      <c r="KWB1262" s="5"/>
      <c r="KWC1262" s="5"/>
      <c r="KWD1262" s="5"/>
      <c r="KWE1262" s="5"/>
      <c r="KWF1262" s="5"/>
      <c r="KWG1262" s="5"/>
      <c r="KWH1262" s="5"/>
      <c r="KWI1262" s="5"/>
      <c r="KWJ1262" s="5"/>
      <c r="KWK1262" s="5"/>
      <c r="KWL1262" s="5"/>
      <c r="KWM1262" s="5"/>
      <c r="KWN1262" s="5"/>
      <c r="KWO1262" s="5"/>
      <c r="KWP1262" s="5"/>
      <c r="KWQ1262" s="5"/>
      <c r="KWR1262" s="5"/>
      <c r="KWS1262" s="5"/>
      <c r="KWT1262" s="5"/>
      <c r="KWU1262" s="5"/>
      <c r="KWV1262" s="5"/>
      <c r="KWW1262" s="5"/>
      <c r="KWX1262" s="5"/>
      <c r="KWY1262" s="5"/>
      <c r="KWZ1262" s="5"/>
      <c r="KXA1262" s="5"/>
      <c r="KXB1262" s="5"/>
      <c r="KXC1262" s="5"/>
      <c r="KXD1262" s="5"/>
      <c r="KXE1262" s="5"/>
      <c r="KXF1262" s="5"/>
      <c r="KXG1262" s="5"/>
      <c r="KXH1262" s="5"/>
      <c r="KXI1262" s="5"/>
      <c r="KXJ1262" s="5"/>
      <c r="KXK1262" s="5"/>
      <c r="KXL1262" s="5"/>
      <c r="KXM1262" s="5"/>
      <c r="KXN1262" s="5"/>
      <c r="KXO1262" s="5"/>
      <c r="KXP1262" s="5"/>
      <c r="KXQ1262" s="5"/>
      <c r="KXR1262" s="5"/>
      <c r="KXS1262" s="5"/>
      <c r="KXT1262" s="5"/>
      <c r="KXU1262" s="5"/>
      <c r="KXV1262" s="5"/>
      <c r="KXW1262" s="5"/>
      <c r="KXX1262" s="5"/>
      <c r="KXY1262" s="5"/>
      <c r="KXZ1262" s="5"/>
      <c r="KYA1262" s="5"/>
      <c r="KYB1262" s="5"/>
      <c r="KYC1262" s="5"/>
      <c r="KYD1262" s="5"/>
      <c r="KYE1262" s="5"/>
      <c r="KYF1262" s="5"/>
      <c r="KYG1262" s="5"/>
      <c r="KYH1262" s="5"/>
      <c r="KYI1262" s="5"/>
      <c r="KYJ1262" s="5"/>
      <c r="KYK1262" s="5"/>
      <c r="KYL1262" s="5"/>
      <c r="KYM1262" s="5"/>
      <c r="KYN1262" s="5"/>
      <c r="KYO1262" s="5"/>
      <c r="KYP1262" s="5"/>
      <c r="KYQ1262" s="5"/>
      <c r="KYR1262" s="5"/>
      <c r="KYS1262" s="5"/>
      <c r="KYT1262" s="5"/>
      <c r="KYU1262" s="5"/>
      <c r="KYV1262" s="5"/>
      <c r="KYW1262" s="5"/>
      <c r="KYX1262" s="5"/>
      <c r="KYY1262" s="5"/>
      <c r="KYZ1262" s="5"/>
      <c r="KZA1262" s="5"/>
      <c r="KZB1262" s="5"/>
      <c r="KZC1262" s="5"/>
      <c r="KZD1262" s="5"/>
      <c r="KZE1262" s="5"/>
      <c r="KZF1262" s="5"/>
      <c r="KZG1262" s="5"/>
      <c r="KZH1262" s="5"/>
      <c r="KZI1262" s="5"/>
      <c r="KZJ1262" s="5"/>
      <c r="KZK1262" s="5"/>
      <c r="KZL1262" s="5"/>
      <c r="KZM1262" s="5"/>
      <c r="KZN1262" s="5"/>
      <c r="KZO1262" s="5"/>
      <c r="KZP1262" s="5"/>
      <c r="KZQ1262" s="5"/>
      <c r="KZR1262" s="5"/>
      <c r="KZS1262" s="5"/>
      <c r="KZT1262" s="5"/>
      <c r="KZU1262" s="5"/>
      <c r="KZV1262" s="5"/>
      <c r="KZW1262" s="5"/>
      <c r="KZX1262" s="5"/>
      <c r="KZY1262" s="5"/>
      <c r="KZZ1262" s="5"/>
      <c r="LAA1262" s="5"/>
      <c r="LAB1262" s="5"/>
      <c r="LAC1262" s="5"/>
      <c r="LAD1262" s="5"/>
      <c r="LAE1262" s="5"/>
      <c r="LAF1262" s="5"/>
      <c r="LAG1262" s="5"/>
      <c r="LAH1262" s="5"/>
      <c r="LAI1262" s="5"/>
      <c r="LAJ1262" s="5"/>
      <c r="LAK1262" s="5"/>
      <c r="LAL1262" s="5"/>
      <c r="LAM1262" s="5"/>
      <c r="LAN1262" s="5"/>
      <c r="LAO1262" s="5"/>
      <c r="LAP1262" s="5"/>
      <c r="LAQ1262" s="5"/>
      <c r="LAR1262" s="5"/>
      <c r="LAS1262" s="5"/>
      <c r="LAT1262" s="5"/>
      <c r="LAU1262" s="5"/>
      <c r="LAV1262" s="5"/>
      <c r="LAW1262" s="5"/>
      <c r="LAX1262" s="5"/>
      <c r="LAY1262" s="5"/>
      <c r="LAZ1262" s="5"/>
      <c r="LBA1262" s="5"/>
      <c r="LBB1262" s="5"/>
      <c r="LBC1262" s="5"/>
      <c r="LBD1262" s="5"/>
      <c r="LBE1262" s="5"/>
      <c r="LBF1262" s="5"/>
      <c r="LBG1262" s="5"/>
      <c r="LBH1262" s="5"/>
      <c r="LBI1262" s="5"/>
      <c r="LBJ1262" s="5"/>
      <c r="LBK1262" s="5"/>
      <c r="LBL1262" s="5"/>
      <c r="LBM1262" s="5"/>
      <c r="LBN1262" s="5"/>
      <c r="LBO1262" s="5"/>
      <c r="LBP1262" s="5"/>
      <c r="LBQ1262" s="5"/>
      <c r="LBR1262" s="5"/>
      <c r="LBS1262" s="5"/>
      <c r="LBT1262" s="5"/>
      <c r="LBU1262" s="5"/>
      <c r="LBV1262" s="5"/>
      <c r="LBW1262" s="5"/>
      <c r="LBX1262" s="5"/>
      <c r="LBY1262" s="5"/>
      <c r="LBZ1262" s="5"/>
      <c r="LCA1262" s="5"/>
      <c r="LCB1262" s="5"/>
      <c r="LCC1262" s="5"/>
      <c r="LCD1262" s="5"/>
      <c r="LCE1262" s="5"/>
      <c r="LCF1262" s="5"/>
      <c r="LCG1262" s="5"/>
      <c r="LCH1262" s="5"/>
      <c r="LCI1262" s="5"/>
      <c r="LCJ1262" s="5"/>
      <c r="LCK1262" s="5"/>
      <c r="LCL1262" s="5"/>
      <c r="LCM1262" s="5"/>
      <c r="LCN1262" s="5"/>
      <c r="LCO1262" s="5"/>
      <c r="LCP1262" s="5"/>
      <c r="LCQ1262" s="5"/>
      <c r="LCR1262" s="5"/>
      <c r="LCS1262" s="5"/>
      <c r="LCT1262" s="5"/>
      <c r="LCU1262" s="5"/>
      <c r="LCV1262" s="5"/>
      <c r="LCW1262" s="5"/>
      <c r="LCX1262" s="5"/>
      <c r="LCY1262" s="5"/>
      <c r="LCZ1262" s="5"/>
      <c r="LDA1262" s="5"/>
      <c r="LDB1262" s="5"/>
      <c r="LDC1262" s="5"/>
      <c r="LDD1262" s="5"/>
      <c r="LDE1262" s="5"/>
      <c r="LDF1262" s="5"/>
      <c r="LDG1262" s="5"/>
      <c r="LDH1262" s="5"/>
      <c r="LDI1262" s="5"/>
      <c r="LDJ1262" s="5"/>
      <c r="LDK1262" s="5"/>
      <c r="LDL1262" s="5"/>
      <c r="LDM1262" s="5"/>
      <c r="LDN1262" s="5"/>
      <c r="LDO1262" s="5"/>
      <c r="LDP1262" s="5"/>
      <c r="LDQ1262" s="5"/>
      <c r="LDR1262" s="5"/>
      <c r="LDS1262" s="5"/>
      <c r="LDT1262" s="5"/>
      <c r="LDU1262" s="5"/>
      <c r="LDV1262" s="5"/>
      <c r="LDW1262" s="5"/>
      <c r="LDX1262" s="5"/>
      <c r="LDY1262" s="5"/>
      <c r="LDZ1262" s="5"/>
      <c r="LEA1262" s="5"/>
      <c r="LEB1262" s="5"/>
      <c r="LEC1262" s="5"/>
      <c r="LED1262" s="5"/>
      <c r="LEE1262" s="5"/>
      <c r="LEF1262" s="5"/>
      <c r="LEG1262" s="5"/>
      <c r="LEH1262" s="5"/>
      <c r="LEI1262" s="5"/>
      <c r="LEJ1262" s="5"/>
      <c r="LEK1262" s="5"/>
      <c r="LEL1262" s="5"/>
      <c r="LEM1262" s="5"/>
      <c r="LEN1262" s="5"/>
      <c r="LEO1262" s="5"/>
      <c r="LEP1262" s="5"/>
      <c r="LEQ1262" s="5"/>
      <c r="LER1262" s="5"/>
      <c r="LES1262" s="5"/>
      <c r="LET1262" s="5"/>
      <c r="LEU1262" s="5"/>
      <c r="LEV1262" s="5"/>
      <c r="LEW1262" s="5"/>
      <c r="LEX1262" s="5"/>
      <c r="LEY1262" s="5"/>
      <c r="LEZ1262" s="5"/>
      <c r="LFA1262" s="5"/>
      <c r="LFB1262" s="5"/>
      <c r="LFC1262" s="5"/>
      <c r="LFD1262" s="5"/>
      <c r="LFE1262" s="5"/>
      <c r="LFF1262" s="5"/>
      <c r="LFG1262" s="5"/>
      <c r="LFH1262" s="5"/>
      <c r="LFI1262" s="5"/>
      <c r="LFJ1262" s="5"/>
      <c r="LFK1262" s="5"/>
      <c r="LFL1262" s="5"/>
      <c r="LFM1262" s="5"/>
      <c r="LFN1262" s="5"/>
      <c r="LFO1262" s="5"/>
      <c r="LFP1262" s="5"/>
      <c r="LFQ1262" s="5"/>
      <c r="LFR1262" s="5"/>
      <c r="LFS1262" s="5"/>
      <c r="LFT1262" s="5"/>
      <c r="LFU1262" s="5"/>
      <c r="LFV1262" s="5"/>
      <c r="LFW1262" s="5"/>
      <c r="LFX1262" s="5"/>
      <c r="LFY1262" s="5"/>
      <c r="LFZ1262" s="5"/>
      <c r="LGA1262" s="5"/>
      <c r="LGB1262" s="5"/>
      <c r="LGC1262" s="5"/>
      <c r="LGD1262" s="5"/>
      <c r="LGE1262" s="5"/>
      <c r="LGF1262" s="5"/>
      <c r="LGG1262" s="5"/>
      <c r="LGH1262" s="5"/>
      <c r="LGI1262" s="5"/>
      <c r="LGJ1262" s="5"/>
      <c r="LGK1262" s="5"/>
      <c r="LGL1262" s="5"/>
      <c r="LGM1262" s="5"/>
      <c r="LGN1262" s="5"/>
      <c r="LGO1262" s="5"/>
      <c r="LGP1262" s="5"/>
      <c r="LGQ1262" s="5"/>
      <c r="LGR1262" s="5"/>
      <c r="LGS1262" s="5"/>
      <c r="LGT1262" s="5"/>
      <c r="LGU1262" s="5"/>
      <c r="LGV1262" s="5"/>
      <c r="LGW1262" s="5"/>
      <c r="LGX1262" s="5"/>
      <c r="LGY1262" s="5"/>
      <c r="LGZ1262" s="5"/>
      <c r="LHA1262" s="5"/>
      <c r="LHB1262" s="5"/>
      <c r="LHC1262" s="5"/>
      <c r="LHD1262" s="5"/>
      <c r="LHE1262" s="5"/>
      <c r="LHF1262" s="5"/>
      <c r="LHG1262" s="5"/>
      <c r="LHH1262" s="5"/>
      <c r="LHI1262" s="5"/>
      <c r="LHJ1262" s="5"/>
      <c r="LHK1262" s="5"/>
      <c r="LHL1262" s="5"/>
      <c r="LHM1262" s="5"/>
      <c r="LHN1262" s="5"/>
      <c r="LHO1262" s="5"/>
      <c r="LHP1262" s="5"/>
      <c r="LHQ1262" s="5"/>
      <c r="LHR1262" s="5"/>
      <c r="LHS1262" s="5"/>
      <c r="LHT1262" s="5"/>
      <c r="LHU1262" s="5"/>
      <c r="LHV1262" s="5"/>
      <c r="LHW1262" s="5"/>
      <c r="LHX1262" s="5"/>
      <c r="LHY1262" s="5"/>
      <c r="LHZ1262" s="5"/>
      <c r="LIA1262" s="5"/>
      <c r="LIB1262" s="5"/>
      <c r="LIC1262" s="5"/>
      <c r="LID1262" s="5"/>
      <c r="LIE1262" s="5"/>
      <c r="LIF1262" s="5"/>
      <c r="LIG1262" s="5"/>
      <c r="LIH1262" s="5"/>
      <c r="LII1262" s="5"/>
      <c r="LIJ1262" s="5"/>
      <c r="LIK1262" s="5"/>
      <c r="LIL1262" s="5"/>
      <c r="LIM1262" s="5"/>
      <c r="LIN1262" s="5"/>
      <c r="LIO1262" s="5"/>
      <c r="LIP1262" s="5"/>
      <c r="LIQ1262" s="5"/>
      <c r="LIR1262" s="5"/>
      <c r="LIS1262" s="5"/>
      <c r="LIT1262" s="5"/>
      <c r="LIU1262" s="5"/>
      <c r="LIV1262" s="5"/>
      <c r="LIW1262" s="5"/>
      <c r="LIX1262" s="5"/>
      <c r="LIY1262" s="5"/>
      <c r="LIZ1262" s="5"/>
      <c r="LJA1262" s="5"/>
      <c r="LJB1262" s="5"/>
      <c r="LJC1262" s="5"/>
      <c r="LJD1262" s="5"/>
      <c r="LJE1262" s="5"/>
      <c r="LJF1262" s="5"/>
      <c r="LJG1262" s="5"/>
      <c r="LJH1262" s="5"/>
      <c r="LJI1262" s="5"/>
      <c r="LJJ1262" s="5"/>
      <c r="LJK1262" s="5"/>
      <c r="LJL1262" s="5"/>
      <c r="LJM1262" s="5"/>
      <c r="LJN1262" s="5"/>
      <c r="LJO1262" s="5"/>
      <c r="LJP1262" s="5"/>
      <c r="LJQ1262" s="5"/>
      <c r="LJR1262" s="5"/>
      <c r="LJS1262" s="5"/>
      <c r="LJT1262" s="5"/>
      <c r="LJU1262" s="5"/>
      <c r="LJV1262" s="5"/>
      <c r="LJW1262" s="5"/>
      <c r="LJX1262" s="5"/>
      <c r="LJY1262" s="5"/>
      <c r="LJZ1262" s="5"/>
      <c r="LKA1262" s="5"/>
      <c r="LKB1262" s="5"/>
      <c r="LKC1262" s="5"/>
      <c r="LKD1262" s="5"/>
      <c r="LKE1262" s="5"/>
      <c r="LKF1262" s="5"/>
      <c r="LKG1262" s="5"/>
      <c r="LKH1262" s="5"/>
      <c r="LKI1262" s="5"/>
      <c r="LKJ1262" s="5"/>
      <c r="LKK1262" s="5"/>
      <c r="LKL1262" s="5"/>
      <c r="LKM1262" s="5"/>
      <c r="LKN1262" s="5"/>
      <c r="LKO1262" s="5"/>
      <c r="LKP1262" s="5"/>
      <c r="LKQ1262" s="5"/>
      <c r="LKR1262" s="5"/>
      <c r="LKS1262" s="5"/>
      <c r="LKT1262" s="5"/>
      <c r="LKU1262" s="5"/>
      <c r="LKV1262" s="5"/>
      <c r="LKW1262" s="5"/>
      <c r="LKX1262" s="5"/>
      <c r="LKY1262" s="5"/>
      <c r="LKZ1262" s="5"/>
      <c r="LLA1262" s="5"/>
      <c r="LLB1262" s="5"/>
      <c r="LLC1262" s="5"/>
      <c r="LLD1262" s="5"/>
      <c r="LLE1262" s="5"/>
      <c r="LLF1262" s="5"/>
      <c r="LLG1262" s="5"/>
      <c r="LLH1262" s="5"/>
      <c r="LLI1262" s="5"/>
      <c r="LLJ1262" s="5"/>
      <c r="LLK1262" s="5"/>
      <c r="LLL1262" s="5"/>
      <c r="LLM1262" s="5"/>
      <c r="LLN1262" s="5"/>
      <c r="LLO1262" s="5"/>
      <c r="LLP1262" s="5"/>
      <c r="LLQ1262" s="5"/>
      <c r="LLR1262" s="5"/>
      <c r="LLS1262" s="5"/>
      <c r="LLT1262" s="5"/>
      <c r="LLU1262" s="5"/>
      <c r="LLV1262" s="5"/>
      <c r="LLW1262" s="5"/>
      <c r="LLX1262" s="5"/>
      <c r="LLY1262" s="5"/>
      <c r="LLZ1262" s="5"/>
      <c r="LMA1262" s="5"/>
      <c r="LMB1262" s="5"/>
      <c r="LMC1262" s="5"/>
      <c r="LMD1262" s="5"/>
      <c r="LME1262" s="5"/>
      <c r="LMF1262" s="5"/>
      <c r="LMG1262" s="5"/>
      <c r="LMH1262" s="5"/>
      <c r="LMI1262" s="5"/>
      <c r="LMJ1262" s="5"/>
      <c r="LMK1262" s="5"/>
      <c r="LML1262" s="5"/>
      <c r="LMM1262" s="5"/>
      <c r="LMN1262" s="5"/>
      <c r="LMO1262" s="5"/>
      <c r="LMP1262" s="5"/>
      <c r="LMQ1262" s="5"/>
      <c r="LMR1262" s="5"/>
      <c r="LMS1262" s="5"/>
      <c r="LMT1262" s="5"/>
      <c r="LMU1262" s="5"/>
      <c r="LMV1262" s="5"/>
      <c r="LMW1262" s="5"/>
      <c r="LMX1262" s="5"/>
      <c r="LMY1262" s="5"/>
      <c r="LMZ1262" s="5"/>
      <c r="LNA1262" s="5"/>
      <c r="LNB1262" s="5"/>
      <c r="LNC1262" s="5"/>
      <c r="LND1262" s="5"/>
      <c r="LNE1262" s="5"/>
      <c r="LNF1262" s="5"/>
      <c r="LNG1262" s="5"/>
      <c r="LNH1262" s="5"/>
      <c r="LNI1262" s="5"/>
      <c r="LNJ1262" s="5"/>
      <c r="LNK1262" s="5"/>
      <c r="LNL1262" s="5"/>
      <c r="LNM1262" s="5"/>
      <c r="LNN1262" s="5"/>
      <c r="LNO1262" s="5"/>
      <c r="LNP1262" s="5"/>
      <c r="LNQ1262" s="5"/>
      <c r="LNR1262" s="5"/>
      <c r="LNS1262" s="5"/>
      <c r="LNT1262" s="5"/>
      <c r="LNU1262" s="5"/>
      <c r="LNV1262" s="5"/>
      <c r="LNW1262" s="5"/>
      <c r="LNX1262" s="5"/>
      <c r="LNY1262" s="5"/>
      <c r="LNZ1262" s="5"/>
      <c r="LOA1262" s="5"/>
      <c r="LOB1262" s="5"/>
      <c r="LOC1262" s="5"/>
      <c r="LOD1262" s="5"/>
      <c r="LOE1262" s="5"/>
      <c r="LOF1262" s="5"/>
      <c r="LOG1262" s="5"/>
      <c r="LOH1262" s="5"/>
      <c r="LOI1262" s="5"/>
      <c r="LOJ1262" s="5"/>
      <c r="LOK1262" s="5"/>
      <c r="LOL1262" s="5"/>
      <c r="LOM1262" s="5"/>
      <c r="LON1262" s="5"/>
      <c r="LOO1262" s="5"/>
      <c r="LOP1262" s="5"/>
      <c r="LOQ1262" s="5"/>
      <c r="LOR1262" s="5"/>
      <c r="LOS1262" s="5"/>
      <c r="LOT1262" s="5"/>
      <c r="LOU1262" s="5"/>
      <c r="LOV1262" s="5"/>
      <c r="LOW1262" s="5"/>
      <c r="LOX1262" s="5"/>
      <c r="LOY1262" s="5"/>
      <c r="LOZ1262" s="5"/>
      <c r="LPA1262" s="5"/>
      <c r="LPB1262" s="5"/>
      <c r="LPC1262" s="5"/>
      <c r="LPD1262" s="5"/>
      <c r="LPE1262" s="5"/>
      <c r="LPF1262" s="5"/>
      <c r="LPG1262" s="5"/>
      <c r="LPH1262" s="5"/>
      <c r="LPI1262" s="5"/>
      <c r="LPJ1262" s="5"/>
      <c r="LPK1262" s="5"/>
      <c r="LPL1262" s="5"/>
      <c r="LPM1262" s="5"/>
      <c r="LPN1262" s="5"/>
      <c r="LPO1262" s="5"/>
      <c r="LPP1262" s="5"/>
      <c r="LPQ1262" s="5"/>
      <c r="LPR1262" s="5"/>
      <c r="LPS1262" s="5"/>
      <c r="LPT1262" s="5"/>
      <c r="LPU1262" s="5"/>
      <c r="LPV1262" s="5"/>
      <c r="LPW1262" s="5"/>
      <c r="LPX1262" s="5"/>
      <c r="LPY1262" s="5"/>
      <c r="LPZ1262" s="5"/>
      <c r="LQA1262" s="5"/>
      <c r="LQB1262" s="5"/>
      <c r="LQC1262" s="5"/>
      <c r="LQD1262" s="5"/>
      <c r="LQE1262" s="5"/>
      <c r="LQF1262" s="5"/>
      <c r="LQG1262" s="5"/>
      <c r="LQH1262" s="5"/>
      <c r="LQI1262" s="5"/>
      <c r="LQJ1262" s="5"/>
      <c r="LQK1262" s="5"/>
      <c r="LQL1262" s="5"/>
      <c r="LQM1262" s="5"/>
      <c r="LQN1262" s="5"/>
      <c r="LQO1262" s="5"/>
      <c r="LQP1262" s="5"/>
      <c r="LQQ1262" s="5"/>
      <c r="LQR1262" s="5"/>
      <c r="LQS1262" s="5"/>
      <c r="LQT1262" s="5"/>
      <c r="LQU1262" s="5"/>
      <c r="LQV1262" s="5"/>
      <c r="LQW1262" s="5"/>
      <c r="LQX1262" s="5"/>
      <c r="LQY1262" s="5"/>
      <c r="LQZ1262" s="5"/>
      <c r="LRA1262" s="5"/>
      <c r="LRB1262" s="5"/>
      <c r="LRC1262" s="5"/>
      <c r="LRD1262" s="5"/>
      <c r="LRE1262" s="5"/>
      <c r="LRF1262" s="5"/>
      <c r="LRG1262" s="5"/>
      <c r="LRH1262" s="5"/>
      <c r="LRI1262" s="5"/>
      <c r="LRJ1262" s="5"/>
      <c r="LRK1262" s="5"/>
      <c r="LRL1262" s="5"/>
      <c r="LRM1262" s="5"/>
      <c r="LRN1262" s="5"/>
      <c r="LRO1262" s="5"/>
      <c r="LRP1262" s="5"/>
      <c r="LRQ1262" s="5"/>
      <c r="LRR1262" s="5"/>
      <c r="LRS1262" s="5"/>
      <c r="LRT1262" s="5"/>
      <c r="LRU1262" s="5"/>
      <c r="LRV1262" s="5"/>
      <c r="LRW1262" s="5"/>
      <c r="LRX1262" s="5"/>
      <c r="LRY1262" s="5"/>
      <c r="LRZ1262" s="5"/>
      <c r="LSA1262" s="5"/>
      <c r="LSB1262" s="5"/>
      <c r="LSC1262" s="5"/>
      <c r="LSD1262" s="5"/>
      <c r="LSE1262" s="5"/>
      <c r="LSF1262" s="5"/>
      <c r="LSG1262" s="5"/>
      <c r="LSH1262" s="5"/>
      <c r="LSI1262" s="5"/>
      <c r="LSJ1262" s="5"/>
      <c r="LSK1262" s="5"/>
      <c r="LSL1262" s="5"/>
      <c r="LSM1262" s="5"/>
      <c r="LSN1262" s="5"/>
      <c r="LSO1262" s="5"/>
      <c r="LSP1262" s="5"/>
      <c r="LSQ1262" s="5"/>
      <c r="LSR1262" s="5"/>
      <c r="LSS1262" s="5"/>
      <c r="LST1262" s="5"/>
      <c r="LSU1262" s="5"/>
      <c r="LSV1262" s="5"/>
      <c r="LSW1262" s="5"/>
      <c r="LSX1262" s="5"/>
      <c r="LSY1262" s="5"/>
      <c r="LSZ1262" s="5"/>
      <c r="LTA1262" s="5"/>
      <c r="LTB1262" s="5"/>
      <c r="LTC1262" s="5"/>
      <c r="LTD1262" s="5"/>
      <c r="LTE1262" s="5"/>
      <c r="LTF1262" s="5"/>
      <c r="LTG1262" s="5"/>
      <c r="LTH1262" s="5"/>
      <c r="LTI1262" s="5"/>
      <c r="LTJ1262" s="5"/>
      <c r="LTK1262" s="5"/>
      <c r="LTL1262" s="5"/>
      <c r="LTM1262" s="5"/>
      <c r="LTN1262" s="5"/>
      <c r="LTO1262" s="5"/>
      <c r="LTP1262" s="5"/>
      <c r="LTQ1262" s="5"/>
      <c r="LTR1262" s="5"/>
      <c r="LTS1262" s="5"/>
      <c r="LTT1262" s="5"/>
      <c r="LTU1262" s="5"/>
      <c r="LTV1262" s="5"/>
      <c r="LTW1262" s="5"/>
      <c r="LTX1262" s="5"/>
      <c r="LTY1262" s="5"/>
      <c r="LTZ1262" s="5"/>
      <c r="LUA1262" s="5"/>
      <c r="LUB1262" s="5"/>
      <c r="LUC1262" s="5"/>
      <c r="LUD1262" s="5"/>
      <c r="LUE1262" s="5"/>
      <c r="LUF1262" s="5"/>
      <c r="LUG1262" s="5"/>
      <c r="LUH1262" s="5"/>
      <c r="LUI1262" s="5"/>
      <c r="LUJ1262" s="5"/>
      <c r="LUK1262" s="5"/>
      <c r="LUL1262" s="5"/>
      <c r="LUM1262" s="5"/>
      <c r="LUN1262" s="5"/>
      <c r="LUO1262" s="5"/>
      <c r="LUP1262" s="5"/>
      <c r="LUQ1262" s="5"/>
      <c r="LUR1262" s="5"/>
      <c r="LUS1262" s="5"/>
      <c r="LUT1262" s="5"/>
      <c r="LUU1262" s="5"/>
      <c r="LUV1262" s="5"/>
      <c r="LUW1262" s="5"/>
      <c r="LUX1262" s="5"/>
      <c r="LUY1262" s="5"/>
      <c r="LUZ1262" s="5"/>
      <c r="LVA1262" s="5"/>
      <c r="LVB1262" s="5"/>
      <c r="LVC1262" s="5"/>
      <c r="LVD1262" s="5"/>
      <c r="LVE1262" s="5"/>
      <c r="LVF1262" s="5"/>
      <c r="LVG1262" s="5"/>
      <c r="LVH1262" s="5"/>
      <c r="LVI1262" s="5"/>
      <c r="LVJ1262" s="5"/>
      <c r="LVK1262" s="5"/>
      <c r="LVL1262" s="5"/>
      <c r="LVM1262" s="5"/>
      <c r="LVN1262" s="5"/>
      <c r="LVO1262" s="5"/>
      <c r="LVP1262" s="5"/>
      <c r="LVQ1262" s="5"/>
      <c r="LVR1262" s="5"/>
      <c r="LVS1262" s="5"/>
      <c r="LVT1262" s="5"/>
      <c r="LVU1262" s="5"/>
      <c r="LVV1262" s="5"/>
      <c r="LVW1262" s="5"/>
      <c r="LVX1262" s="5"/>
      <c r="LVY1262" s="5"/>
      <c r="LVZ1262" s="5"/>
      <c r="LWA1262" s="5"/>
      <c r="LWB1262" s="5"/>
      <c r="LWC1262" s="5"/>
      <c r="LWD1262" s="5"/>
      <c r="LWE1262" s="5"/>
      <c r="LWF1262" s="5"/>
      <c r="LWG1262" s="5"/>
      <c r="LWH1262" s="5"/>
      <c r="LWI1262" s="5"/>
      <c r="LWJ1262" s="5"/>
      <c r="LWK1262" s="5"/>
      <c r="LWL1262" s="5"/>
      <c r="LWM1262" s="5"/>
      <c r="LWN1262" s="5"/>
      <c r="LWO1262" s="5"/>
      <c r="LWP1262" s="5"/>
      <c r="LWQ1262" s="5"/>
      <c r="LWR1262" s="5"/>
      <c r="LWS1262" s="5"/>
      <c r="LWT1262" s="5"/>
      <c r="LWU1262" s="5"/>
      <c r="LWV1262" s="5"/>
      <c r="LWW1262" s="5"/>
      <c r="LWX1262" s="5"/>
      <c r="LWY1262" s="5"/>
      <c r="LWZ1262" s="5"/>
      <c r="LXA1262" s="5"/>
      <c r="LXB1262" s="5"/>
      <c r="LXC1262" s="5"/>
      <c r="LXD1262" s="5"/>
      <c r="LXE1262" s="5"/>
      <c r="LXF1262" s="5"/>
      <c r="LXG1262" s="5"/>
      <c r="LXH1262" s="5"/>
      <c r="LXI1262" s="5"/>
      <c r="LXJ1262" s="5"/>
      <c r="LXK1262" s="5"/>
      <c r="LXL1262" s="5"/>
      <c r="LXM1262" s="5"/>
      <c r="LXN1262" s="5"/>
      <c r="LXO1262" s="5"/>
      <c r="LXP1262" s="5"/>
      <c r="LXQ1262" s="5"/>
      <c r="LXR1262" s="5"/>
      <c r="LXS1262" s="5"/>
      <c r="LXT1262" s="5"/>
      <c r="LXU1262" s="5"/>
      <c r="LXV1262" s="5"/>
      <c r="LXW1262" s="5"/>
      <c r="LXX1262" s="5"/>
      <c r="LXY1262" s="5"/>
      <c r="LXZ1262" s="5"/>
      <c r="LYA1262" s="5"/>
      <c r="LYB1262" s="5"/>
      <c r="LYC1262" s="5"/>
      <c r="LYD1262" s="5"/>
      <c r="LYE1262" s="5"/>
      <c r="LYF1262" s="5"/>
      <c r="LYG1262" s="5"/>
      <c r="LYH1262" s="5"/>
      <c r="LYI1262" s="5"/>
      <c r="LYJ1262" s="5"/>
      <c r="LYK1262" s="5"/>
      <c r="LYL1262" s="5"/>
      <c r="LYM1262" s="5"/>
      <c r="LYN1262" s="5"/>
      <c r="LYO1262" s="5"/>
      <c r="LYP1262" s="5"/>
      <c r="LYQ1262" s="5"/>
      <c r="LYR1262" s="5"/>
      <c r="LYS1262" s="5"/>
      <c r="LYT1262" s="5"/>
      <c r="LYU1262" s="5"/>
      <c r="LYV1262" s="5"/>
      <c r="LYW1262" s="5"/>
      <c r="LYX1262" s="5"/>
      <c r="LYY1262" s="5"/>
      <c r="LYZ1262" s="5"/>
      <c r="LZA1262" s="5"/>
      <c r="LZB1262" s="5"/>
      <c r="LZC1262" s="5"/>
      <c r="LZD1262" s="5"/>
      <c r="LZE1262" s="5"/>
      <c r="LZF1262" s="5"/>
      <c r="LZG1262" s="5"/>
      <c r="LZH1262" s="5"/>
      <c r="LZI1262" s="5"/>
      <c r="LZJ1262" s="5"/>
      <c r="LZK1262" s="5"/>
      <c r="LZL1262" s="5"/>
      <c r="LZM1262" s="5"/>
      <c r="LZN1262" s="5"/>
      <c r="LZO1262" s="5"/>
      <c r="LZP1262" s="5"/>
      <c r="LZQ1262" s="5"/>
      <c r="LZR1262" s="5"/>
      <c r="LZS1262" s="5"/>
      <c r="LZT1262" s="5"/>
      <c r="LZU1262" s="5"/>
      <c r="LZV1262" s="5"/>
      <c r="LZW1262" s="5"/>
      <c r="LZX1262" s="5"/>
      <c r="LZY1262" s="5"/>
      <c r="LZZ1262" s="5"/>
      <c r="MAA1262" s="5"/>
      <c r="MAB1262" s="5"/>
      <c r="MAC1262" s="5"/>
      <c r="MAD1262" s="5"/>
      <c r="MAE1262" s="5"/>
      <c r="MAF1262" s="5"/>
      <c r="MAG1262" s="5"/>
      <c r="MAH1262" s="5"/>
      <c r="MAI1262" s="5"/>
      <c r="MAJ1262" s="5"/>
      <c r="MAK1262" s="5"/>
      <c r="MAL1262" s="5"/>
      <c r="MAM1262" s="5"/>
      <c r="MAN1262" s="5"/>
      <c r="MAO1262" s="5"/>
      <c r="MAP1262" s="5"/>
      <c r="MAQ1262" s="5"/>
      <c r="MAR1262" s="5"/>
      <c r="MAS1262" s="5"/>
      <c r="MAT1262" s="5"/>
      <c r="MAU1262" s="5"/>
      <c r="MAV1262" s="5"/>
      <c r="MAW1262" s="5"/>
      <c r="MAX1262" s="5"/>
      <c r="MAY1262" s="5"/>
      <c r="MAZ1262" s="5"/>
      <c r="MBA1262" s="5"/>
      <c r="MBB1262" s="5"/>
      <c r="MBC1262" s="5"/>
      <c r="MBD1262" s="5"/>
      <c r="MBE1262" s="5"/>
      <c r="MBF1262" s="5"/>
      <c r="MBG1262" s="5"/>
      <c r="MBH1262" s="5"/>
      <c r="MBI1262" s="5"/>
      <c r="MBJ1262" s="5"/>
      <c r="MBK1262" s="5"/>
      <c r="MBL1262" s="5"/>
      <c r="MBM1262" s="5"/>
      <c r="MBN1262" s="5"/>
      <c r="MBO1262" s="5"/>
      <c r="MBP1262" s="5"/>
      <c r="MBQ1262" s="5"/>
      <c r="MBR1262" s="5"/>
      <c r="MBS1262" s="5"/>
      <c r="MBT1262" s="5"/>
      <c r="MBU1262" s="5"/>
      <c r="MBV1262" s="5"/>
      <c r="MBW1262" s="5"/>
      <c r="MBX1262" s="5"/>
      <c r="MBY1262" s="5"/>
      <c r="MBZ1262" s="5"/>
      <c r="MCA1262" s="5"/>
      <c r="MCB1262" s="5"/>
      <c r="MCC1262" s="5"/>
      <c r="MCD1262" s="5"/>
      <c r="MCE1262" s="5"/>
      <c r="MCF1262" s="5"/>
      <c r="MCG1262" s="5"/>
      <c r="MCH1262" s="5"/>
      <c r="MCI1262" s="5"/>
      <c r="MCJ1262" s="5"/>
      <c r="MCK1262" s="5"/>
      <c r="MCL1262" s="5"/>
      <c r="MCM1262" s="5"/>
      <c r="MCN1262" s="5"/>
      <c r="MCO1262" s="5"/>
      <c r="MCP1262" s="5"/>
      <c r="MCQ1262" s="5"/>
      <c r="MCR1262" s="5"/>
      <c r="MCS1262" s="5"/>
      <c r="MCT1262" s="5"/>
      <c r="MCU1262" s="5"/>
      <c r="MCV1262" s="5"/>
      <c r="MCW1262" s="5"/>
      <c r="MCX1262" s="5"/>
      <c r="MCY1262" s="5"/>
      <c r="MCZ1262" s="5"/>
      <c r="MDA1262" s="5"/>
      <c r="MDB1262" s="5"/>
      <c r="MDC1262" s="5"/>
      <c r="MDD1262" s="5"/>
      <c r="MDE1262" s="5"/>
      <c r="MDF1262" s="5"/>
      <c r="MDG1262" s="5"/>
      <c r="MDH1262" s="5"/>
      <c r="MDI1262" s="5"/>
      <c r="MDJ1262" s="5"/>
      <c r="MDK1262" s="5"/>
      <c r="MDL1262" s="5"/>
      <c r="MDM1262" s="5"/>
      <c r="MDN1262" s="5"/>
      <c r="MDO1262" s="5"/>
      <c r="MDP1262" s="5"/>
      <c r="MDQ1262" s="5"/>
      <c r="MDR1262" s="5"/>
      <c r="MDS1262" s="5"/>
      <c r="MDT1262" s="5"/>
      <c r="MDU1262" s="5"/>
      <c r="MDV1262" s="5"/>
      <c r="MDW1262" s="5"/>
      <c r="MDX1262" s="5"/>
      <c r="MDY1262" s="5"/>
      <c r="MDZ1262" s="5"/>
      <c r="MEA1262" s="5"/>
      <c r="MEB1262" s="5"/>
      <c r="MEC1262" s="5"/>
      <c r="MED1262" s="5"/>
      <c r="MEE1262" s="5"/>
      <c r="MEF1262" s="5"/>
      <c r="MEG1262" s="5"/>
      <c r="MEH1262" s="5"/>
      <c r="MEI1262" s="5"/>
      <c r="MEJ1262" s="5"/>
      <c r="MEK1262" s="5"/>
      <c r="MEL1262" s="5"/>
      <c r="MEM1262" s="5"/>
      <c r="MEN1262" s="5"/>
      <c r="MEO1262" s="5"/>
      <c r="MEP1262" s="5"/>
      <c r="MEQ1262" s="5"/>
      <c r="MER1262" s="5"/>
      <c r="MES1262" s="5"/>
      <c r="MET1262" s="5"/>
      <c r="MEU1262" s="5"/>
      <c r="MEV1262" s="5"/>
      <c r="MEW1262" s="5"/>
      <c r="MEX1262" s="5"/>
      <c r="MEY1262" s="5"/>
      <c r="MEZ1262" s="5"/>
      <c r="MFA1262" s="5"/>
      <c r="MFB1262" s="5"/>
      <c r="MFC1262" s="5"/>
      <c r="MFD1262" s="5"/>
      <c r="MFE1262" s="5"/>
      <c r="MFF1262" s="5"/>
      <c r="MFG1262" s="5"/>
      <c r="MFH1262" s="5"/>
      <c r="MFI1262" s="5"/>
      <c r="MFJ1262" s="5"/>
      <c r="MFK1262" s="5"/>
      <c r="MFL1262" s="5"/>
      <c r="MFM1262" s="5"/>
      <c r="MFN1262" s="5"/>
      <c r="MFO1262" s="5"/>
      <c r="MFP1262" s="5"/>
      <c r="MFQ1262" s="5"/>
      <c r="MFR1262" s="5"/>
      <c r="MFS1262" s="5"/>
      <c r="MFT1262" s="5"/>
      <c r="MFU1262" s="5"/>
      <c r="MFV1262" s="5"/>
      <c r="MFW1262" s="5"/>
      <c r="MFX1262" s="5"/>
      <c r="MFY1262" s="5"/>
      <c r="MFZ1262" s="5"/>
      <c r="MGA1262" s="5"/>
      <c r="MGB1262" s="5"/>
      <c r="MGC1262" s="5"/>
      <c r="MGD1262" s="5"/>
      <c r="MGE1262" s="5"/>
      <c r="MGF1262" s="5"/>
      <c r="MGG1262" s="5"/>
      <c r="MGH1262" s="5"/>
      <c r="MGI1262" s="5"/>
      <c r="MGJ1262" s="5"/>
      <c r="MGK1262" s="5"/>
      <c r="MGL1262" s="5"/>
      <c r="MGM1262" s="5"/>
      <c r="MGN1262" s="5"/>
      <c r="MGO1262" s="5"/>
      <c r="MGP1262" s="5"/>
      <c r="MGQ1262" s="5"/>
      <c r="MGR1262" s="5"/>
      <c r="MGS1262" s="5"/>
      <c r="MGT1262" s="5"/>
      <c r="MGU1262" s="5"/>
      <c r="MGV1262" s="5"/>
      <c r="MGW1262" s="5"/>
      <c r="MGX1262" s="5"/>
      <c r="MGY1262" s="5"/>
      <c r="MGZ1262" s="5"/>
      <c r="MHA1262" s="5"/>
      <c r="MHB1262" s="5"/>
      <c r="MHC1262" s="5"/>
      <c r="MHD1262" s="5"/>
      <c r="MHE1262" s="5"/>
      <c r="MHF1262" s="5"/>
      <c r="MHG1262" s="5"/>
      <c r="MHH1262" s="5"/>
      <c r="MHI1262" s="5"/>
      <c r="MHJ1262" s="5"/>
      <c r="MHK1262" s="5"/>
      <c r="MHL1262" s="5"/>
      <c r="MHM1262" s="5"/>
      <c r="MHN1262" s="5"/>
      <c r="MHO1262" s="5"/>
      <c r="MHP1262" s="5"/>
      <c r="MHQ1262" s="5"/>
      <c r="MHR1262" s="5"/>
      <c r="MHS1262" s="5"/>
      <c r="MHT1262" s="5"/>
      <c r="MHU1262" s="5"/>
      <c r="MHV1262" s="5"/>
      <c r="MHW1262" s="5"/>
      <c r="MHX1262" s="5"/>
      <c r="MHY1262" s="5"/>
      <c r="MHZ1262" s="5"/>
      <c r="MIA1262" s="5"/>
      <c r="MIB1262" s="5"/>
      <c r="MIC1262" s="5"/>
      <c r="MID1262" s="5"/>
      <c r="MIE1262" s="5"/>
      <c r="MIF1262" s="5"/>
      <c r="MIG1262" s="5"/>
      <c r="MIH1262" s="5"/>
      <c r="MII1262" s="5"/>
      <c r="MIJ1262" s="5"/>
      <c r="MIK1262" s="5"/>
      <c r="MIL1262" s="5"/>
      <c r="MIM1262" s="5"/>
      <c r="MIN1262" s="5"/>
      <c r="MIO1262" s="5"/>
      <c r="MIP1262" s="5"/>
      <c r="MIQ1262" s="5"/>
      <c r="MIR1262" s="5"/>
      <c r="MIS1262" s="5"/>
      <c r="MIT1262" s="5"/>
      <c r="MIU1262" s="5"/>
      <c r="MIV1262" s="5"/>
      <c r="MIW1262" s="5"/>
      <c r="MIX1262" s="5"/>
      <c r="MIY1262" s="5"/>
      <c r="MIZ1262" s="5"/>
      <c r="MJA1262" s="5"/>
      <c r="MJB1262" s="5"/>
      <c r="MJC1262" s="5"/>
      <c r="MJD1262" s="5"/>
      <c r="MJE1262" s="5"/>
      <c r="MJF1262" s="5"/>
      <c r="MJG1262" s="5"/>
      <c r="MJH1262" s="5"/>
      <c r="MJI1262" s="5"/>
      <c r="MJJ1262" s="5"/>
      <c r="MJK1262" s="5"/>
      <c r="MJL1262" s="5"/>
      <c r="MJM1262" s="5"/>
      <c r="MJN1262" s="5"/>
      <c r="MJO1262" s="5"/>
      <c r="MJP1262" s="5"/>
      <c r="MJQ1262" s="5"/>
      <c r="MJR1262" s="5"/>
      <c r="MJS1262" s="5"/>
      <c r="MJT1262" s="5"/>
      <c r="MJU1262" s="5"/>
      <c r="MJV1262" s="5"/>
      <c r="MJW1262" s="5"/>
      <c r="MJX1262" s="5"/>
      <c r="MJY1262" s="5"/>
      <c r="MJZ1262" s="5"/>
      <c r="MKA1262" s="5"/>
      <c r="MKB1262" s="5"/>
      <c r="MKC1262" s="5"/>
      <c r="MKD1262" s="5"/>
      <c r="MKE1262" s="5"/>
      <c r="MKF1262" s="5"/>
      <c r="MKG1262" s="5"/>
      <c r="MKH1262" s="5"/>
      <c r="MKI1262" s="5"/>
      <c r="MKJ1262" s="5"/>
      <c r="MKK1262" s="5"/>
      <c r="MKL1262" s="5"/>
      <c r="MKM1262" s="5"/>
      <c r="MKN1262" s="5"/>
      <c r="MKO1262" s="5"/>
      <c r="MKP1262" s="5"/>
      <c r="MKQ1262" s="5"/>
      <c r="MKR1262" s="5"/>
      <c r="MKS1262" s="5"/>
      <c r="MKT1262" s="5"/>
      <c r="MKU1262" s="5"/>
      <c r="MKV1262" s="5"/>
      <c r="MKW1262" s="5"/>
      <c r="MKX1262" s="5"/>
      <c r="MKY1262" s="5"/>
      <c r="MKZ1262" s="5"/>
      <c r="MLA1262" s="5"/>
      <c r="MLB1262" s="5"/>
      <c r="MLC1262" s="5"/>
      <c r="MLD1262" s="5"/>
      <c r="MLE1262" s="5"/>
      <c r="MLF1262" s="5"/>
      <c r="MLG1262" s="5"/>
      <c r="MLH1262" s="5"/>
      <c r="MLI1262" s="5"/>
      <c r="MLJ1262" s="5"/>
      <c r="MLK1262" s="5"/>
      <c r="MLL1262" s="5"/>
      <c r="MLM1262" s="5"/>
      <c r="MLN1262" s="5"/>
      <c r="MLO1262" s="5"/>
      <c r="MLP1262" s="5"/>
      <c r="MLQ1262" s="5"/>
      <c r="MLR1262" s="5"/>
      <c r="MLS1262" s="5"/>
      <c r="MLT1262" s="5"/>
      <c r="MLU1262" s="5"/>
      <c r="MLV1262" s="5"/>
      <c r="MLW1262" s="5"/>
      <c r="MLX1262" s="5"/>
      <c r="MLY1262" s="5"/>
      <c r="MLZ1262" s="5"/>
      <c r="MMA1262" s="5"/>
      <c r="MMB1262" s="5"/>
      <c r="MMC1262" s="5"/>
      <c r="MMD1262" s="5"/>
      <c r="MME1262" s="5"/>
      <c r="MMF1262" s="5"/>
      <c r="MMG1262" s="5"/>
      <c r="MMH1262" s="5"/>
      <c r="MMI1262" s="5"/>
      <c r="MMJ1262" s="5"/>
      <c r="MMK1262" s="5"/>
      <c r="MML1262" s="5"/>
      <c r="MMM1262" s="5"/>
      <c r="MMN1262" s="5"/>
      <c r="MMO1262" s="5"/>
      <c r="MMP1262" s="5"/>
      <c r="MMQ1262" s="5"/>
      <c r="MMR1262" s="5"/>
      <c r="MMS1262" s="5"/>
      <c r="MMT1262" s="5"/>
      <c r="MMU1262" s="5"/>
      <c r="MMV1262" s="5"/>
      <c r="MMW1262" s="5"/>
      <c r="MMX1262" s="5"/>
      <c r="MMY1262" s="5"/>
      <c r="MMZ1262" s="5"/>
      <c r="MNA1262" s="5"/>
      <c r="MNB1262" s="5"/>
      <c r="MNC1262" s="5"/>
      <c r="MND1262" s="5"/>
      <c r="MNE1262" s="5"/>
      <c r="MNF1262" s="5"/>
      <c r="MNG1262" s="5"/>
      <c r="MNH1262" s="5"/>
      <c r="MNI1262" s="5"/>
      <c r="MNJ1262" s="5"/>
      <c r="MNK1262" s="5"/>
      <c r="MNL1262" s="5"/>
      <c r="MNM1262" s="5"/>
      <c r="MNN1262" s="5"/>
      <c r="MNO1262" s="5"/>
      <c r="MNP1262" s="5"/>
      <c r="MNQ1262" s="5"/>
      <c r="MNR1262" s="5"/>
      <c r="MNS1262" s="5"/>
      <c r="MNT1262" s="5"/>
      <c r="MNU1262" s="5"/>
      <c r="MNV1262" s="5"/>
      <c r="MNW1262" s="5"/>
      <c r="MNX1262" s="5"/>
      <c r="MNY1262" s="5"/>
      <c r="MNZ1262" s="5"/>
      <c r="MOA1262" s="5"/>
      <c r="MOB1262" s="5"/>
      <c r="MOC1262" s="5"/>
      <c r="MOD1262" s="5"/>
      <c r="MOE1262" s="5"/>
      <c r="MOF1262" s="5"/>
      <c r="MOG1262" s="5"/>
      <c r="MOH1262" s="5"/>
      <c r="MOI1262" s="5"/>
      <c r="MOJ1262" s="5"/>
      <c r="MOK1262" s="5"/>
      <c r="MOL1262" s="5"/>
      <c r="MOM1262" s="5"/>
      <c r="MON1262" s="5"/>
      <c r="MOO1262" s="5"/>
      <c r="MOP1262" s="5"/>
      <c r="MOQ1262" s="5"/>
      <c r="MOR1262" s="5"/>
      <c r="MOS1262" s="5"/>
      <c r="MOT1262" s="5"/>
      <c r="MOU1262" s="5"/>
      <c r="MOV1262" s="5"/>
      <c r="MOW1262" s="5"/>
      <c r="MOX1262" s="5"/>
      <c r="MOY1262" s="5"/>
      <c r="MOZ1262" s="5"/>
      <c r="MPA1262" s="5"/>
      <c r="MPB1262" s="5"/>
      <c r="MPC1262" s="5"/>
      <c r="MPD1262" s="5"/>
      <c r="MPE1262" s="5"/>
      <c r="MPF1262" s="5"/>
      <c r="MPG1262" s="5"/>
      <c r="MPH1262" s="5"/>
      <c r="MPI1262" s="5"/>
      <c r="MPJ1262" s="5"/>
      <c r="MPK1262" s="5"/>
      <c r="MPL1262" s="5"/>
      <c r="MPM1262" s="5"/>
      <c r="MPN1262" s="5"/>
      <c r="MPO1262" s="5"/>
      <c r="MPP1262" s="5"/>
      <c r="MPQ1262" s="5"/>
      <c r="MPR1262" s="5"/>
      <c r="MPS1262" s="5"/>
      <c r="MPT1262" s="5"/>
      <c r="MPU1262" s="5"/>
      <c r="MPV1262" s="5"/>
      <c r="MPW1262" s="5"/>
      <c r="MPX1262" s="5"/>
      <c r="MPY1262" s="5"/>
      <c r="MPZ1262" s="5"/>
      <c r="MQA1262" s="5"/>
      <c r="MQB1262" s="5"/>
      <c r="MQC1262" s="5"/>
      <c r="MQD1262" s="5"/>
      <c r="MQE1262" s="5"/>
      <c r="MQF1262" s="5"/>
      <c r="MQG1262" s="5"/>
      <c r="MQH1262" s="5"/>
      <c r="MQI1262" s="5"/>
      <c r="MQJ1262" s="5"/>
      <c r="MQK1262" s="5"/>
      <c r="MQL1262" s="5"/>
      <c r="MQM1262" s="5"/>
      <c r="MQN1262" s="5"/>
      <c r="MQO1262" s="5"/>
      <c r="MQP1262" s="5"/>
      <c r="MQQ1262" s="5"/>
      <c r="MQR1262" s="5"/>
      <c r="MQS1262" s="5"/>
      <c r="MQT1262" s="5"/>
      <c r="MQU1262" s="5"/>
      <c r="MQV1262" s="5"/>
      <c r="MQW1262" s="5"/>
      <c r="MQX1262" s="5"/>
      <c r="MQY1262" s="5"/>
      <c r="MQZ1262" s="5"/>
      <c r="MRA1262" s="5"/>
      <c r="MRB1262" s="5"/>
      <c r="MRC1262" s="5"/>
      <c r="MRD1262" s="5"/>
      <c r="MRE1262" s="5"/>
      <c r="MRF1262" s="5"/>
      <c r="MRG1262" s="5"/>
      <c r="MRH1262" s="5"/>
      <c r="MRI1262" s="5"/>
      <c r="MRJ1262" s="5"/>
      <c r="MRK1262" s="5"/>
      <c r="MRL1262" s="5"/>
      <c r="MRM1262" s="5"/>
      <c r="MRN1262" s="5"/>
      <c r="MRO1262" s="5"/>
      <c r="MRP1262" s="5"/>
      <c r="MRQ1262" s="5"/>
      <c r="MRR1262" s="5"/>
      <c r="MRS1262" s="5"/>
      <c r="MRT1262" s="5"/>
      <c r="MRU1262" s="5"/>
      <c r="MRV1262" s="5"/>
      <c r="MRW1262" s="5"/>
      <c r="MRX1262" s="5"/>
      <c r="MRY1262" s="5"/>
      <c r="MRZ1262" s="5"/>
      <c r="MSA1262" s="5"/>
      <c r="MSB1262" s="5"/>
      <c r="MSC1262" s="5"/>
      <c r="MSD1262" s="5"/>
      <c r="MSE1262" s="5"/>
      <c r="MSF1262" s="5"/>
      <c r="MSG1262" s="5"/>
      <c r="MSH1262" s="5"/>
      <c r="MSI1262" s="5"/>
      <c r="MSJ1262" s="5"/>
      <c r="MSK1262" s="5"/>
      <c r="MSL1262" s="5"/>
      <c r="MSM1262" s="5"/>
      <c r="MSN1262" s="5"/>
      <c r="MSO1262" s="5"/>
      <c r="MSP1262" s="5"/>
      <c r="MSQ1262" s="5"/>
      <c r="MSR1262" s="5"/>
      <c r="MSS1262" s="5"/>
      <c r="MST1262" s="5"/>
      <c r="MSU1262" s="5"/>
      <c r="MSV1262" s="5"/>
      <c r="MSW1262" s="5"/>
      <c r="MSX1262" s="5"/>
      <c r="MSY1262" s="5"/>
      <c r="MSZ1262" s="5"/>
      <c r="MTA1262" s="5"/>
      <c r="MTB1262" s="5"/>
      <c r="MTC1262" s="5"/>
      <c r="MTD1262" s="5"/>
      <c r="MTE1262" s="5"/>
      <c r="MTF1262" s="5"/>
      <c r="MTG1262" s="5"/>
      <c r="MTH1262" s="5"/>
      <c r="MTI1262" s="5"/>
      <c r="MTJ1262" s="5"/>
      <c r="MTK1262" s="5"/>
      <c r="MTL1262" s="5"/>
      <c r="MTM1262" s="5"/>
      <c r="MTN1262" s="5"/>
      <c r="MTO1262" s="5"/>
      <c r="MTP1262" s="5"/>
      <c r="MTQ1262" s="5"/>
      <c r="MTR1262" s="5"/>
      <c r="MTS1262" s="5"/>
      <c r="MTT1262" s="5"/>
      <c r="MTU1262" s="5"/>
      <c r="MTV1262" s="5"/>
      <c r="MTW1262" s="5"/>
      <c r="MTX1262" s="5"/>
      <c r="MTY1262" s="5"/>
      <c r="MTZ1262" s="5"/>
      <c r="MUA1262" s="5"/>
      <c r="MUB1262" s="5"/>
      <c r="MUC1262" s="5"/>
      <c r="MUD1262" s="5"/>
      <c r="MUE1262" s="5"/>
      <c r="MUF1262" s="5"/>
      <c r="MUG1262" s="5"/>
      <c r="MUH1262" s="5"/>
      <c r="MUI1262" s="5"/>
      <c r="MUJ1262" s="5"/>
      <c r="MUK1262" s="5"/>
      <c r="MUL1262" s="5"/>
      <c r="MUM1262" s="5"/>
      <c r="MUN1262" s="5"/>
      <c r="MUO1262" s="5"/>
      <c r="MUP1262" s="5"/>
      <c r="MUQ1262" s="5"/>
      <c r="MUR1262" s="5"/>
      <c r="MUS1262" s="5"/>
      <c r="MUT1262" s="5"/>
      <c r="MUU1262" s="5"/>
      <c r="MUV1262" s="5"/>
      <c r="MUW1262" s="5"/>
      <c r="MUX1262" s="5"/>
      <c r="MUY1262" s="5"/>
      <c r="MUZ1262" s="5"/>
      <c r="MVA1262" s="5"/>
      <c r="MVB1262" s="5"/>
      <c r="MVC1262" s="5"/>
      <c r="MVD1262" s="5"/>
      <c r="MVE1262" s="5"/>
      <c r="MVF1262" s="5"/>
      <c r="MVG1262" s="5"/>
      <c r="MVH1262" s="5"/>
      <c r="MVI1262" s="5"/>
      <c r="MVJ1262" s="5"/>
      <c r="MVK1262" s="5"/>
      <c r="MVL1262" s="5"/>
      <c r="MVM1262" s="5"/>
      <c r="MVN1262" s="5"/>
      <c r="MVO1262" s="5"/>
      <c r="MVP1262" s="5"/>
      <c r="MVQ1262" s="5"/>
      <c r="MVR1262" s="5"/>
      <c r="MVS1262" s="5"/>
      <c r="MVT1262" s="5"/>
      <c r="MVU1262" s="5"/>
      <c r="MVV1262" s="5"/>
      <c r="MVW1262" s="5"/>
      <c r="MVX1262" s="5"/>
      <c r="MVY1262" s="5"/>
      <c r="MVZ1262" s="5"/>
      <c r="MWA1262" s="5"/>
      <c r="MWB1262" s="5"/>
      <c r="MWC1262" s="5"/>
      <c r="MWD1262" s="5"/>
      <c r="MWE1262" s="5"/>
      <c r="MWF1262" s="5"/>
      <c r="MWG1262" s="5"/>
      <c r="MWH1262" s="5"/>
      <c r="MWI1262" s="5"/>
      <c r="MWJ1262" s="5"/>
      <c r="MWK1262" s="5"/>
      <c r="MWL1262" s="5"/>
      <c r="MWM1262" s="5"/>
      <c r="MWN1262" s="5"/>
      <c r="MWO1262" s="5"/>
      <c r="MWP1262" s="5"/>
      <c r="MWQ1262" s="5"/>
      <c r="MWR1262" s="5"/>
      <c r="MWS1262" s="5"/>
      <c r="MWT1262" s="5"/>
      <c r="MWU1262" s="5"/>
      <c r="MWV1262" s="5"/>
      <c r="MWW1262" s="5"/>
      <c r="MWX1262" s="5"/>
      <c r="MWY1262" s="5"/>
      <c r="MWZ1262" s="5"/>
      <c r="MXA1262" s="5"/>
      <c r="MXB1262" s="5"/>
      <c r="MXC1262" s="5"/>
      <c r="MXD1262" s="5"/>
      <c r="MXE1262" s="5"/>
      <c r="MXF1262" s="5"/>
      <c r="MXG1262" s="5"/>
      <c r="MXH1262" s="5"/>
      <c r="MXI1262" s="5"/>
      <c r="MXJ1262" s="5"/>
      <c r="MXK1262" s="5"/>
      <c r="MXL1262" s="5"/>
      <c r="MXM1262" s="5"/>
      <c r="MXN1262" s="5"/>
      <c r="MXO1262" s="5"/>
      <c r="MXP1262" s="5"/>
      <c r="MXQ1262" s="5"/>
      <c r="MXR1262" s="5"/>
      <c r="MXS1262" s="5"/>
      <c r="MXT1262" s="5"/>
      <c r="MXU1262" s="5"/>
      <c r="MXV1262" s="5"/>
      <c r="MXW1262" s="5"/>
      <c r="MXX1262" s="5"/>
      <c r="MXY1262" s="5"/>
      <c r="MXZ1262" s="5"/>
      <c r="MYA1262" s="5"/>
      <c r="MYB1262" s="5"/>
      <c r="MYC1262" s="5"/>
      <c r="MYD1262" s="5"/>
      <c r="MYE1262" s="5"/>
      <c r="MYF1262" s="5"/>
      <c r="MYG1262" s="5"/>
      <c r="MYH1262" s="5"/>
      <c r="MYI1262" s="5"/>
      <c r="MYJ1262" s="5"/>
      <c r="MYK1262" s="5"/>
      <c r="MYL1262" s="5"/>
      <c r="MYM1262" s="5"/>
      <c r="MYN1262" s="5"/>
      <c r="MYO1262" s="5"/>
      <c r="MYP1262" s="5"/>
      <c r="MYQ1262" s="5"/>
      <c r="MYR1262" s="5"/>
      <c r="MYS1262" s="5"/>
      <c r="MYT1262" s="5"/>
      <c r="MYU1262" s="5"/>
      <c r="MYV1262" s="5"/>
      <c r="MYW1262" s="5"/>
      <c r="MYX1262" s="5"/>
      <c r="MYY1262" s="5"/>
      <c r="MYZ1262" s="5"/>
      <c r="MZA1262" s="5"/>
      <c r="MZB1262" s="5"/>
      <c r="MZC1262" s="5"/>
      <c r="MZD1262" s="5"/>
      <c r="MZE1262" s="5"/>
      <c r="MZF1262" s="5"/>
      <c r="MZG1262" s="5"/>
      <c r="MZH1262" s="5"/>
      <c r="MZI1262" s="5"/>
      <c r="MZJ1262" s="5"/>
      <c r="MZK1262" s="5"/>
      <c r="MZL1262" s="5"/>
      <c r="MZM1262" s="5"/>
      <c r="MZN1262" s="5"/>
      <c r="MZO1262" s="5"/>
      <c r="MZP1262" s="5"/>
      <c r="MZQ1262" s="5"/>
      <c r="MZR1262" s="5"/>
      <c r="MZS1262" s="5"/>
      <c r="MZT1262" s="5"/>
      <c r="MZU1262" s="5"/>
      <c r="MZV1262" s="5"/>
      <c r="MZW1262" s="5"/>
      <c r="MZX1262" s="5"/>
      <c r="MZY1262" s="5"/>
      <c r="MZZ1262" s="5"/>
      <c r="NAA1262" s="5"/>
      <c r="NAB1262" s="5"/>
      <c r="NAC1262" s="5"/>
      <c r="NAD1262" s="5"/>
      <c r="NAE1262" s="5"/>
      <c r="NAF1262" s="5"/>
      <c r="NAG1262" s="5"/>
      <c r="NAH1262" s="5"/>
      <c r="NAI1262" s="5"/>
      <c r="NAJ1262" s="5"/>
      <c r="NAK1262" s="5"/>
      <c r="NAL1262" s="5"/>
      <c r="NAM1262" s="5"/>
      <c r="NAN1262" s="5"/>
      <c r="NAO1262" s="5"/>
      <c r="NAP1262" s="5"/>
      <c r="NAQ1262" s="5"/>
      <c r="NAR1262" s="5"/>
      <c r="NAS1262" s="5"/>
      <c r="NAT1262" s="5"/>
      <c r="NAU1262" s="5"/>
      <c r="NAV1262" s="5"/>
      <c r="NAW1262" s="5"/>
      <c r="NAX1262" s="5"/>
      <c r="NAY1262" s="5"/>
      <c r="NAZ1262" s="5"/>
      <c r="NBA1262" s="5"/>
      <c r="NBB1262" s="5"/>
      <c r="NBC1262" s="5"/>
      <c r="NBD1262" s="5"/>
      <c r="NBE1262" s="5"/>
      <c r="NBF1262" s="5"/>
      <c r="NBG1262" s="5"/>
      <c r="NBH1262" s="5"/>
      <c r="NBI1262" s="5"/>
      <c r="NBJ1262" s="5"/>
      <c r="NBK1262" s="5"/>
      <c r="NBL1262" s="5"/>
      <c r="NBM1262" s="5"/>
      <c r="NBN1262" s="5"/>
      <c r="NBO1262" s="5"/>
      <c r="NBP1262" s="5"/>
      <c r="NBQ1262" s="5"/>
      <c r="NBR1262" s="5"/>
      <c r="NBS1262" s="5"/>
      <c r="NBT1262" s="5"/>
      <c r="NBU1262" s="5"/>
      <c r="NBV1262" s="5"/>
      <c r="NBW1262" s="5"/>
      <c r="NBX1262" s="5"/>
      <c r="NBY1262" s="5"/>
      <c r="NBZ1262" s="5"/>
      <c r="NCA1262" s="5"/>
      <c r="NCB1262" s="5"/>
      <c r="NCC1262" s="5"/>
      <c r="NCD1262" s="5"/>
      <c r="NCE1262" s="5"/>
      <c r="NCF1262" s="5"/>
      <c r="NCG1262" s="5"/>
      <c r="NCH1262" s="5"/>
      <c r="NCI1262" s="5"/>
      <c r="NCJ1262" s="5"/>
      <c r="NCK1262" s="5"/>
      <c r="NCL1262" s="5"/>
      <c r="NCM1262" s="5"/>
      <c r="NCN1262" s="5"/>
      <c r="NCO1262" s="5"/>
      <c r="NCP1262" s="5"/>
      <c r="NCQ1262" s="5"/>
      <c r="NCR1262" s="5"/>
      <c r="NCS1262" s="5"/>
      <c r="NCT1262" s="5"/>
      <c r="NCU1262" s="5"/>
      <c r="NCV1262" s="5"/>
      <c r="NCW1262" s="5"/>
      <c r="NCX1262" s="5"/>
      <c r="NCY1262" s="5"/>
      <c r="NCZ1262" s="5"/>
      <c r="NDA1262" s="5"/>
      <c r="NDB1262" s="5"/>
      <c r="NDC1262" s="5"/>
      <c r="NDD1262" s="5"/>
      <c r="NDE1262" s="5"/>
      <c r="NDF1262" s="5"/>
      <c r="NDG1262" s="5"/>
      <c r="NDH1262" s="5"/>
      <c r="NDI1262" s="5"/>
      <c r="NDJ1262" s="5"/>
      <c r="NDK1262" s="5"/>
      <c r="NDL1262" s="5"/>
      <c r="NDM1262" s="5"/>
      <c r="NDN1262" s="5"/>
      <c r="NDO1262" s="5"/>
      <c r="NDP1262" s="5"/>
      <c r="NDQ1262" s="5"/>
      <c r="NDR1262" s="5"/>
      <c r="NDS1262" s="5"/>
      <c r="NDT1262" s="5"/>
      <c r="NDU1262" s="5"/>
      <c r="NDV1262" s="5"/>
      <c r="NDW1262" s="5"/>
      <c r="NDX1262" s="5"/>
      <c r="NDY1262" s="5"/>
      <c r="NDZ1262" s="5"/>
      <c r="NEA1262" s="5"/>
      <c r="NEB1262" s="5"/>
      <c r="NEC1262" s="5"/>
      <c r="NED1262" s="5"/>
      <c r="NEE1262" s="5"/>
      <c r="NEF1262" s="5"/>
      <c r="NEG1262" s="5"/>
      <c r="NEH1262" s="5"/>
      <c r="NEI1262" s="5"/>
      <c r="NEJ1262" s="5"/>
      <c r="NEK1262" s="5"/>
      <c r="NEL1262" s="5"/>
      <c r="NEM1262" s="5"/>
      <c r="NEN1262" s="5"/>
      <c r="NEO1262" s="5"/>
      <c r="NEP1262" s="5"/>
      <c r="NEQ1262" s="5"/>
      <c r="NER1262" s="5"/>
      <c r="NES1262" s="5"/>
      <c r="NET1262" s="5"/>
      <c r="NEU1262" s="5"/>
      <c r="NEV1262" s="5"/>
      <c r="NEW1262" s="5"/>
      <c r="NEX1262" s="5"/>
      <c r="NEY1262" s="5"/>
      <c r="NEZ1262" s="5"/>
      <c r="NFA1262" s="5"/>
      <c r="NFB1262" s="5"/>
      <c r="NFC1262" s="5"/>
      <c r="NFD1262" s="5"/>
      <c r="NFE1262" s="5"/>
      <c r="NFF1262" s="5"/>
      <c r="NFG1262" s="5"/>
      <c r="NFH1262" s="5"/>
      <c r="NFI1262" s="5"/>
      <c r="NFJ1262" s="5"/>
      <c r="NFK1262" s="5"/>
      <c r="NFL1262" s="5"/>
      <c r="NFM1262" s="5"/>
      <c r="NFN1262" s="5"/>
      <c r="NFO1262" s="5"/>
      <c r="NFP1262" s="5"/>
      <c r="NFQ1262" s="5"/>
      <c r="NFR1262" s="5"/>
      <c r="NFS1262" s="5"/>
      <c r="NFT1262" s="5"/>
      <c r="NFU1262" s="5"/>
      <c r="NFV1262" s="5"/>
      <c r="NFW1262" s="5"/>
      <c r="NFX1262" s="5"/>
      <c r="NFY1262" s="5"/>
      <c r="NFZ1262" s="5"/>
      <c r="NGA1262" s="5"/>
      <c r="NGB1262" s="5"/>
      <c r="NGC1262" s="5"/>
      <c r="NGD1262" s="5"/>
      <c r="NGE1262" s="5"/>
      <c r="NGF1262" s="5"/>
      <c r="NGG1262" s="5"/>
      <c r="NGH1262" s="5"/>
      <c r="NGI1262" s="5"/>
      <c r="NGJ1262" s="5"/>
      <c r="NGK1262" s="5"/>
      <c r="NGL1262" s="5"/>
      <c r="NGM1262" s="5"/>
      <c r="NGN1262" s="5"/>
      <c r="NGO1262" s="5"/>
      <c r="NGP1262" s="5"/>
      <c r="NGQ1262" s="5"/>
      <c r="NGR1262" s="5"/>
      <c r="NGS1262" s="5"/>
      <c r="NGT1262" s="5"/>
      <c r="NGU1262" s="5"/>
      <c r="NGV1262" s="5"/>
      <c r="NGW1262" s="5"/>
      <c r="NGX1262" s="5"/>
      <c r="NGY1262" s="5"/>
      <c r="NGZ1262" s="5"/>
      <c r="NHA1262" s="5"/>
      <c r="NHB1262" s="5"/>
      <c r="NHC1262" s="5"/>
      <c r="NHD1262" s="5"/>
      <c r="NHE1262" s="5"/>
      <c r="NHF1262" s="5"/>
      <c r="NHG1262" s="5"/>
      <c r="NHH1262" s="5"/>
      <c r="NHI1262" s="5"/>
      <c r="NHJ1262" s="5"/>
      <c r="NHK1262" s="5"/>
      <c r="NHL1262" s="5"/>
      <c r="NHM1262" s="5"/>
      <c r="NHN1262" s="5"/>
      <c r="NHO1262" s="5"/>
      <c r="NHP1262" s="5"/>
      <c r="NHQ1262" s="5"/>
      <c r="NHR1262" s="5"/>
      <c r="NHS1262" s="5"/>
      <c r="NHT1262" s="5"/>
      <c r="NHU1262" s="5"/>
      <c r="NHV1262" s="5"/>
      <c r="NHW1262" s="5"/>
      <c r="NHX1262" s="5"/>
      <c r="NHY1262" s="5"/>
      <c r="NHZ1262" s="5"/>
      <c r="NIA1262" s="5"/>
      <c r="NIB1262" s="5"/>
      <c r="NIC1262" s="5"/>
      <c r="NID1262" s="5"/>
      <c r="NIE1262" s="5"/>
      <c r="NIF1262" s="5"/>
      <c r="NIG1262" s="5"/>
      <c r="NIH1262" s="5"/>
      <c r="NII1262" s="5"/>
      <c r="NIJ1262" s="5"/>
      <c r="NIK1262" s="5"/>
      <c r="NIL1262" s="5"/>
      <c r="NIM1262" s="5"/>
      <c r="NIN1262" s="5"/>
      <c r="NIO1262" s="5"/>
      <c r="NIP1262" s="5"/>
      <c r="NIQ1262" s="5"/>
      <c r="NIR1262" s="5"/>
      <c r="NIS1262" s="5"/>
      <c r="NIT1262" s="5"/>
      <c r="NIU1262" s="5"/>
      <c r="NIV1262" s="5"/>
      <c r="NIW1262" s="5"/>
      <c r="NIX1262" s="5"/>
      <c r="NIY1262" s="5"/>
      <c r="NIZ1262" s="5"/>
      <c r="NJA1262" s="5"/>
      <c r="NJB1262" s="5"/>
      <c r="NJC1262" s="5"/>
      <c r="NJD1262" s="5"/>
      <c r="NJE1262" s="5"/>
      <c r="NJF1262" s="5"/>
      <c r="NJG1262" s="5"/>
      <c r="NJH1262" s="5"/>
      <c r="NJI1262" s="5"/>
      <c r="NJJ1262" s="5"/>
      <c r="NJK1262" s="5"/>
      <c r="NJL1262" s="5"/>
      <c r="NJM1262" s="5"/>
      <c r="NJN1262" s="5"/>
      <c r="NJO1262" s="5"/>
      <c r="NJP1262" s="5"/>
      <c r="NJQ1262" s="5"/>
      <c r="NJR1262" s="5"/>
      <c r="NJS1262" s="5"/>
      <c r="NJT1262" s="5"/>
      <c r="NJU1262" s="5"/>
      <c r="NJV1262" s="5"/>
      <c r="NJW1262" s="5"/>
      <c r="NJX1262" s="5"/>
      <c r="NJY1262" s="5"/>
      <c r="NJZ1262" s="5"/>
      <c r="NKA1262" s="5"/>
      <c r="NKB1262" s="5"/>
      <c r="NKC1262" s="5"/>
      <c r="NKD1262" s="5"/>
      <c r="NKE1262" s="5"/>
      <c r="NKF1262" s="5"/>
      <c r="NKG1262" s="5"/>
      <c r="NKH1262" s="5"/>
      <c r="NKI1262" s="5"/>
      <c r="NKJ1262" s="5"/>
      <c r="NKK1262" s="5"/>
      <c r="NKL1262" s="5"/>
      <c r="NKM1262" s="5"/>
      <c r="NKN1262" s="5"/>
      <c r="NKO1262" s="5"/>
      <c r="NKP1262" s="5"/>
      <c r="NKQ1262" s="5"/>
      <c r="NKR1262" s="5"/>
      <c r="NKS1262" s="5"/>
      <c r="NKT1262" s="5"/>
      <c r="NKU1262" s="5"/>
      <c r="NKV1262" s="5"/>
      <c r="NKW1262" s="5"/>
      <c r="NKX1262" s="5"/>
      <c r="NKY1262" s="5"/>
      <c r="NKZ1262" s="5"/>
      <c r="NLA1262" s="5"/>
      <c r="NLB1262" s="5"/>
      <c r="NLC1262" s="5"/>
      <c r="NLD1262" s="5"/>
      <c r="NLE1262" s="5"/>
      <c r="NLF1262" s="5"/>
      <c r="NLG1262" s="5"/>
      <c r="NLH1262" s="5"/>
      <c r="NLI1262" s="5"/>
      <c r="NLJ1262" s="5"/>
      <c r="NLK1262" s="5"/>
      <c r="NLL1262" s="5"/>
      <c r="NLM1262" s="5"/>
      <c r="NLN1262" s="5"/>
      <c r="NLO1262" s="5"/>
      <c r="NLP1262" s="5"/>
      <c r="NLQ1262" s="5"/>
      <c r="NLR1262" s="5"/>
      <c r="NLS1262" s="5"/>
      <c r="NLT1262" s="5"/>
      <c r="NLU1262" s="5"/>
      <c r="NLV1262" s="5"/>
      <c r="NLW1262" s="5"/>
      <c r="NLX1262" s="5"/>
      <c r="NLY1262" s="5"/>
      <c r="NLZ1262" s="5"/>
      <c r="NMA1262" s="5"/>
      <c r="NMB1262" s="5"/>
      <c r="NMC1262" s="5"/>
      <c r="NMD1262" s="5"/>
      <c r="NME1262" s="5"/>
      <c r="NMF1262" s="5"/>
      <c r="NMG1262" s="5"/>
      <c r="NMH1262" s="5"/>
      <c r="NMI1262" s="5"/>
      <c r="NMJ1262" s="5"/>
      <c r="NMK1262" s="5"/>
      <c r="NML1262" s="5"/>
      <c r="NMM1262" s="5"/>
      <c r="NMN1262" s="5"/>
      <c r="NMO1262" s="5"/>
      <c r="NMP1262" s="5"/>
      <c r="NMQ1262" s="5"/>
      <c r="NMR1262" s="5"/>
      <c r="NMS1262" s="5"/>
      <c r="NMT1262" s="5"/>
      <c r="NMU1262" s="5"/>
      <c r="NMV1262" s="5"/>
      <c r="NMW1262" s="5"/>
      <c r="NMX1262" s="5"/>
      <c r="NMY1262" s="5"/>
      <c r="NMZ1262" s="5"/>
      <c r="NNA1262" s="5"/>
      <c r="NNB1262" s="5"/>
      <c r="NNC1262" s="5"/>
      <c r="NND1262" s="5"/>
      <c r="NNE1262" s="5"/>
      <c r="NNF1262" s="5"/>
      <c r="NNG1262" s="5"/>
      <c r="NNH1262" s="5"/>
      <c r="NNI1262" s="5"/>
      <c r="NNJ1262" s="5"/>
      <c r="NNK1262" s="5"/>
      <c r="NNL1262" s="5"/>
      <c r="NNM1262" s="5"/>
      <c r="NNN1262" s="5"/>
      <c r="NNO1262" s="5"/>
      <c r="NNP1262" s="5"/>
      <c r="NNQ1262" s="5"/>
      <c r="NNR1262" s="5"/>
      <c r="NNS1262" s="5"/>
      <c r="NNT1262" s="5"/>
      <c r="NNU1262" s="5"/>
      <c r="NNV1262" s="5"/>
      <c r="NNW1262" s="5"/>
      <c r="NNX1262" s="5"/>
      <c r="NNY1262" s="5"/>
      <c r="NNZ1262" s="5"/>
      <c r="NOA1262" s="5"/>
      <c r="NOB1262" s="5"/>
      <c r="NOC1262" s="5"/>
      <c r="NOD1262" s="5"/>
      <c r="NOE1262" s="5"/>
      <c r="NOF1262" s="5"/>
      <c r="NOG1262" s="5"/>
      <c r="NOH1262" s="5"/>
      <c r="NOI1262" s="5"/>
      <c r="NOJ1262" s="5"/>
      <c r="NOK1262" s="5"/>
      <c r="NOL1262" s="5"/>
      <c r="NOM1262" s="5"/>
      <c r="NON1262" s="5"/>
      <c r="NOO1262" s="5"/>
      <c r="NOP1262" s="5"/>
      <c r="NOQ1262" s="5"/>
      <c r="NOR1262" s="5"/>
      <c r="NOS1262" s="5"/>
      <c r="NOT1262" s="5"/>
      <c r="NOU1262" s="5"/>
      <c r="NOV1262" s="5"/>
      <c r="NOW1262" s="5"/>
      <c r="NOX1262" s="5"/>
      <c r="NOY1262" s="5"/>
      <c r="NOZ1262" s="5"/>
      <c r="NPA1262" s="5"/>
      <c r="NPB1262" s="5"/>
      <c r="NPC1262" s="5"/>
      <c r="NPD1262" s="5"/>
      <c r="NPE1262" s="5"/>
      <c r="NPF1262" s="5"/>
      <c r="NPG1262" s="5"/>
      <c r="NPH1262" s="5"/>
      <c r="NPI1262" s="5"/>
      <c r="NPJ1262" s="5"/>
      <c r="NPK1262" s="5"/>
      <c r="NPL1262" s="5"/>
      <c r="NPM1262" s="5"/>
      <c r="NPN1262" s="5"/>
      <c r="NPO1262" s="5"/>
      <c r="NPP1262" s="5"/>
      <c r="NPQ1262" s="5"/>
      <c r="NPR1262" s="5"/>
      <c r="NPS1262" s="5"/>
      <c r="NPT1262" s="5"/>
      <c r="NPU1262" s="5"/>
      <c r="NPV1262" s="5"/>
      <c r="NPW1262" s="5"/>
      <c r="NPX1262" s="5"/>
      <c r="NPY1262" s="5"/>
      <c r="NPZ1262" s="5"/>
      <c r="NQA1262" s="5"/>
      <c r="NQB1262" s="5"/>
      <c r="NQC1262" s="5"/>
      <c r="NQD1262" s="5"/>
      <c r="NQE1262" s="5"/>
      <c r="NQF1262" s="5"/>
      <c r="NQG1262" s="5"/>
      <c r="NQH1262" s="5"/>
      <c r="NQI1262" s="5"/>
      <c r="NQJ1262" s="5"/>
      <c r="NQK1262" s="5"/>
      <c r="NQL1262" s="5"/>
      <c r="NQM1262" s="5"/>
      <c r="NQN1262" s="5"/>
      <c r="NQO1262" s="5"/>
      <c r="NQP1262" s="5"/>
      <c r="NQQ1262" s="5"/>
      <c r="NQR1262" s="5"/>
      <c r="NQS1262" s="5"/>
      <c r="NQT1262" s="5"/>
      <c r="NQU1262" s="5"/>
      <c r="NQV1262" s="5"/>
      <c r="NQW1262" s="5"/>
      <c r="NQX1262" s="5"/>
      <c r="NQY1262" s="5"/>
      <c r="NQZ1262" s="5"/>
      <c r="NRA1262" s="5"/>
      <c r="NRB1262" s="5"/>
      <c r="NRC1262" s="5"/>
      <c r="NRD1262" s="5"/>
      <c r="NRE1262" s="5"/>
      <c r="NRF1262" s="5"/>
      <c r="NRG1262" s="5"/>
      <c r="NRH1262" s="5"/>
      <c r="NRI1262" s="5"/>
      <c r="NRJ1262" s="5"/>
      <c r="NRK1262" s="5"/>
      <c r="NRL1262" s="5"/>
      <c r="NRM1262" s="5"/>
      <c r="NRN1262" s="5"/>
      <c r="NRO1262" s="5"/>
      <c r="NRP1262" s="5"/>
      <c r="NRQ1262" s="5"/>
      <c r="NRR1262" s="5"/>
      <c r="NRS1262" s="5"/>
      <c r="NRT1262" s="5"/>
      <c r="NRU1262" s="5"/>
      <c r="NRV1262" s="5"/>
      <c r="NRW1262" s="5"/>
      <c r="NRX1262" s="5"/>
      <c r="NRY1262" s="5"/>
      <c r="NRZ1262" s="5"/>
      <c r="NSA1262" s="5"/>
      <c r="NSB1262" s="5"/>
      <c r="NSC1262" s="5"/>
      <c r="NSD1262" s="5"/>
      <c r="NSE1262" s="5"/>
      <c r="NSF1262" s="5"/>
      <c r="NSG1262" s="5"/>
      <c r="NSH1262" s="5"/>
      <c r="NSI1262" s="5"/>
      <c r="NSJ1262" s="5"/>
      <c r="NSK1262" s="5"/>
      <c r="NSL1262" s="5"/>
      <c r="NSM1262" s="5"/>
      <c r="NSN1262" s="5"/>
      <c r="NSO1262" s="5"/>
      <c r="NSP1262" s="5"/>
      <c r="NSQ1262" s="5"/>
      <c r="NSR1262" s="5"/>
      <c r="NSS1262" s="5"/>
      <c r="NST1262" s="5"/>
      <c r="NSU1262" s="5"/>
      <c r="NSV1262" s="5"/>
      <c r="NSW1262" s="5"/>
      <c r="NSX1262" s="5"/>
      <c r="NSY1262" s="5"/>
      <c r="NSZ1262" s="5"/>
      <c r="NTA1262" s="5"/>
      <c r="NTB1262" s="5"/>
      <c r="NTC1262" s="5"/>
      <c r="NTD1262" s="5"/>
      <c r="NTE1262" s="5"/>
      <c r="NTF1262" s="5"/>
      <c r="NTG1262" s="5"/>
      <c r="NTH1262" s="5"/>
      <c r="NTI1262" s="5"/>
      <c r="NTJ1262" s="5"/>
      <c r="NTK1262" s="5"/>
      <c r="NTL1262" s="5"/>
      <c r="NTM1262" s="5"/>
      <c r="NTN1262" s="5"/>
      <c r="NTO1262" s="5"/>
      <c r="NTP1262" s="5"/>
      <c r="NTQ1262" s="5"/>
      <c r="NTR1262" s="5"/>
      <c r="NTS1262" s="5"/>
      <c r="NTT1262" s="5"/>
      <c r="NTU1262" s="5"/>
      <c r="NTV1262" s="5"/>
      <c r="NTW1262" s="5"/>
      <c r="NTX1262" s="5"/>
      <c r="NTY1262" s="5"/>
      <c r="NTZ1262" s="5"/>
      <c r="NUA1262" s="5"/>
      <c r="NUB1262" s="5"/>
      <c r="NUC1262" s="5"/>
      <c r="NUD1262" s="5"/>
      <c r="NUE1262" s="5"/>
      <c r="NUF1262" s="5"/>
      <c r="NUG1262" s="5"/>
      <c r="NUH1262" s="5"/>
      <c r="NUI1262" s="5"/>
      <c r="NUJ1262" s="5"/>
      <c r="NUK1262" s="5"/>
      <c r="NUL1262" s="5"/>
      <c r="NUM1262" s="5"/>
      <c r="NUN1262" s="5"/>
      <c r="NUO1262" s="5"/>
      <c r="NUP1262" s="5"/>
      <c r="NUQ1262" s="5"/>
      <c r="NUR1262" s="5"/>
      <c r="NUS1262" s="5"/>
      <c r="NUT1262" s="5"/>
      <c r="NUU1262" s="5"/>
      <c r="NUV1262" s="5"/>
      <c r="NUW1262" s="5"/>
      <c r="NUX1262" s="5"/>
      <c r="NUY1262" s="5"/>
      <c r="NUZ1262" s="5"/>
      <c r="NVA1262" s="5"/>
      <c r="NVB1262" s="5"/>
      <c r="NVC1262" s="5"/>
      <c r="NVD1262" s="5"/>
      <c r="NVE1262" s="5"/>
      <c r="NVF1262" s="5"/>
      <c r="NVG1262" s="5"/>
      <c r="NVH1262" s="5"/>
      <c r="NVI1262" s="5"/>
      <c r="NVJ1262" s="5"/>
      <c r="NVK1262" s="5"/>
      <c r="NVL1262" s="5"/>
      <c r="NVM1262" s="5"/>
      <c r="NVN1262" s="5"/>
      <c r="NVO1262" s="5"/>
      <c r="NVP1262" s="5"/>
      <c r="NVQ1262" s="5"/>
      <c r="NVR1262" s="5"/>
      <c r="NVS1262" s="5"/>
      <c r="NVT1262" s="5"/>
      <c r="NVU1262" s="5"/>
      <c r="NVV1262" s="5"/>
      <c r="NVW1262" s="5"/>
      <c r="NVX1262" s="5"/>
      <c r="NVY1262" s="5"/>
      <c r="NVZ1262" s="5"/>
      <c r="NWA1262" s="5"/>
      <c r="NWB1262" s="5"/>
      <c r="NWC1262" s="5"/>
      <c r="NWD1262" s="5"/>
      <c r="NWE1262" s="5"/>
      <c r="NWF1262" s="5"/>
      <c r="NWG1262" s="5"/>
      <c r="NWH1262" s="5"/>
      <c r="NWI1262" s="5"/>
      <c r="NWJ1262" s="5"/>
      <c r="NWK1262" s="5"/>
      <c r="NWL1262" s="5"/>
      <c r="NWM1262" s="5"/>
      <c r="NWN1262" s="5"/>
      <c r="NWO1262" s="5"/>
      <c r="NWP1262" s="5"/>
      <c r="NWQ1262" s="5"/>
      <c r="NWR1262" s="5"/>
      <c r="NWS1262" s="5"/>
      <c r="NWT1262" s="5"/>
      <c r="NWU1262" s="5"/>
      <c r="NWV1262" s="5"/>
      <c r="NWW1262" s="5"/>
      <c r="NWX1262" s="5"/>
      <c r="NWY1262" s="5"/>
      <c r="NWZ1262" s="5"/>
      <c r="NXA1262" s="5"/>
      <c r="NXB1262" s="5"/>
      <c r="NXC1262" s="5"/>
      <c r="NXD1262" s="5"/>
      <c r="NXE1262" s="5"/>
      <c r="NXF1262" s="5"/>
      <c r="NXG1262" s="5"/>
      <c r="NXH1262" s="5"/>
      <c r="NXI1262" s="5"/>
      <c r="NXJ1262" s="5"/>
      <c r="NXK1262" s="5"/>
      <c r="NXL1262" s="5"/>
      <c r="NXM1262" s="5"/>
      <c r="NXN1262" s="5"/>
      <c r="NXO1262" s="5"/>
      <c r="NXP1262" s="5"/>
      <c r="NXQ1262" s="5"/>
      <c r="NXR1262" s="5"/>
      <c r="NXS1262" s="5"/>
      <c r="NXT1262" s="5"/>
      <c r="NXU1262" s="5"/>
      <c r="NXV1262" s="5"/>
      <c r="NXW1262" s="5"/>
      <c r="NXX1262" s="5"/>
      <c r="NXY1262" s="5"/>
      <c r="NXZ1262" s="5"/>
      <c r="NYA1262" s="5"/>
      <c r="NYB1262" s="5"/>
      <c r="NYC1262" s="5"/>
      <c r="NYD1262" s="5"/>
      <c r="NYE1262" s="5"/>
      <c r="NYF1262" s="5"/>
      <c r="NYG1262" s="5"/>
      <c r="NYH1262" s="5"/>
      <c r="NYI1262" s="5"/>
      <c r="NYJ1262" s="5"/>
      <c r="NYK1262" s="5"/>
      <c r="NYL1262" s="5"/>
      <c r="NYM1262" s="5"/>
      <c r="NYN1262" s="5"/>
      <c r="NYO1262" s="5"/>
      <c r="NYP1262" s="5"/>
      <c r="NYQ1262" s="5"/>
      <c r="NYR1262" s="5"/>
      <c r="NYS1262" s="5"/>
      <c r="NYT1262" s="5"/>
      <c r="NYU1262" s="5"/>
      <c r="NYV1262" s="5"/>
      <c r="NYW1262" s="5"/>
      <c r="NYX1262" s="5"/>
      <c r="NYY1262" s="5"/>
      <c r="NYZ1262" s="5"/>
      <c r="NZA1262" s="5"/>
      <c r="NZB1262" s="5"/>
      <c r="NZC1262" s="5"/>
      <c r="NZD1262" s="5"/>
      <c r="NZE1262" s="5"/>
      <c r="NZF1262" s="5"/>
      <c r="NZG1262" s="5"/>
      <c r="NZH1262" s="5"/>
      <c r="NZI1262" s="5"/>
      <c r="NZJ1262" s="5"/>
      <c r="NZK1262" s="5"/>
      <c r="NZL1262" s="5"/>
      <c r="NZM1262" s="5"/>
      <c r="NZN1262" s="5"/>
      <c r="NZO1262" s="5"/>
      <c r="NZP1262" s="5"/>
      <c r="NZQ1262" s="5"/>
      <c r="NZR1262" s="5"/>
      <c r="NZS1262" s="5"/>
      <c r="NZT1262" s="5"/>
      <c r="NZU1262" s="5"/>
      <c r="NZV1262" s="5"/>
      <c r="NZW1262" s="5"/>
      <c r="NZX1262" s="5"/>
      <c r="NZY1262" s="5"/>
      <c r="NZZ1262" s="5"/>
      <c r="OAA1262" s="5"/>
      <c r="OAB1262" s="5"/>
      <c r="OAC1262" s="5"/>
      <c r="OAD1262" s="5"/>
      <c r="OAE1262" s="5"/>
      <c r="OAF1262" s="5"/>
      <c r="OAG1262" s="5"/>
      <c r="OAH1262" s="5"/>
      <c r="OAI1262" s="5"/>
      <c r="OAJ1262" s="5"/>
      <c r="OAK1262" s="5"/>
      <c r="OAL1262" s="5"/>
      <c r="OAM1262" s="5"/>
      <c r="OAN1262" s="5"/>
      <c r="OAO1262" s="5"/>
      <c r="OAP1262" s="5"/>
      <c r="OAQ1262" s="5"/>
      <c r="OAR1262" s="5"/>
      <c r="OAS1262" s="5"/>
      <c r="OAT1262" s="5"/>
      <c r="OAU1262" s="5"/>
      <c r="OAV1262" s="5"/>
      <c r="OAW1262" s="5"/>
      <c r="OAX1262" s="5"/>
      <c r="OAY1262" s="5"/>
      <c r="OAZ1262" s="5"/>
      <c r="OBA1262" s="5"/>
      <c r="OBB1262" s="5"/>
      <c r="OBC1262" s="5"/>
      <c r="OBD1262" s="5"/>
      <c r="OBE1262" s="5"/>
      <c r="OBF1262" s="5"/>
      <c r="OBG1262" s="5"/>
      <c r="OBH1262" s="5"/>
      <c r="OBI1262" s="5"/>
      <c r="OBJ1262" s="5"/>
      <c r="OBK1262" s="5"/>
      <c r="OBL1262" s="5"/>
      <c r="OBM1262" s="5"/>
      <c r="OBN1262" s="5"/>
      <c r="OBO1262" s="5"/>
      <c r="OBP1262" s="5"/>
      <c r="OBQ1262" s="5"/>
      <c r="OBR1262" s="5"/>
      <c r="OBS1262" s="5"/>
      <c r="OBT1262" s="5"/>
      <c r="OBU1262" s="5"/>
      <c r="OBV1262" s="5"/>
      <c r="OBW1262" s="5"/>
      <c r="OBX1262" s="5"/>
      <c r="OBY1262" s="5"/>
      <c r="OBZ1262" s="5"/>
      <c r="OCA1262" s="5"/>
      <c r="OCB1262" s="5"/>
      <c r="OCC1262" s="5"/>
      <c r="OCD1262" s="5"/>
      <c r="OCE1262" s="5"/>
      <c r="OCF1262" s="5"/>
      <c r="OCG1262" s="5"/>
      <c r="OCH1262" s="5"/>
      <c r="OCI1262" s="5"/>
      <c r="OCJ1262" s="5"/>
      <c r="OCK1262" s="5"/>
      <c r="OCL1262" s="5"/>
      <c r="OCM1262" s="5"/>
      <c r="OCN1262" s="5"/>
      <c r="OCO1262" s="5"/>
      <c r="OCP1262" s="5"/>
      <c r="OCQ1262" s="5"/>
      <c r="OCR1262" s="5"/>
      <c r="OCS1262" s="5"/>
      <c r="OCT1262" s="5"/>
      <c r="OCU1262" s="5"/>
      <c r="OCV1262" s="5"/>
      <c r="OCW1262" s="5"/>
      <c r="OCX1262" s="5"/>
      <c r="OCY1262" s="5"/>
      <c r="OCZ1262" s="5"/>
      <c r="ODA1262" s="5"/>
      <c r="ODB1262" s="5"/>
      <c r="ODC1262" s="5"/>
      <c r="ODD1262" s="5"/>
      <c r="ODE1262" s="5"/>
      <c r="ODF1262" s="5"/>
      <c r="ODG1262" s="5"/>
      <c r="ODH1262" s="5"/>
      <c r="ODI1262" s="5"/>
      <c r="ODJ1262" s="5"/>
      <c r="ODK1262" s="5"/>
      <c r="ODL1262" s="5"/>
      <c r="ODM1262" s="5"/>
      <c r="ODN1262" s="5"/>
      <c r="ODO1262" s="5"/>
      <c r="ODP1262" s="5"/>
      <c r="ODQ1262" s="5"/>
      <c r="ODR1262" s="5"/>
      <c r="ODS1262" s="5"/>
      <c r="ODT1262" s="5"/>
      <c r="ODU1262" s="5"/>
      <c r="ODV1262" s="5"/>
      <c r="ODW1262" s="5"/>
      <c r="ODX1262" s="5"/>
      <c r="ODY1262" s="5"/>
      <c r="ODZ1262" s="5"/>
      <c r="OEA1262" s="5"/>
      <c r="OEB1262" s="5"/>
      <c r="OEC1262" s="5"/>
      <c r="OED1262" s="5"/>
      <c r="OEE1262" s="5"/>
      <c r="OEF1262" s="5"/>
      <c r="OEG1262" s="5"/>
      <c r="OEH1262" s="5"/>
      <c r="OEI1262" s="5"/>
      <c r="OEJ1262" s="5"/>
      <c r="OEK1262" s="5"/>
      <c r="OEL1262" s="5"/>
      <c r="OEM1262" s="5"/>
      <c r="OEN1262" s="5"/>
      <c r="OEO1262" s="5"/>
      <c r="OEP1262" s="5"/>
      <c r="OEQ1262" s="5"/>
      <c r="OER1262" s="5"/>
      <c r="OES1262" s="5"/>
      <c r="OET1262" s="5"/>
      <c r="OEU1262" s="5"/>
      <c r="OEV1262" s="5"/>
      <c r="OEW1262" s="5"/>
      <c r="OEX1262" s="5"/>
      <c r="OEY1262" s="5"/>
      <c r="OEZ1262" s="5"/>
      <c r="OFA1262" s="5"/>
      <c r="OFB1262" s="5"/>
      <c r="OFC1262" s="5"/>
      <c r="OFD1262" s="5"/>
      <c r="OFE1262" s="5"/>
      <c r="OFF1262" s="5"/>
      <c r="OFG1262" s="5"/>
      <c r="OFH1262" s="5"/>
      <c r="OFI1262" s="5"/>
      <c r="OFJ1262" s="5"/>
      <c r="OFK1262" s="5"/>
      <c r="OFL1262" s="5"/>
      <c r="OFM1262" s="5"/>
      <c r="OFN1262" s="5"/>
      <c r="OFO1262" s="5"/>
      <c r="OFP1262" s="5"/>
      <c r="OFQ1262" s="5"/>
      <c r="OFR1262" s="5"/>
      <c r="OFS1262" s="5"/>
      <c r="OFT1262" s="5"/>
      <c r="OFU1262" s="5"/>
      <c r="OFV1262" s="5"/>
      <c r="OFW1262" s="5"/>
      <c r="OFX1262" s="5"/>
      <c r="OFY1262" s="5"/>
      <c r="OFZ1262" s="5"/>
      <c r="OGA1262" s="5"/>
      <c r="OGB1262" s="5"/>
      <c r="OGC1262" s="5"/>
      <c r="OGD1262" s="5"/>
      <c r="OGE1262" s="5"/>
      <c r="OGF1262" s="5"/>
      <c r="OGG1262" s="5"/>
      <c r="OGH1262" s="5"/>
      <c r="OGI1262" s="5"/>
      <c r="OGJ1262" s="5"/>
      <c r="OGK1262" s="5"/>
      <c r="OGL1262" s="5"/>
      <c r="OGM1262" s="5"/>
      <c r="OGN1262" s="5"/>
      <c r="OGO1262" s="5"/>
      <c r="OGP1262" s="5"/>
      <c r="OGQ1262" s="5"/>
      <c r="OGR1262" s="5"/>
      <c r="OGS1262" s="5"/>
      <c r="OGT1262" s="5"/>
      <c r="OGU1262" s="5"/>
      <c r="OGV1262" s="5"/>
      <c r="OGW1262" s="5"/>
      <c r="OGX1262" s="5"/>
      <c r="OGY1262" s="5"/>
      <c r="OGZ1262" s="5"/>
      <c r="OHA1262" s="5"/>
      <c r="OHB1262" s="5"/>
      <c r="OHC1262" s="5"/>
      <c r="OHD1262" s="5"/>
      <c r="OHE1262" s="5"/>
      <c r="OHF1262" s="5"/>
      <c r="OHG1262" s="5"/>
      <c r="OHH1262" s="5"/>
      <c r="OHI1262" s="5"/>
      <c r="OHJ1262" s="5"/>
      <c r="OHK1262" s="5"/>
      <c r="OHL1262" s="5"/>
      <c r="OHM1262" s="5"/>
      <c r="OHN1262" s="5"/>
      <c r="OHO1262" s="5"/>
      <c r="OHP1262" s="5"/>
      <c r="OHQ1262" s="5"/>
      <c r="OHR1262" s="5"/>
      <c r="OHS1262" s="5"/>
      <c r="OHT1262" s="5"/>
      <c r="OHU1262" s="5"/>
      <c r="OHV1262" s="5"/>
      <c r="OHW1262" s="5"/>
      <c r="OHX1262" s="5"/>
      <c r="OHY1262" s="5"/>
      <c r="OHZ1262" s="5"/>
      <c r="OIA1262" s="5"/>
      <c r="OIB1262" s="5"/>
      <c r="OIC1262" s="5"/>
      <c r="OID1262" s="5"/>
      <c r="OIE1262" s="5"/>
      <c r="OIF1262" s="5"/>
      <c r="OIG1262" s="5"/>
      <c r="OIH1262" s="5"/>
      <c r="OII1262" s="5"/>
      <c r="OIJ1262" s="5"/>
      <c r="OIK1262" s="5"/>
      <c r="OIL1262" s="5"/>
      <c r="OIM1262" s="5"/>
      <c r="OIN1262" s="5"/>
      <c r="OIO1262" s="5"/>
      <c r="OIP1262" s="5"/>
      <c r="OIQ1262" s="5"/>
      <c r="OIR1262" s="5"/>
      <c r="OIS1262" s="5"/>
      <c r="OIT1262" s="5"/>
      <c r="OIU1262" s="5"/>
      <c r="OIV1262" s="5"/>
      <c r="OIW1262" s="5"/>
      <c r="OIX1262" s="5"/>
      <c r="OIY1262" s="5"/>
      <c r="OIZ1262" s="5"/>
      <c r="OJA1262" s="5"/>
      <c r="OJB1262" s="5"/>
      <c r="OJC1262" s="5"/>
      <c r="OJD1262" s="5"/>
      <c r="OJE1262" s="5"/>
      <c r="OJF1262" s="5"/>
      <c r="OJG1262" s="5"/>
      <c r="OJH1262" s="5"/>
      <c r="OJI1262" s="5"/>
      <c r="OJJ1262" s="5"/>
      <c r="OJK1262" s="5"/>
      <c r="OJL1262" s="5"/>
      <c r="OJM1262" s="5"/>
      <c r="OJN1262" s="5"/>
      <c r="OJO1262" s="5"/>
      <c r="OJP1262" s="5"/>
      <c r="OJQ1262" s="5"/>
      <c r="OJR1262" s="5"/>
      <c r="OJS1262" s="5"/>
      <c r="OJT1262" s="5"/>
      <c r="OJU1262" s="5"/>
      <c r="OJV1262" s="5"/>
      <c r="OJW1262" s="5"/>
      <c r="OJX1262" s="5"/>
      <c r="OJY1262" s="5"/>
      <c r="OJZ1262" s="5"/>
      <c r="OKA1262" s="5"/>
      <c r="OKB1262" s="5"/>
      <c r="OKC1262" s="5"/>
      <c r="OKD1262" s="5"/>
      <c r="OKE1262" s="5"/>
      <c r="OKF1262" s="5"/>
      <c r="OKG1262" s="5"/>
      <c r="OKH1262" s="5"/>
      <c r="OKI1262" s="5"/>
      <c r="OKJ1262" s="5"/>
      <c r="OKK1262" s="5"/>
      <c r="OKL1262" s="5"/>
      <c r="OKM1262" s="5"/>
      <c r="OKN1262" s="5"/>
      <c r="OKO1262" s="5"/>
      <c r="OKP1262" s="5"/>
      <c r="OKQ1262" s="5"/>
      <c r="OKR1262" s="5"/>
      <c r="OKS1262" s="5"/>
      <c r="OKT1262" s="5"/>
      <c r="OKU1262" s="5"/>
      <c r="OKV1262" s="5"/>
      <c r="OKW1262" s="5"/>
      <c r="OKX1262" s="5"/>
      <c r="OKY1262" s="5"/>
      <c r="OKZ1262" s="5"/>
      <c r="OLA1262" s="5"/>
      <c r="OLB1262" s="5"/>
      <c r="OLC1262" s="5"/>
      <c r="OLD1262" s="5"/>
      <c r="OLE1262" s="5"/>
      <c r="OLF1262" s="5"/>
      <c r="OLG1262" s="5"/>
      <c r="OLH1262" s="5"/>
      <c r="OLI1262" s="5"/>
      <c r="OLJ1262" s="5"/>
      <c r="OLK1262" s="5"/>
      <c r="OLL1262" s="5"/>
      <c r="OLM1262" s="5"/>
      <c r="OLN1262" s="5"/>
      <c r="OLO1262" s="5"/>
      <c r="OLP1262" s="5"/>
      <c r="OLQ1262" s="5"/>
      <c r="OLR1262" s="5"/>
      <c r="OLS1262" s="5"/>
      <c r="OLT1262" s="5"/>
      <c r="OLU1262" s="5"/>
      <c r="OLV1262" s="5"/>
      <c r="OLW1262" s="5"/>
      <c r="OLX1262" s="5"/>
      <c r="OLY1262" s="5"/>
      <c r="OLZ1262" s="5"/>
      <c r="OMA1262" s="5"/>
      <c r="OMB1262" s="5"/>
      <c r="OMC1262" s="5"/>
      <c r="OMD1262" s="5"/>
      <c r="OME1262" s="5"/>
      <c r="OMF1262" s="5"/>
      <c r="OMG1262" s="5"/>
      <c r="OMH1262" s="5"/>
      <c r="OMI1262" s="5"/>
      <c r="OMJ1262" s="5"/>
      <c r="OMK1262" s="5"/>
      <c r="OML1262" s="5"/>
      <c r="OMM1262" s="5"/>
      <c r="OMN1262" s="5"/>
      <c r="OMO1262" s="5"/>
      <c r="OMP1262" s="5"/>
      <c r="OMQ1262" s="5"/>
      <c r="OMR1262" s="5"/>
      <c r="OMS1262" s="5"/>
      <c r="OMT1262" s="5"/>
      <c r="OMU1262" s="5"/>
      <c r="OMV1262" s="5"/>
      <c r="OMW1262" s="5"/>
      <c r="OMX1262" s="5"/>
      <c r="OMY1262" s="5"/>
      <c r="OMZ1262" s="5"/>
      <c r="ONA1262" s="5"/>
      <c r="ONB1262" s="5"/>
      <c r="ONC1262" s="5"/>
      <c r="OND1262" s="5"/>
      <c r="ONE1262" s="5"/>
      <c r="ONF1262" s="5"/>
      <c r="ONG1262" s="5"/>
      <c r="ONH1262" s="5"/>
      <c r="ONI1262" s="5"/>
      <c r="ONJ1262" s="5"/>
      <c r="ONK1262" s="5"/>
      <c r="ONL1262" s="5"/>
      <c r="ONM1262" s="5"/>
      <c r="ONN1262" s="5"/>
      <c r="ONO1262" s="5"/>
      <c r="ONP1262" s="5"/>
      <c r="ONQ1262" s="5"/>
      <c r="ONR1262" s="5"/>
      <c r="ONS1262" s="5"/>
      <c r="ONT1262" s="5"/>
      <c r="ONU1262" s="5"/>
      <c r="ONV1262" s="5"/>
      <c r="ONW1262" s="5"/>
      <c r="ONX1262" s="5"/>
      <c r="ONY1262" s="5"/>
      <c r="ONZ1262" s="5"/>
      <c r="OOA1262" s="5"/>
      <c r="OOB1262" s="5"/>
      <c r="OOC1262" s="5"/>
      <c r="OOD1262" s="5"/>
      <c r="OOE1262" s="5"/>
      <c r="OOF1262" s="5"/>
      <c r="OOG1262" s="5"/>
      <c r="OOH1262" s="5"/>
      <c r="OOI1262" s="5"/>
      <c r="OOJ1262" s="5"/>
      <c r="OOK1262" s="5"/>
      <c r="OOL1262" s="5"/>
      <c r="OOM1262" s="5"/>
      <c r="OON1262" s="5"/>
      <c r="OOO1262" s="5"/>
      <c r="OOP1262" s="5"/>
      <c r="OOQ1262" s="5"/>
      <c r="OOR1262" s="5"/>
      <c r="OOS1262" s="5"/>
      <c r="OOT1262" s="5"/>
      <c r="OOU1262" s="5"/>
      <c r="OOV1262" s="5"/>
      <c r="OOW1262" s="5"/>
      <c r="OOX1262" s="5"/>
      <c r="OOY1262" s="5"/>
      <c r="OOZ1262" s="5"/>
      <c r="OPA1262" s="5"/>
      <c r="OPB1262" s="5"/>
      <c r="OPC1262" s="5"/>
      <c r="OPD1262" s="5"/>
      <c r="OPE1262" s="5"/>
      <c r="OPF1262" s="5"/>
      <c r="OPG1262" s="5"/>
      <c r="OPH1262" s="5"/>
      <c r="OPI1262" s="5"/>
      <c r="OPJ1262" s="5"/>
      <c r="OPK1262" s="5"/>
      <c r="OPL1262" s="5"/>
      <c r="OPM1262" s="5"/>
      <c r="OPN1262" s="5"/>
      <c r="OPO1262" s="5"/>
      <c r="OPP1262" s="5"/>
      <c r="OPQ1262" s="5"/>
      <c r="OPR1262" s="5"/>
      <c r="OPS1262" s="5"/>
      <c r="OPT1262" s="5"/>
      <c r="OPU1262" s="5"/>
      <c r="OPV1262" s="5"/>
      <c r="OPW1262" s="5"/>
      <c r="OPX1262" s="5"/>
      <c r="OPY1262" s="5"/>
      <c r="OPZ1262" s="5"/>
      <c r="OQA1262" s="5"/>
      <c r="OQB1262" s="5"/>
      <c r="OQC1262" s="5"/>
      <c r="OQD1262" s="5"/>
      <c r="OQE1262" s="5"/>
      <c r="OQF1262" s="5"/>
      <c r="OQG1262" s="5"/>
      <c r="OQH1262" s="5"/>
      <c r="OQI1262" s="5"/>
      <c r="OQJ1262" s="5"/>
      <c r="OQK1262" s="5"/>
      <c r="OQL1262" s="5"/>
      <c r="OQM1262" s="5"/>
      <c r="OQN1262" s="5"/>
      <c r="OQO1262" s="5"/>
      <c r="OQP1262" s="5"/>
      <c r="OQQ1262" s="5"/>
      <c r="OQR1262" s="5"/>
      <c r="OQS1262" s="5"/>
      <c r="OQT1262" s="5"/>
      <c r="OQU1262" s="5"/>
      <c r="OQV1262" s="5"/>
      <c r="OQW1262" s="5"/>
      <c r="OQX1262" s="5"/>
      <c r="OQY1262" s="5"/>
      <c r="OQZ1262" s="5"/>
      <c r="ORA1262" s="5"/>
      <c r="ORB1262" s="5"/>
      <c r="ORC1262" s="5"/>
      <c r="ORD1262" s="5"/>
      <c r="ORE1262" s="5"/>
      <c r="ORF1262" s="5"/>
      <c r="ORG1262" s="5"/>
      <c r="ORH1262" s="5"/>
      <c r="ORI1262" s="5"/>
      <c r="ORJ1262" s="5"/>
      <c r="ORK1262" s="5"/>
      <c r="ORL1262" s="5"/>
      <c r="ORM1262" s="5"/>
      <c r="ORN1262" s="5"/>
      <c r="ORO1262" s="5"/>
      <c r="ORP1262" s="5"/>
      <c r="ORQ1262" s="5"/>
      <c r="ORR1262" s="5"/>
      <c r="ORS1262" s="5"/>
      <c r="ORT1262" s="5"/>
      <c r="ORU1262" s="5"/>
      <c r="ORV1262" s="5"/>
      <c r="ORW1262" s="5"/>
      <c r="ORX1262" s="5"/>
      <c r="ORY1262" s="5"/>
      <c r="ORZ1262" s="5"/>
      <c r="OSA1262" s="5"/>
      <c r="OSB1262" s="5"/>
      <c r="OSC1262" s="5"/>
      <c r="OSD1262" s="5"/>
      <c r="OSE1262" s="5"/>
      <c r="OSF1262" s="5"/>
      <c r="OSG1262" s="5"/>
      <c r="OSH1262" s="5"/>
      <c r="OSI1262" s="5"/>
      <c r="OSJ1262" s="5"/>
      <c r="OSK1262" s="5"/>
      <c r="OSL1262" s="5"/>
      <c r="OSM1262" s="5"/>
      <c r="OSN1262" s="5"/>
      <c r="OSO1262" s="5"/>
      <c r="OSP1262" s="5"/>
      <c r="OSQ1262" s="5"/>
      <c r="OSR1262" s="5"/>
      <c r="OSS1262" s="5"/>
      <c r="OST1262" s="5"/>
      <c r="OSU1262" s="5"/>
      <c r="OSV1262" s="5"/>
      <c r="OSW1262" s="5"/>
      <c r="OSX1262" s="5"/>
      <c r="OSY1262" s="5"/>
      <c r="OSZ1262" s="5"/>
      <c r="OTA1262" s="5"/>
      <c r="OTB1262" s="5"/>
      <c r="OTC1262" s="5"/>
      <c r="OTD1262" s="5"/>
      <c r="OTE1262" s="5"/>
      <c r="OTF1262" s="5"/>
      <c r="OTG1262" s="5"/>
      <c r="OTH1262" s="5"/>
      <c r="OTI1262" s="5"/>
      <c r="OTJ1262" s="5"/>
      <c r="OTK1262" s="5"/>
      <c r="OTL1262" s="5"/>
      <c r="OTM1262" s="5"/>
      <c r="OTN1262" s="5"/>
      <c r="OTO1262" s="5"/>
      <c r="OTP1262" s="5"/>
      <c r="OTQ1262" s="5"/>
      <c r="OTR1262" s="5"/>
      <c r="OTS1262" s="5"/>
      <c r="OTT1262" s="5"/>
      <c r="OTU1262" s="5"/>
      <c r="OTV1262" s="5"/>
      <c r="OTW1262" s="5"/>
      <c r="OTX1262" s="5"/>
      <c r="OTY1262" s="5"/>
      <c r="OTZ1262" s="5"/>
      <c r="OUA1262" s="5"/>
      <c r="OUB1262" s="5"/>
      <c r="OUC1262" s="5"/>
      <c r="OUD1262" s="5"/>
      <c r="OUE1262" s="5"/>
      <c r="OUF1262" s="5"/>
      <c r="OUG1262" s="5"/>
      <c r="OUH1262" s="5"/>
      <c r="OUI1262" s="5"/>
      <c r="OUJ1262" s="5"/>
      <c r="OUK1262" s="5"/>
      <c r="OUL1262" s="5"/>
      <c r="OUM1262" s="5"/>
      <c r="OUN1262" s="5"/>
      <c r="OUO1262" s="5"/>
      <c r="OUP1262" s="5"/>
      <c r="OUQ1262" s="5"/>
      <c r="OUR1262" s="5"/>
      <c r="OUS1262" s="5"/>
      <c r="OUT1262" s="5"/>
      <c r="OUU1262" s="5"/>
      <c r="OUV1262" s="5"/>
      <c r="OUW1262" s="5"/>
      <c r="OUX1262" s="5"/>
      <c r="OUY1262" s="5"/>
      <c r="OUZ1262" s="5"/>
      <c r="OVA1262" s="5"/>
      <c r="OVB1262" s="5"/>
      <c r="OVC1262" s="5"/>
      <c r="OVD1262" s="5"/>
      <c r="OVE1262" s="5"/>
      <c r="OVF1262" s="5"/>
      <c r="OVG1262" s="5"/>
      <c r="OVH1262" s="5"/>
      <c r="OVI1262" s="5"/>
      <c r="OVJ1262" s="5"/>
      <c r="OVK1262" s="5"/>
      <c r="OVL1262" s="5"/>
      <c r="OVM1262" s="5"/>
      <c r="OVN1262" s="5"/>
      <c r="OVO1262" s="5"/>
      <c r="OVP1262" s="5"/>
      <c r="OVQ1262" s="5"/>
      <c r="OVR1262" s="5"/>
      <c r="OVS1262" s="5"/>
      <c r="OVT1262" s="5"/>
      <c r="OVU1262" s="5"/>
      <c r="OVV1262" s="5"/>
      <c r="OVW1262" s="5"/>
      <c r="OVX1262" s="5"/>
      <c r="OVY1262" s="5"/>
      <c r="OVZ1262" s="5"/>
      <c r="OWA1262" s="5"/>
      <c r="OWB1262" s="5"/>
      <c r="OWC1262" s="5"/>
      <c r="OWD1262" s="5"/>
      <c r="OWE1262" s="5"/>
      <c r="OWF1262" s="5"/>
      <c r="OWG1262" s="5"/>
      <c r="OWH1262" s="5"/>
      <c r="OWI1262" s="5"/>
      <c r="OWJ1262" s="5"/>
      <c r="OWK1262" s="5"/>
      <c r="OWL1262" s="5"/>
      <c r="OWM1262" s="5"/>
      <c r="OWN1262" s="5"/>
      <c r="OWO1262" s="5"/>
      <c r="OWP1262" s="5"/>
      <c r="OWQ1262" s="5"/>
      <c r="OWR1262" s="5"/>
      <c r="OWS1262" s="5"/>
      <c r="OWT1262" s="5"/>
      <c r="OWU1262" s="5"/>
      <c r="OWV1262" s="5"/>
      <c r="OWW1262" s="5"/>
      <c r="OWX1262" s="5"/>
      <c r="OWY1262" s="5"/>
      <c r="OWZ1262" s="5"/>
      <c r="OXA1262" s="5"/>
      <c r="OXB1262" s="5"/>
      <c r="OXC1262" s="5"/>
      <c r="OXD1262" s="5"/>
      <c r="OXE1262" s="5"/>
      <c r="OXF1262" s="5"/>
      <c r="OXG1262" s="5"/>
      <c r="OXH1262" s="5"/>
      <c r="OXI1262" s="5"/>
      <c r="OXJ1262" s="5"/>
      <c r="OXK1262" s="5"/>
      <c r="OXL1262" s="5"/>
      <c r="OXM1262" s="5"/>
      <c r="OXN1262" s="5"/>
      <c r="OXO1262" s="5"/>
      <c r="OXP1262" s="5"/>
      <c r="OXQ1262" s="5"/>
      <c r="OXR1262" s="5"/>
      <c r="OXS1262" s="5"/>
      <c r="OXT1262" s="5"/>
      <c r="OXU1262" s="5"/>
      <c r="OXV1262" s="5"/>
      <c r="OXW1262" s="5"/>
      <c r="OXX1262" s="5"/>
      <c r="OXY1262" s="5"/>
      <c r="OXZ1262" s="5"/>
      <c r="OYA1262" s="5"/>
      <c r="OYB1262" s="5"/>
      <c r="OYC1262" s="5"/>
      <c r="OYD1262" s="5"/>
      <c r="OYE1262" s="5"/>
      <c r="OYF1262" s="5"/>
      <c r="OYG1262" s="5"/>
      <c r="OYH1262" s="5"/>
      <c r="OYI1262" s="5"/>
      <c r="OYJ1262" s="5"/>
      <c r="OYK1262" s="5"/>
      <c r="OYL1262" s="5"/>
      <c r="OYM1262" s="5"/>
      <c r="OYN1262" s="5"/>
      <c r="OYO1262" s="5"/>
      <c r="OYP1262" s="5"/>
      <c r="OYQ1262" s="5"/>
      <c r="OYR1262" s="5"/>
      <c r="OYS1262" s="5"/>
      <c r="OYT1262" s="5"/>
      <c r="OYU1262" s="5"/>
      <c r="OYV1262" s="5"/>
      <c r="OYW1262" s="5"/>
      <c r="OYX1262" s="5"/>
      <c r="OYY1262" s="5"/>
      <c r="OYZ1262" s="5"/>
      <c r="OZA1262" s="5"/>
      <c r="OZB1262" s="5"/>
      <c r="OZC1262" s="5"/>
      <c r="OZD1262" s="5"/>
      <c r="OZE1262" s="5"/>
      <c r="OZF1262" s="5"/>
      <c r="OZG1262" s="5"/>
      <c r="OZH1262" s="5"/>
      <c r="OZI1262" s="5"/>
      <c r="OZJ1262" s="5"/>
      <c r="OZK1262" s="5"/>
      <c r="OZL1262" s="5"/>
      <c r="OZM1262" s="5"/>
      <c r="OZN1262" s="5"/>
      <c r="OZO1262" s="5"/>
      <c r="OZP1262" s="5"/>
      <c r="OZQ1262" s="5"/>
      <c r="OZR1262" s="5"/>
      <c r="OZS1262" s="5"/>
      <c r="OZT1262" s="5"/>
      <c r="OZU1262" s="5"/>
      <c r="OZV1262" s="5"/>
      <c r="OZW1262" s="5"/>
      <c r="OZX1262" s="5"/>
      <c r="OZY1262" s="5"/>
      <c r="OZZ1262" s="5"/>
      <c r="PAA1262" s="5"/>
      <c r="PAB1262" s="5"/>
      <c r="PAC1262" s="5"/>
      <c r="PAD1262" s="5"/>
      <c r="PAE1262" s="5"/>
      <c r="PAF1262" s="5"/>
      <c r="PAG1262" s="5"/>
      <c r="PAH1262" s="5"/>
      <c r="PAI1262" s="5"/>
      <c r="PAJ1262" s="5"/>
      <c r="PAK1262" s="5"/>
      <c r="PAL1262" s="5"/>
      <c r="PAM1262" s="5"/>
      <c r="PAN1262" s="5"/>
      <c r="PAO1262" s="5"/>
      <c r="PAP1262" s="5"/>
      <c r="PAQ1262" s="5"/>
      <c r="PAR1262" s="5"/>
      <c r="PAS1262" s="5"/>
      <c r="PAT1262" s="5"/>
      <c r="PAU1262" s="5"/>
      <c r="PAV1262" s="5"/>
      <c r="PAW1262" s="5"/>
      <c r="PAX1262" s="5"/>
      <c r="PAY1262" s="5"/>
      <c r="PAZ1262" s="5"/>
      <c r="PBA1262" s="5"/>
      <c r="PBB1262" s="5"/>
      <c r="PBC1262" s="5"/>
      <c r="PBD1262" s="5"/>
      <c r="PBE1262" s="5"/>
      <c r="PBF1262" s="5"/>
      <c r="PBG1262" s="5"/>
      <c r="PBH1262" s="5"/>
      <c r="PBI1262" s="5"/>
      <c r="PBJ1262" s="5"/>
      <c r="PBK1262" s="5"/>
      <c r="PBL1262" s="5"/>
      <c r="PBM1262" s="5"/>
      <c r="PBN1262" s="5"/>
      <c r="PBO1262" s="5"/>
      <c r="PBP1262" s="5"/>
      <c r="PBQ1262" s="5"/>
      <c r="PBR1262" s="5"/>
      <c r="PBS1262" s="5"/>
      <c r="PBT1262" s="5"/>
      <c r="PBU1262" s="5"/>
      <c r="PBV1262" s="5"/>
      <c r="PBW1262" s="5"/>
      <c r="PBX1262" s="5"/>
      <c r="PBY1262" s="5"/>
      <c r="PBZ1262" s="5"/>
      <c r="PCA1262" s="5"/>
      <c r="PCB1262" s="5"/>
      <c r="PCC1262" s="5"/>
      <c r="PCD1262" s="5"/>
      <c r="PCE1262" s="5"/>
      <c r="PCF1262" s="5"/>
      <c r="PCG1262" s="5"/>
      <c r="PCH1262" s="5"/>
      <c r="PCI1262" s="5"/>
      <c r="PCJ1262" s="5"/>
      <c r="PCK1262" s="5"/>
      <c r="PCL1262" s="5"/>
      <c r="PCM1262" s="5"/>
      <c r="PCN1262" s="5"/>
      <c r="PCO1262" s="5"/>
      <c r="PCP1262" s="5"/>
      <c r="PCQ1262" s="5"/>
      <c r="PCR1262" s="5"/>
      <c r="PCS1262" s="5"/>
      <c r="PCT1262" s="5"/>
      <c r="PCU1262" s="5"/>
      <c r="PCV1262" s="5"/>
      <c r="PCW1262" s="5"/>
      <c r="PCX1262" s="5"/>
      <c r="PCY1262" s="5"/>
      <c r="PCZ1262" s="5"/>
      <c r="PDA1262" s="5"/>
      <c r="PDB1262" s="5"/>
      <c r="PDC1262" s="5"/>
      <c r="PDD1262" s="5"/>
      <c r="PDE1262" s="5"/>
      <c r="PDF1262" s="5"/>
      <c r="PDG1262" s="5"/>
      <c r="PDH1262" s="5"/>
      <c r="PDI1262" s="5"/>
      <c r="PDJ1262" s="5"/>
      <c r="PDK1262" s="5"/>
      <c r="PDL1262" s="5"/>
      <c r="PDM1262" s="5"/>
      <c r="PDN1262" s="5"/>
      <c r="PDO1262" s="5"/>
      <c r="PDP1262" s="5"/>
      <c r="PDQ1262" s="5"/>
      <c r="PDR1262" s="5"/>
      <c r="PDS1262" s="5"/>
      <c r="PDT1262" s="5"/>
      <c r="PDU1262" s="5"/>
      <c r="PDV1262" s="5"/>
      <c r="PDW1262" s="5"/>
      <c r="PDX1262" s="5"/>
      <c r="PDY1262" s="5"/>
      <c r="PDZ1262" s="5"/>
      <c r="PEA1262" s="5"/>
      <c r="PEB1262" s="5"/>
      <c r="PEC1262" s="5"/>
      <c r="PED1262" s="5"/>
      <c r="PEE1262" s="5"/>
      <c r="PEF1262" s="5"/>
      <c r="PEG1262" s="5"/>
      <c r="PEH1262" s="5"/>
      <c r="PEI1262" s="5"/>
      <c r="PEJ1262" s="5"/>
      <c r="PEK1262" s="5"/>
      <c r="PEL1262" s="5"/>
      <c r="PEM1262" s="5"/>
      <c r="PEN1262" s="5"/>
      <c r="PEO1262" s="5"/>
      <c r="PEP1262" s="5"/>
      <c r="PEQ1262" s="5"/>
      <c r="PER1262" s="5"/>
      <c r="PES1262" s="5"/>
      <c r="PET1262" s="5"/>
      <c r="PEU1262" s="5"/>
      <c r="PEV1262" s="5"/>
      <c r="PEW1262" s="5"/>
      <c r="PEX1262" s="5"/>
      <c r="PEY1262" s="5"/>
      <c r="PEZ1262" s="5"/>
      <c r="PFA1262" s="5"/>
      <c r="PFB1262" s="5"/>
      <c r="PFC1262" s="5"/>
      <c r="PFD1262" s="5"/>
      <c r="PFE1262" s="5"/>
      <c r="PFF1262" s="5"/>
      <c r="PFG1262" s="5"/>
      <c r="PFH1262" s="5"/>
      <c r="PFI1262" s="5"/>
      <c r="PFJ1262" s="5"/>
      <c r="PFK1262" s="5"/>
      <c r="PFL1262" s="5"/>
      <c r="PFM1262" s="5"/>
      <c r="PFN1262" s="5"/>
      <c r="PFO1262" s="5"/>
      <c r="PFP1262" s="5"/>
      <c r="PFQ1262" s="5"/>
      <c r="PFR1262" s="5"/>
      <c r="PFS1262" s="5"/>
      <c r="PFT1262" s="5"/>
      <c r="PFU1262" s="5"/>
      <c r="PFV1262" s="5"/>
      <c r="PFW1262" s="5"/>
      <c r="PFX1262" s="5"/>
      <c r="PFY1262" s="5"/>
      <c r="PFZ1262" s="5"/>
      <c r="PGA1262" s="5"/>
      <c r="PGB1262" s="5"/>
      <c r="PGC1262" s="5"/>
      <c r="PGD1262" s="5"/>
      <c r="PGE1262" s="5"/>
      <c r="PGF1262" s="5"/>
      <c r="PGG1262" s="5"/>
      <c r="PGH1262" s="5"/>
      <c r="PGI1262" s="5"/>
      <c r="PGJ1262" s="5"/>
      <c r="PGK1262" s="5"/>
      <c r="PGL1262" s="5"/>
      <c r="PGM1262" s="5"/>
      <c r="PGN1262" s="5"/>
      <c r="PGO1262" s="5"/>
      <c r="PGP1262" s="5"/>
      <c r="PGQ1262" s="5"/>
      <c r="PGR1262" s="5"/>
      <c r="PGS1262" s="5"/>
      <c r="PGT1262" s="5"/>
      <c r="PGU1262" s="5"/>
      <c r="PGV1262" s="5"/>
      <c r="PGW1262" s="5"/>
      <c r="PGX1262" s="5"/>
      <c r="PGY1262" s="5"/>
      <c r="PGZ1262" s="5"/>
      <c r="PHA1262" s="5"/>
      <c r="PHB1262" s="5"/>
      <c r="PHC1262" s="5"/>
      <c r="PHD1262" s="5"/>
      <c r="PHE1262" s="5"/>
      <c r="PHF1262" s="5"/>
      <c r="PHG1262" s="5"/>
      <c r="PHH1262" s="5"/>
      <c r="PHI1262" s="5"/>
      <c r="PHJ1262" s="5"/>
      <c r="PHK1262" s="5"/>
      <c r="PHL1262" s="5"/>
      <c r="PHM1262" s="5"/>
      <c r="PHN1262" s="5"/>
      <c r="PHO1262" s="5"/>
      <c r="PHP1262" s="5"/>
      <c r="PHQ1262" s="5"/>
      <c r="PHR1262" s="5"/>
      <c r="PHS1262" s="5"/>
      <c r="PHT1262" s="5"/>
      <c r="PHU1262" s="5"/>
      <c r="PHV1262" s="5"/>
      <c r="PHW1262" s="5"/>
      <c r="PHX1262" s="5"/>
      <c r="PHY1262" s="5"/>
      <c r="PHZ1262" s="5"/>
      <c r="PIA1262" s="5"/>
      <c r="PIB1262" s="5"/>
      <c r="PIC1262" s="5"/>
      <c r="PID1262" s="5"/>
      <c r="PIE1262" s="5"/>
      <c r="PIF1262" s="5"/>
      <c r="PIG1262" s="5"/>
      <c r="PIH1262" s="5"/>
      <c r="PII1262" s="5"/>
      <c r="PIJ1262" s="5"/>
      <c r="PIK1262" s="5"/>
      <c r="PIL1262" s="5"/>
      <c r="PIM1262" s="5"/>
      <c r="PIN1262" s="5"/>
      <c r="PIO1262" s="5"/>
      <c r="PIP1262" s="5"/>
      <c r="PIQ1262" s="5"/>
      <c r="PIR1262" s="5"/>
      <c r="PIS1262" s="5"/>
      <c r="PIT1262" s="5"/>
      <c r="PIU1262" s="5"/>
      <c r="PIV1262" s="5"/>
      <c r="PIW1262" s="5"/>
      <c r="PIX1262" s="5"/>
      <c r="PIY1262" s="5"/>
      <c r="PIZ1262" s="5"/>
      <c r="PJA1262" s="5"/>
      <c r="PJB1262" s="5"/>
      <c r="PJC1262" s="5"/>
      <c r="PJD1262" s="5"/>
      <c r="PJE1262" s="5"/>
      <c r="PJF1262" s="5"/>
      <c r="PJG1262" s="5"/>
      <c r="PJH1262" s="5"/>
      <c r="PJI1262" s="5"/>
      <c r="PJJ1262" s="5"/>
      <c r="PJK1262" s="5"/>
      <c r="PJL1262" s="5"/>
      <c r="PJM1262" s="5"/>
      <c r="PJN1262" s="5"/>
      <c r="PJO1262" s="5"/>
      <c r="PJP1262" s="5"/>
      <c r="PJQ1262" s="5"/>
      <c r="PJR1262" s="5"/>
      <c r="PJS1262" s="5"/>
      <c r="PJT1262" s="5"/>
      <c r="PJU1262" s="5"/>
      <c r="PJV1262" s="5"/>
      <c r="PJW1262" s="5"/>
      <c r="PJX1262" s="5"/>
      <c r="PJY1262" s="5"/>
      <c r="PJZ1262" s="5"/>
      <c r="PKA1262" s="5"/>
      <c r="PKB1262" s="5"/>
      <c r="PKC1262" s="5"/>
      <c r="PKD1262" s="5"/>
      <c r="PKE1262" s="5"/>
      <c r="PKF1262" s="5"/>
      <c r="PKG1262" s="5"/>
      <c r="PKH1262" s="5"/>
      <c r="PKI1262" s="5"/>
      <c r="PKJ1262" s="5"/>
      <c r="PKK1262" s="5"/>
      <c r="PKL1262" s="5"/>
      <c r="PKM1262" s="5"/>
      <c r="PKN1262" s="5"/>
      <c r="PKO1262" s="5"/>
      <c r="PKP1262" s="5"/>
      <c r="PKQ1262" s="5"/>
      <c r="PKR1262" s="5"/>
      <c r="PKS1262" s="5"/>
      <c r="PKT1262" s="5"/>
      <c r="PKU1262" s="5"/>
      <c r="PKV1262" s="5"/>
      <c r="PKW1262" s="5"/>
      <c r="PKX1262" s="5"/>
      <c r="PKY1262" s="5"/>
      <c r="PKZ1262" s="5"/>
      <c r="PLA1262" s="5"/>
      <c r="PLB1262" s="5"/>
      <c r="PLC1262" s="5"/>
      <c r="PLD1262" s="5"/>
      <c r="PLE1262" s="5"/>
      <c r="PLF1262" s="5"/>
      <c r="PLG1262" s="5"/>
      <c r="PLH1262" s="5"/>
      <c r="PLI1262" s="5"/>
      <c r="PLJ1262" s="5"/>
      <c r="PLK1262" s="5"/>
      <c r="PLL1262" s="5"/>
      <c r="PLM1262" s="5"/>
      <c r="PLN1262" s="5"/>
      <c r="PLO1262" s="5"/>
      <c r="PLP1262" s="5"/>
      <c r="PLQ1262" s="5"/>
      <c r="PLR1262" s="5"/>
      <c r="PLS1262" s="5"/>
      <c r="PLT1262" s="5"/>
      <c r="PLU1262" s="5"/>
      <c r="PLV1262" s="5"/>
      <c r="PLW1262" s="5"/>
      <c r="PLX1262" s="5"/>
      <c r="PLY1262" s="5"/>
      <c r="PLZ1262" s="5"/>
      <c r="PMA1262" s="5"/>
      <c r="PMB1262" s="5"/>
      <c r="PMC1262" s="5"/>
      <c r="PMD1262" s="5"/>
      <c r="PME1262" s="5"/>
      <c r="PMF1262" s="5"/>
      <c r="PMG1262" s="5"/>
      <c r="PMH1262" s="5"/>
      <c r="PMI1262" s="5"/>
      <c r="PMJ1262" s="5"/>
      <c r="PMK1262" s="5"/>
      <c r="PML1262" s="5"/>
      <c r="PMM1262" s="5"/>
      <c r="PMN1262" s="5"/>
      <c r="PMO1262" s="5"/>
      <c r="PMP1262" s="5"/>
      <c r="PMQ1262" s="5"/>
      <c r="PMR1262" s="5"/>
      <c r="PMS1262" s="5"/>
      <c r="PMT1262" s="5"/>
      <c r="PMU1262" s="5"/>
      <c r="PMV1262" s="5"/>
      <c r="PMW1262" s="5"/>
      <c r="PMX1262" s="5"/>
      <c r="PMY1262" s="5"/>
      <c r="PMZ1262" s="5"/>
      <c r="PNA1262" s="5"/>
      <c r="PNB1262" s="5"/>
      <c r="PNC1262" s="5"/>
      <c r="PND1262" s="5"/>
      <c r="PNE1262" s="5"/>
      <c r="PNF1262" s="5"/>
      <c r="PNG1262" s="5"/>
      <c r="PNH1262" s="5"/>
      <c r="PNI1262" s="5"/>
      <c r="PNJ1262" s="5"/>
      <c r="PNK1262" s="5"/>
      <c r="PNL1262" s="5"/>
      <c r="PNM1262" s="5"/>
      <c r="PNN1262" s="5"/>
      <c r="PNO1262" s="5"/>
      <c r="PNP1262" s="5"/>
      <c r="PNQ1262" s="5"/>
      <c r="PNR1262" s="5"/>
      <c r="PNS1262" s="5"/>
      <c r="PNT1262" s="5"/>
      <c r="PNU1262" s="5"/>
      <c r="PNV1262" s="5"/>
      <c r="PNW1262" s="5"/>
      <c r="PNX1262" s="5"/>
      <c r="PNY1262" s="5"/>
      <c r="PNZ1262" s="5"/>
      <c r="POA1262" s="5"/>
      <c r="POB1262" s="5"/>
      <c r="POC1262" s="5"/>
      <c r="POD1262" s="5"/>
      <c r="POE1262" s="5"/>
      <c r="POF1262" s="5"/>
      <c r="POG1262" s="5"/>
      <c r="POH1262" s="5"/>
      <c r="POI1262" s="5"/>
      <c r="POJ1262" s="5"/>
      <c r="POK1262" s="5"/>
      <c r="POL1262" s="5"/>
      <c r="POM1262" s="5"/>
      <c r="PON1262" s="5"/>
      <c r="POO1262" s="5"/>
      <c r="POP1262" s="5"/>
      <c r="POQ1262" s="5"/>
      <c r="POR1262" s="5"/>
      <c r="POS1262" s="5"/>
      <c r="POT1262" s="5"/>
      <c r="POU1262" s="5"/>
      <c r="POV1262" s="5"/>
      <c r="POW1262" s="5"/>
      <c r="POX1262" s="5"/>
      <c r="POY1262" s="5"/>
      <c r="POZ1262" s="5"/>
      <c r="PPA1262" s="5"/>
      <c r="PPB1262" s="5"/>
      <c r="PPC1262" s="5"/>
      <c r="PPD1262" s="5"/>
      <c r="PPE1262" s="5"/>
      <c r="PPF1262" s="5"/>
      <c r="PPG1262" s="5"/>
      <c r="PPH1262" s="5"/>
      <c r="PPI1262" s="5"/>
      <c r="PPJ1262" s="5"/>
      <c r="PPK1262" s="5"/>
      <c r="PPL1262" s="5"/>
      <c r="PPM1262" s="5"/>
      <c r="PPN1262" s="5"/>
      <c r="PPO1262" s="5"/>
      <c r="PPP1262" s="5"/>
      <c r="PPQ1262" s="5"/>
      <c r="PPR1262" s="5"/>
      <c r="PPS1262" s="5"/>
      <c r="PPT1262" s="5"/>
      <c r="PPU1262" s="5"/>
      <c r="PPV1262" s="5"/>
      <c r="PPW1262" s="5"/>
      <c r="PPX1262" s="5"/>
      <c r="PPY1262" s="5"/>
      <c r="PPZ1262" s="5"/>
      <c r="PQA1262" s="5"/>
      <c r="PQB1262" s="5"/>
      <c r="PQC1262" s="5"/>
      <c r="PQD1262" s="5"/>
      <c r="PQE1262" s="5"/>
      <c r="PQF1262" s="5"/>
      <c r="PQG1262" s="5"/>
      <c r="PQH1262" s="5"/>
      <c r="PQI1262" s="5"/>
      <c r="PQJ1262" s="5"/>
      <c r="PQK1262" s="5"/>
      <c r="PQL1262" s="5"/>
      <c r="PQM1262" s="5"/>
      <c r="PQN1262" s="5"/>
      <c r="PQO1262" s="5"/>
      <c r="PQP1262" s="5"/>
      <c r="PQQ1262" s="5"/>
      <c r="PQR1262" s="5"/>
      <c r="PQS1262" s="5"/>
      <c r="PQT1262" s="5"/>
      <c r="PQU1262" s="5"/>
      <c r="PQV1262" s="5"/>
      <c r="PQW1262" s="5"/>
      <c r="PQX1262" s="5"/>
      <c r="PQY1262" s="5"/>
      <c r="PQZ1262" s="5"/>
      <c r="PRA1262" s="5"/>
      <c r="PRB1262" s="5"/>
      <c r="PRC1262" s="5"/>
      <c r="PRD1262" s="5"/>
      <c r="PRE1262" s="5"/>
      <c r="PRF1262" s="5"/>
      <c r="PRG1262" s="5"/>
      <c r="PRH1262" s="5"/>
      <c r="PRI1262" s="5"/>
      <c r="PRJ1262" s="5"/>
      <c r="PRK1262" s="5"/>
      <c r="PRL1262" s="5"/>
      <c r="PRM1262" s="5"/>
      <c r="PRN1262" s="5"/>
      <c r="PRO1262" s="5"/>
      <c r="PRP1262" s="5"/>
      <c r="PRQ1262" s="5"/>
      <c r="PRR1262" s="5"/>
      <c r="PRS1262" s="5"/>
      <c r="PRT1262" s="5"/>
      <c r="PRU1262" s="5"/>
      <c r="PRV1262" s="5"/>
      <c r="PRW1262" s="5"/>
      <c r="PRX1262" s="5"/>
      <c r="PRY1262" s="5"/>
      <c r="PRZ1262" s="5"/>
      <c r="PSA1262" s="5"/>
      <c r="PSB1262" s="5"/>
      <c r="PSC1262" s="5"/>
      <c r="PSD1262" s="5"/>
      <c r="PSE1262" s="5"/>
      <c r="PSF1262" s="5"/>
      <c r="PSG1262" s="5"/>
      <c r="PSH1262" s="5"/>
      <c r="PSI1262" s="5"/>
      <c r="PSJ1262" s="5"/>
      <c r="PSK1262" s="5"/>
      <c r="PSL1262" s="5"/>
      <c r="PSM1262" s="5"/>
      <c r="PSN1262" s="5"/>
      <c r="PSO1262" s="5"/>
      <c r="PSP1262" s="5"/>
      <c r="PSQ1262" s="5"/>
      <c r="PSR1262" s="5"/>
      <c r="PSS1262" s="5"/>
      <c r="PST1262" s="5"/>
      <c r="PSU1262" s="5"/>
      <c r="PSV1262" s="5"/>
      <c r="PSW1262" s="5"/>
      <c r="PSX1262" s="5"/>
      <c r="PSY1262" s="5"/>
      <c r="PSZ1262" s="5"/>
      <c r="PTA1262" s="5"/>
      <c r="PTB1262" s="5"/>
      <c r="PTC1262" s="5"/>
      <c r="PTD1262" s="5"/>
      <c r="PTE1262" s="5"/>
      <c r="PTF1262" s="5"/>
      <c r="PTG1262" s="5"/>
      <c r="PTH1262" s="5"/>
      <c r="PTI1262" s="5"/>
      <c r="PTJ1262" s="5"/>
      <c r="PTK1262" s="5"/>
      <c r="PTL1262" s="5"/>
      <c r="PTM1262" s="5"/>
      <c r="PTN1262" s="5"/>
      <c r="PTO1262" s="5"/>
      <c r="PTP1262" s="5"/>
      <c r="PTQ1262" s="5"/>
      <c r="PTR1262" s="5"/>
      <c r="PTS1262" s="5"/>
      <c r="PTT1262" s="5"/>
      <c r="PTU1262" s="5"/>
      <c r="PTV1262" s="5"/>
      <c r="PTW1262" s="5"/>
      <c r="PTX1262" s="5"/>
      <c r="PTY1262" s="5"/>
      <c r="PTZ1262" s="5"/>
      <c r="PUA1262" s="5"/>
      <c r="PUB1262" s="5"/>
      <c r="PUC1262" s="5"/>
      <c r="PUD1262" s="5"/>
      <c r="PUE1262" s="5"/>
      <c r="PUF1262" s="5"/>
      <c r="PUG1262" s="5"/>
      <c r="PUH1262" s="5"/>
      <c r="PUI1262" s="5"/>
      <c r="PUJ1262" s="5"/>
      <c r="PUK1262" s="5"/>
      <c r="PUL1262" s="5"/>
      <c r="PUM1262" s="5"/>
      <c r="PUN1262" s="5"/>
      <c r="PUO1262" s="5"/>
      <c r="PUP1262" s="5"/>
      <c r="PUQ1262" s="5"/>
      <c r="PUR1262" s="5"/>
      <c r="PUS1262" s="5"/>
      <c r="PUT1262" s="5"/>
      <c r="PUU1262" s="5"/>
      <c r="PUV1262" s="5"/>
      <c r="PUW1262" s="5"/>
      <c r="PUX1262" s="5"/>
      <c r="PUY1262" s="5"/>
      <c r="PUZ1262" s="5"/>
      <c r="PVA1262" s="5"/>
      <c r="PVB1262" s="5"/>
      <c r="PVC1262" s="5"/>
      <c r="PVD1262" s="5"/>
      <c r="PVE1262" s="5"/>
      <c r="PVF1262" s="5"/>
      <c r="PVG1262" s="5"/>
      <c r="PVH1262" s="5"/>
      <c r="PVI1262" s="5"/>
      <c r="PVJ1262" s="5"/>
      <c r="PVK1262" s="5"/>
      <c r="PVL1262" s="5"/>
      <c r="PVM1262" s="5"/>
      <c r="PVN1262" s="5"/>
      <c r="PVO1262" s="5"/>
      <c r="PVP1262" s="5"/>
      <c r="PVQ1262" s="5"/>
      <c r="PVR1262" s="5"/>
      <c r="PVS1262" s="5"/>
      <c r="PVT1262" s="5"/>
      <c r="PVU1262" s="5"/>
      <c r="PVV1262" s="5"/>
      <c r="PVW1262" s="5"/>
      <c r="PVX1262" s="5"/>
      <c r="PVY1262" s="5"/>
      <c r="PVZ1262" s="5"/>
      <c r="PWA1262" s="5"/>
      <c r="PWB1262" s="5"/>
      <c r="PWC1262" s="5"/>
      <c r="PWD1262" s="5"/>
      <c r="PWE1262" s="5"/>
      <c r="PWF1262" s="5"/>
      <c r="PWG1262" s="5"/>
      <c r="PWH1262" s="5"/>
      <c r="PWI1262" s="5"/>
      <c r="PWJ1262" s="5"/>
      <c r="PWK1262" s="5"/>
      <c r="PWL1262" s="5"/>
      <c r="PWM1262" s="5"/>
      <c r="PWN1262" s="5"/>
      <c r="PWO1262" s="5"/>
      <c r="PWP1262" s="5"/>
      <c r="PWQ1262" s="5"/>
      <c r="PWR1262" s="5"/>
      <c r="PWS1262" s="5"/>
      <c r="PWT1262" s="5"/>
      <c r="PWU1262" s="5"/>
      <c r="PWV1262" s="5"/>
      <c r="PWW1262" s="5"/>
      <c r="PWX1262" s="5"/>
      <c r="PWY1262" s="5"/>
      <c r="PWZ1262" s="5"/>
      <c r="PXA1262" s="5"/>
      <c r="PXB1262" s="5"/>
      <c r="PXC1262" s="5"/>
      <c r="PXD1262" s="5"/>
      <c r="PXE1262" s="5"/>
      <c r="PXF1262" s="5"/>
      <c r="PXG1262" s="5"/>
      <c r="PXH1262" s="5"/>
      <c r="PXI1262" s="5"/>
      <c r="PXJ1262" s="5"/>
      <c r="PXK1262" s="5"/>
      <c r="PXL1262" s="5"/>
      <c r="PXM1262" s="5"/>
      <c r="PXN1262" s="5"/>
      <c r="PXO1262" s="5"/>
      <c r="PXP1262" s="5"/>
      <c r="PXQ1262" s="5"/>
      <c r="PXR1262" s="5"/>
      <c r="PXS1262" s="5"/>
      <c r="PXT1262" s="5"/>
      <c r="PXU1262" s="5"/>
      <c r="PXV1262" s="5"/>
      <c r="PXW1262" s="5"/>
      <c r="PXX1262" s="5"/>
      <c r="PXY1262" s="5"/>
      <c r="PXZ1262" s="5"/>
      <c r="PYA1262" s="5"/>
      <c r="PYB1262" s="5"/>
      <c r="PYC1262" s="5"/>
      <c r="PYD1262" s="5"/>
      <c r="PYE1262" s="5"/>
      <c r="PYF1262" s="5"/>
      <c r="PYG1262" s="5"/>
      <c r="PYH1262" s="5"/>
      <c r="PYI1262" s="5"/>
      <c r="PYJ1262" s="5"/>
      <c r="PYK1262" s="5"/>
      <c r="PYL1262" s="5"/>
      <c r="PYM1262" s="5"/>
      <c r="PYN1262" s="5"/>
      <c r="PYO1262" s="5"/>
      <c r="PYP1262" s="5"/>
      <c r="PYQ1262" s="5"/>
      <c r="PYR1262" s="5"/>
      <c r="PYS1262" s="5"/>
      <c r="PYT1262" s="5"/>
      <c r="PYU1262" s="5"/>
      <c r="PYV1262" s="5"/>
      <c r="PYW1262" s="5"/>
      <c r="PYX1262" s="5"/>
      <c r="PYY1262" s="5"/>
      <c r="PYZ1262" s="5"/>
      <c r="PZA1262" s="5"/>
      <c r="PZB1262" s="5"/>
      <c r="PZC1262" s="5"/>
      <c r="PZD1262" s="5"/>
      <c r="PZE1262" s="5"/>
      <c r="PZF1262" s="5"/>
      <c r="PZG1262" s="5"/>
      <c r="PZH1262" s="5"/>
      <c r="PZI1262" s="5"/>
      <c r="PZJ1262" s="5"/>
      <c r="PZK1262" s="5"/>
      <c r="PZL1262" s="5"/>
      <c r="PZM1262" s="5"/>
      <c r="PZN1262" s="5"/>
      <c r="PZO1262" s="5"/>
      <c r="PZP1262" s="5"/>
      <c r="PZQ1262" s="5"/>
      <c r="PZR1262" s="5"/>
      <c r="PZS1262" s="5"/>
      <c r="PZT1262" s="5"/>
      <c r="PZU1262" s="5"/>
      <c r="PZV1262" s="5"/>
      <c r="PZW1262" s="5"/>
      <c r="PZX1262" s="5"/>
      <c r="PZY1262" s="5"/>
      <c r="PZZ1262" s="5"/>
      <c r="QAA1262" s="5"/>
      <c r="QAB1262" s="5"/>
      <c r="QAC1262" s="5"/>
      <c r="QAD1262" s="5"/>
      <c r="QAE1262" s="5"/>
      <c r="QAF1262" s="5"/>
      <c r="QAG1262" s="5"/>
      <c r="QAH1262" s="5"/>
      <c r="QAI1262" s="5"/>
      <c r="QAJ1262" s="5"/>
      <c r="QAK1262" s="5"/>
      <c r="QAL1262" s="5"/>
      <c r="QAM1262" s="5"/>
      <c r="QAN1262" s="5"/>
      <c r="QAO1262" s="5"/>
      <c r="QAP1262" s="5"/>
      <c r="QAQ1262" s="5"/>
      <c r="QAR1262" s="5"/>
      <c r="QAS1262" s="5"/>
      <c r="QAT1262" s="5"/>
      <c r="QAU1262" s="5"/>
      <c r="QAV1262" s="5"/>
      <c r="QAW1262" s="5"/>
      <c r="QAX1262" s="5"/>
      <c r="QAY1262" s="5"/>
      <c r="QAZ1262" s="5"/>
      <c r="QBA1262" s="5"/>
      <c r="QBB1262" s="5"/>
      <c r="QBC1262" s="5"/>
      <c r="QBD1262" s="5"/>
      <c r="QBE1262" s="5"/>
      <c r="QBF1262" s="5"/>
      <c r="QBG1262" s="5"/>
      <c r="QBH1262" s="5"/>
      <c r="QBI1262" s="5"/>
      <c r="QBJ1262" s="5"/>
      <c r="QBK1262" s="5"/>
      <c r="QBL1262" s="5"/>
      <c r="QBM1262" s="5"/>
      <c r="QBN1262" s="5"/>
      <c r="QBO1262" s="5"/>
      <c r="QBP1262" s="5"/>
      <c r="QBQ1262" s="5"/>
      <c r="QBR1262" s="5"/>
      <c r="QBS1262" s="5"/>
      <c r="QBT1262" s="5"/>
      <c r="QBU1262" s="5"/>
      <c r="QBV1262" s="5"/>
      <c r="QBW1262" s="5"/>
      <c r="QBX1262" s="5"/>
      <c r="QBY1262" s="5"/>
      <c r="QBZ1262" s="5"/>
      <c r="QCA1262" s="5"/>
      <c r="QCB1262" s="5"/>
      <c r="QCC1262" s="5"/>
      <c r="QCD1262" s="5"/>
      <c r="QCE1262" s="5"/>
      <c r="QCF1262" s="5"/>
      <c r="QCG1262" s="5"/>
      <c r="QCH1262" s="5"/>
      <c r="QCI1262" s="5"/>
      <c r="QCJ1262" s="5"/>
      <c r="QCK1262" s="5"/>
      <c r="QCL1262" s="5"/>
      <c r="QCM1262" s="5"/>
      <c r="QCN1262" s="5"/>
      <c r="QCO1262" s="5"/>
      <c r="QCP1262" s="5"/>
      <c r="QCQ1262" s="5"/>
      <c r="QCR1262" s="5"/>
      <c r="QCS1262" s="5"/>
      <c r="QCT1262" s="5"/>
      <c r="QCU1262" s="5"/>
      <c r="QCV1262" s="5"/>
      <c r="QCW1262" s="5"/>
      <c r="QCX1262" s="5"/>
      <c r="QCY1262" s="5"/>
      <c r="QCZ1262" s="5"/>
      <c r="QDA1262" s="5"/>
      <c r="QDB1262" s="5"/>
      <c r="QDC1262" s="5"/>
      <c r="QDD1262" s="5"/>
      <c r="QDE1262" s="5"/>
      <c r="QDF1262" s="5"/>
      <c r="QDG1262" s="5"/>
      <c r="QDH1262" s="5"/>
      <c r="QDI1262" s="5"/>
      <c r="QDJ1262" s="5"/>
      <c r="QDK1262" s="5"/>
      <c r="QDL1262" s="5"/>
      <c r="QDM1262" s="5"/>
      <c r="QDN1262" s="5"/>
      <c r="QDO1262" s="5"/>
      <c r="QDP1262" s="5"/>
      <c r="QDQ1262" s="5"/>
      <c r="QDR1262" s="5"/>
      <c r="QDS1262" s="5"/>
      <c r="QDT1262" s="5"/>
      <c r="QDU1262" s="5"/>
      <c r="QDV1262" s="5"/>
      <c r="QDW1262" s="5"/>
      <c r="QDX1262" s="5"/>
      <c r="QDY1262" s="5"/>
      <c r="QDZ1262" s="5"/>
      <c r="QEA1262" s="5"/>
      <c r="QEB1262" s="5"/>
      <c r="QEC1262" s="5"/>
      <c r="QED1262" s="5"/>
      <c r="QEE1262" s="5"/>
      <c r="QEF1262" s="5"/>
      <c r="QEG1262" s="5"/>
      <c r="QEH1262" s="5"/>
      <c r="QEI1262" s="5"/>
      <c r="QEJ1262" s="5"/>
      <c r="QEK1262" s="5"/>
      <c r="QEL1262" s="5"/>
      <c r="QEM1262" s="5"/>
      <c r="QEN1262" s="5"/>
      <c r="QEO1262" s="5"/>
      <c r="QEP1262" s="5"/>
      <c r="QEQ1262" s="5"/>
      <c r="QER1262" s="5"/>
      <c r="QES1262" s="5"/>
      <c r="QET1262" s="5"/>
      <c r="QEU1262" s="5"/>
      <c r="QEV1262" s="5"/>
      <c r="QEW1262" s="5"/>
      <c r="QEX1262" s="5"/>
      <c r="QEY1262" s="5"/>
      <c r="QEZ1262" s="5"/>
      <c r="QFA1262" s="5"/>
      <c r="QFB1262" s="5"/>
      <c r="QFC1262" s="5"/>
      <c r="QFD1262" s="5"/>
      <c r="QFE1262" s="5"/>
      <c r="QFF1262" s="5"/>
      <c r="QFG1262" s="5"/>
      <c r="QFH1262" s="5"/>
      <c r="QFI1262" s="5"/>
      <c r="QFJ1262" s="5"/>
      <c r="QFK1262" s="5"/>
      <c r="QFL1262" s="5"/>
      <c r="QFM1262" s="5"/>
      <c r="QFN1262" s="5"/>
      <c r="QFO1262" s="5"/>
      <c r="QFP1262" s="5"/>
      <c r="QFQ1262" s="5"/>
      <c r="QFR1262" s="5"/>
      <c r="QFS1262" s="5"/>
      <c r="QFT1262" s="5"/>
      <c r="QFU1262" s="5"/>
      <c r="QFV1262" s="5"/>
      <c r="QFW1262" s="5"/>
      <c r="QFX1262" s="5"/>
      <c r="QFY1262" s="5"/>
      <c r="QFZ1262" s="5"/>
      <c r="QGA1262" s="5"/>
      <c r="QGB1262" s="5"/>
      <c r="QGC1262" s="5"/>
      <c r="QGD1262" s="5"/>
      <c r="QGE1262" s="5"/>
      <c r="QGF1262" s="5"/>
      <c r="QGG1262" s="5"/>
      <c r="QGH1262" s="5"/>
      <c r="QGI1262" s="5"/>
      <c r="QGJ1262" s="5"/>
      <c r="QGK1262" s="5"/>
      <c r="QGL1262" s="5"/>
      <c r="QGM1262" s="5"/>
      <c r="QGN1262" s="5"/>
      <c r="QGO1262" s="5"/>
      <c r="QGP1262" s="5"/>
      <c r="QGQ1262" s="5"/>
      <c r="QGR1262" s="5"/>
      <c r="QGS1262" s="5"/>
      <c r="QGT1262" s="5"/>
      <c r="QGU1262" s="5"/>
      <c r="QGV1262" s="5"/>
      <c r="QGW1262" s="5"/>
      <c r="QGX1262" s="5"/>
      <c r="QGY1262" s="5"/>
      <c r="QGZ1262" s="5"/>
      <c r="QHA1262" s="5"/>
      <c r="QHB1262" s="5"/>
      <c r="QHC1262" s="5"/>
      <c r="QHD1262" s="5"/>
      <c r="QHE1262" s="5"/>
      <c r="QHF1262" s="5"/>
      <c r="QHG1262" s="5"/>
      <c r="QHH1262" s="5"/>
      <c r="QHI1262" s="5"/>
      <c r="QHJ1262" s="5"/>
      <c r="QHK1262" s="5"/>
      <c r="QHL1262" s="5"/>
      <c r="QHM1262" s="5"/>
      <c r="QHN1262" s="5"/>
      <c r="QHO1262" s="5"/>
      <c r="QHP1262" s="5"/>
      <c r="QHQ1262" s="5"/>
      <c r="QHR1262" s="5"/>
      <c r="QHS1262" s="5"/>
      <c r="QHT1262" s="5"/>
      <c r="QHU1262" s="5"/>
      <c r="QHV1262" s="5"/>
      <c r="QHW1262" s="5"/>
      <c r="QHX1262" s="5"/>
      <c r="QHY1262" s="5"/>
      <c r="QHZ1262" s="5"/>
      <c r="QIA1262" s="5"/>
      <c r="QIB1262" s="5"/>
      <c r="QIC1262" s="5"/>
      <c r="QID1262" s="5"/>
      <c r="QIE1262" s="5"/>
      <c r="QIF1262" s="5"/>
      <c r="QIG1262" s="5"/>
      <c r="QIH1262" s="5"/>
      <c r="QII1262" s="5"/>
      <c r="QIJ1262" s="5"/>
      <c r="QIK1262" s="5"/>
      <c r="QIL1262" s="5"/>
      <c r="QIM1262" s="5"/>
      <c r="QIN1262" s="5"/>
      <c r="QIO1262" s="5"/>
      <c r="QIP1262" s="5"/>
      <c r="QIQ1262" s="5"/>
      <c r="QIR1262" s="5"/>
      <c r="QIS1262" s="5"/>
      <c r="QIT1262" s="5"/>
      <c r="QIU1262" s="5"/>
      <c r="QIV1262" s="5"/>
      <c r="QIW1262" s="5"/>
      <c r="QIX1262" s="5"/>
      <c r="QIY1262" s="5"/>
      <c r="QIZ1262" s="5"/>
      <c r="QJA1262" s="5"/>
      <c r="QJB1262" s="5"/>
      <c r="QJC1262" s="5"/>
      <c r="QJD1262" s="5"/>
      <c r="QJE1262" s="5"/>
      <c r="QJF1262" s="5"/>
      <c r="QJG1262" s="5"/>
      <c r="QJH1262" s="5"/>
      <c r="QJI1262" s="5"/>
      <c r="QJJ1262" s="5"/>
      <c r="QJK1262" s="5"/>
      <c r="QJL1262" s="5"/>
      <c r="QJM1262" s="5"/>
      <c r="QJN1262" s="5"/>
      <c r="QJO1262" s="5"/>
      <c r="QJP1262" s="5"/>
      <c r="QJQ1262" s="5"/>
      <c r="QJR1262" s="5"/>
      <c r="QJS1262" s="5"/>
      <c r="QJT1262" s="5"/>
      <c r="QJU1262" s="5"/>
      <c r="QJV1262" s="5"/>
      <c r="QJW1262" s="5"/>
      <c r="QJX1262" s="5"/>
      <c r="QJY1262" s="5"/>
      <c r="QJZ1262" s="5"/>
      <c r="QKA1262" s="5"/>
      <c r="QKB1262" s="5"/>
      <c r="QKC1262" s="5"/>
      <c r="QKD1262" s="5"/>
      <c r="QKE1262" s="5"/>
      <c r="QKF1262" s="5"/>
      <c r="QKG1262" s="5"/>
      <c r="QKH1262" s="5"/>
      <c r="QKI1262" s="5"/>
      <c r="QKJ1262" s="5"/>
      <c r="QKK1262" s="5"/>
      <c r="QKL1262" s="5"/>
      <c r="QKM1262" s="5"/>
      <c r="QKN1262" s="5"/>
      <c r="QKO1262" s="5"/>
      <c r="QKP1262" s="5"/>
      <c r="QKQ1262" s="5"/>
      <c r="QKR1262" s="5"/>
      <c r="QKS1262" s="5"/>
      <c r="QKT1262" s="5"/>
      <c r="QKU1262" s="5"/>
      <c r="QKV1262" s="5"/>
      <c r="QKW1262" s="5"/>
      <c r="QKX1262" s="5"/>
      <c r="QKY1262" s="5"/>
      <c r="QKZ1262" s="5"/>
      <c r="QLA1262" s="5"/>
      <c r="QLB1262" s="5"/>
      <c r="QLC1262" s="5"/>
      <c r="QLD1262" s="5"/>
      <c r="QLE1262" s="5"/>
      <c r="QLF1262" s="5"/>
      <c r="QLG1262" s="5"/>
      <c r="QLH1262" s="5"/>
      <c r="QLI1262" s="5"/>
      <c r="QLJ1262" s="5"/>
      <c r="QLK1262" s="5"/>
      <c r="QLL1262" s="5"/>
      <c r="QLM1262" s="5"/>
      <c r="QLN1262" s="5"/>
      <c r="QLO1262" s="5"/>
      <c r="QLP1262" s="5"/>
      <c r="QLQ1262" s="5"/>
      <c r="QLR1262" s="5"/>
      <c r="QLS1262" s="5"/>
      <c r="QLT1262" s="5"/>
      <c r="QLU1262" s="5"/>
      <c r="QLV1262" s="5"/>
      <c r="QLW1262" s="5"/>
      <c r="QLX1262" s="5"/>
      <c r="QLY1262" s="5"/>
      <c r="QLZ1262" s="5"/>
      <c r="QMA1262" s="5"/>
      <c r="QMB1262" s="5"/>
      <c r="QMC1262" s="5"/>
      <c r="QMD1262" s="5"/>
      <c r="QME1262" s="5"/>
      <c r="QMF1262" s="5"/>
      <c r="QMG1262" s="5"/>
      <c r="QMH1262" s="5"/>
      <c r="QMI1262" s="5"/>
      <c r="QMJ1262" s="5"/>
      <c r="QMK1262" s="5"/>
      <c r="QML1262" s="5"/>
      <c r="QMM1262" s="5"/>
      <c r="QMN1262" s="5"/>
      <c r="QMO1262" s="5"/>
      <c r="QMP1262" s="5"/>
      <c r="QMQ1262" s="5"/>
      <c r="QMR1262" s="5"/>
      <c r="QMS1262" s="5"/>
      <c r="QMT1262" s="5"/>
      <c r="QMU1262" s="5"/>
      <c r="QMV1262" s="5"/>
      <c r="QMW1262" s="5"/>
      <c r="QMX1262" s="5"/>
      <c r="QMY1262" s="5"/>
      <c r="QMZ1262" s="5"/>
      <c r="QNA1262" s="5"/>
      <c r="QNB1262" s="5"/>
      <c r="QNC1262" s="5"/>
      <c r="QND1262" s="5"/>
      <c r="QNE1262" s="5"/>
      <c r="QNF1262" s="5"/>
      <c r="QNG1262" s="5"/>
      <c r="QNH1262" s="5"/>
      <c r="QNI1262" s="5"/>
      <c r="QNJ1262" s="5"/>
      <c r="QNK1262" s="5"/>
      <c r="QNL1262" s="5"/>
      <c r="QNM1262" s="5"/>
      <c r="QNN1262" s="5"/>
      <c r="QNO1262" s="5"/>
      <c r="QNP1262" s="5"/>
      <c r="QNQ1262" s="5"/>
      <c r="QNR1262" s="5"/>
      <c r="QNS1262" s="5"/>
      <c r="QNT1262" s="5"/>
      <c r="QNU1262" s="5"/>
      <c r="QNV1262" s="5"/>
      <c r="QNW1262" s="5"/>
      <c r="QNX1262" s="5"/>
      <c r="QNY1262" s="5"/>
      <c r="QNZ1262" s="5"/>
      <c r="QOA1262" s="5"/>
      <c r="QOB1262" s="5"/>
      <c r="QOC1262" s="5"/>
      <c r="QOD1262" s="5"/>
      <c r="QOE1262" s="5"/>
      <c r="QOF1262" s="5"/>
      <c r="QOG1262" s="5"/>
      <c r="QOH1262" s="5"/>
      <c r="QOI1262" s="5"/>
      <c r="QOJ1262" s="5"/>
      <c r="QOK1262" s="5"/>
      <c r="QOL1262" s="5"/>
      <c r="QOM1262" s="5"/>
      <c r="QON1262" s="5"/>
      <c r="QOO1262" s="5"/>
      <c r="QOP1262" s="5"/>
      <c r="QOQ1262" s="5"/>
      <c r="QOR1262" s="5"/>
      <c r="QOS1262" s="5"/>
      <c r="QOT1262" s="5"/>
      <c r="QOU1262" s="5"/>
      <c r="QOV1262" s="5"/>
      <c r="QOW1262" s="5"/>
      <c r="QOX1262" s="5"/>
      <c r="QOY1262" s="5"/>
      <c r="QOZ1262" s="5"/>
      <c r="QPA1262" s="5"/>
      <c r="QPB1262" s="5"/>
      <c r="QPC1262" s="5"/>
      <c r="QPD1262" s="5"/>
      <c r="QPE1262" s="5"/>
      <c r="QPF1262" s="5"/>
      <c r="QPG1262" s="5"/>
      <c r="QPH1262" s="5"/>
      <c r="QPI1262" s="5"/>
      <c r="QPJ1262" s="5"/>
      <c r="QPK1262" s="5"/>
      <c r="QPL1262" s="5"/>
      <c r="QPM1262" s="5"/>
      <c r="QPN1262" s="5"/>
      <c r="QPO1262" s="5"/>
      <c r="QPP1262" s="5"/>
      <c r="QPQ1262" s="5"/>
      <c r="QPR1262" s="5"/>
      <c r="QPS1262" s="5"/>
      <c r="QPT1262" s="5"/>
      <c r="QPU1262" s="5"/>
      <c r="QPV1262" s="5"/>
      <c r="QPW1262" s="5"/>
      <c r="QPX1262" s="5"/>
      <c r="QPY1262" s="5"/>
      <c r="QPZ1262" s="5"/>
      <c r="QQA1262" s="5"/>
      <c r="QQB1262" s="5"/>
      <c r="QQC1262" s="5"/>
      <c r="QQD1262" s="5"/>
      <c r="QQE1262" s="5"/>
      <c r="QQF1262" s="5"/>
      <c r="QQG1262" s="5"/>
      <c r="QQH1262" s="5"/>
      <c r="QQI1262" s="5"/>
      <c r="QQJ1262" s="5"/>
      <c r="QQK1262" s="5"/>
      <c r="QQL1262" s="5"/>
      <c r="QQM1262" s="5"/>
      <c r="QQN1262" s="5"/>
      <c r="QQO1262" s="5"/>
      <c r="QQP1262" s="5"/>
      <c r="QQQ1262" s="5"/>
      <c r="QQR1262" s="5"/>
      <c r="QQS1262" s="5"/>
      <c r="QQT1262" s="5"/>
      <c r="QQU1262" s="5"/>
      <c r="QQV1262" s="5"/>
      <c r="QQW1262" s="5"/>
      <c r="QQX1262" s="5"/>
      <c r="QQY1262" s="5"/>
      <c r="QQZ1262" s="5"/>
      <c r="QRA1262" s="5"/>
      <c r="QRB1262" s="5"/>
      <c r="QRC1262" s="5"/>
      <c r="QRD1262" s="5"/>
      <c r="QRE1262" s="5"/>
      <c r="QRF1262" s="5"/>
      <c r="QRG1262" s="5"/>
      <c r="QRH1262" s="5"/>
      <c r="QRI1262" s="5"/>
      <c r="QRJ1262" s="5"/>
      <c r="QRK1262" s="5"/>
      <c r="QRL1262" s="5"/>
      <c r="QRM1262" s="5"/>
      <c r="QRN1262" s="5"/>
      <c r="QRO1262" s="5"/>
      <c r="QRP1262" s="5"/>
      <c r="QRQ1262" s="5"/>
      <c r="QRR1262" s="5"/>
      <c r="QRS1262" s="5"/>
      <c r="QRT1262" s="5"/>
      <c r="QRU1262" s="5"/>
      <c r="QRV1262" s="5"/>
      <c r="QRW1262" s="5"/>
      <c r="QRX1262" s="5"/>
      <c r="QRY1262" s="5"/>
      <c r="QRZ1262" s="5"/>
      <c r="QSA1262" s="5"/>
      <c r="QSB1262" s="5"/>
      <c r="QSC1262" s="5"/>
      <c r="QSD1262" s="5"/>
      <c r="QSE1262" s="5"/>
      <c r="QSF1262" s="5"/>
      <c r="QSG1262" s="5"/>
      <c r="QSH1262" s="5"/>
      <c r="QSI1262" s="5"/>
      <c r="QSJ1262" s="5"/>
      <c r="QSK1262" s="5"/>
      <c r="QSL1262" s="5"/>
      <c r="QSM1262" s="5"/>
      <c r="QSN1262" s="5"/>
      <c r="QSO1262" s="5"/>
      <c r="QSP1262" s="5"/>
      <c r="QSQ1262" s="5"/>
      <c r="QSR1262" s="5"/>
      <c r="QSS1262" s="5"/>
      <c r="QST1262" s="5"/>
      <c r="QSU1262" s="5"/>
      <c r="QSV1262" s="5"/>
      <c r="QSW1262" s="5"/>
      <c r="QSX1262" s="5"/>
      <c r="QSY1262" s="5"/>
      <c r="QSZ1262" s="5"/>
      <c r="QTA1262" s="5"/>
      <c r="QTB1262" s="5"/>
      <c r="QTC1262" s="5"/>
      <c r="QTD1262" s="5"/>
      <c r="QTE1262" s="5"/>
      <c r="QTF1262" s="5"/>
      <c r="QTG1262" s="5"/>
      <c r="QTH1262" s="5"/>
      <c r="QTI1262" s="5"/>
      <c r="QTJ1262" s="5"/>
      <c r="QTK1262" s="5"/>
      <c r="QTL1262" s="5"/>
      <c r="QTM1262" s="5"/>
      <c r="QTN1262" s="5"/>
      <c r="QTO1262" s="5"/>
      <c r="QTP1262" s="5"/>
      <c r="QTQ1262" s="5"/>
      <c r="QTR1262" s="5"/>
      <c r="QTS1262" s="5"/>
      <c r="QTT1262" s="5"/>
      <c r="QTU1262" s="5"/>
      <c r="QTV1262" s="5"/>
      <c r="QTW1262" s="5"/>
      <c r="QTX1262" s="5"/>
      <c r="QTY1262" s="5"/>
      <c r="QTZ1262" s="5"/>
      <c r="QUA1262" s="5"/>
      <c r="QUB1262" s="5"/>
      <c r="QUC1262" s="5"/>
      <c r="QUD1262" s="5"/>
      <c r="QUE1262" s="5"/>
      <c r="QUF1262" s="5"/>
      <c r="QUG1262" s="5"/>
      <c r="QUH1262" s="5"/>
      <c r="QUI1262" s="5"/>
      <c r="QUJ1262" s="5"/>
      <c r="QUK1262" s="5"/>
      <c r="QUL1262" s="5"/>
      <c r="QUM1262" s="5"/>
      <c r="QUN1262" s="5"/>
      <c r="QUO1262" s="5"/>
      <c r="QUP1262" s="5"/>
      <c r="QUQ1262" s="5"/>
      <c r="QUR1262" s="5"/>
      <c r="QUS1262" s="5"/>
      <c r="QUT1262" s="5"/>
      <c r="QUU1262" s="5"/>
      <c r="QUV1262" s="5"/>
      <c r="QUW1262" s="5"/>
      <c r="QUX1262" s="5"/>
      <c r="QUY1262" s="5"/>
      <c r="QUZ1262" s="5"/>
      <c r="QVA1262" s="5"/>
      <c r="QVB1262" s="5"/>
      <c r="QVC1262" s="5"/>
      <c r="QVD1262" s="5"/>
      <c r="QVE1262" s="5"/>
      <c r="QVF1262" s="5"/>
      <c r="QVG1262" s="5"/>
      <c r="QVH1262" s="5"/>
      <c r="QVI1262" s="5"/>
      <c r="QVJ1262" s="5"/>
      <c r="QVK1262" s="5"/>
      <c r="QVL1262" s="5"/>
      <c r="QVM1262" s="5"/>
      <c r="QVN1262" s="5"/>
      <c r="QVO1262" s="5"/>
      <c r="QVP1262" s="5"/>
      <c r="QVQ1262" s="5"/>
      <c r="QVR1262" s="5"/>
      <c r="QVS1262" s="5"/>
      <c r="QVT1262" s="5"/>
      <c r="QVU1262" s="5"/>
      <c r="QVV1262" s="5"/>
      <c r="QVW1262" s="5"/>
      <c r="QVX1262" s="5"/>
      <c r="QVY1262" s="5"/>
      <c r="QVZ1262" s="5"/>
      <c r="QWA1262" s="5"/>
      <c r="QWB1262" s="5"/>
      <c r="QWC1262" s="5"/>
      <c r="QWD1262" s="5"/>
      <c r="QWE1262" s="5"/>
      <c r="QWF1262" s="5"/>
      <c r="QWG1262" s="5"/>
      <c r="QWH1262" s="5"/>
      <c r="QWI1262" s="5"/>
      <c r="QWJ1262" s="5"/>
      <c r="QWK1262" s="5"/>
      <c r="QWL1262" s="5"/>
      <c r="QWM1262" s="5"/>
      <c r="QWN1262" s="5"/>
      <c r="QWO1262" s="5"/>
      <c r="QWP1262" s="5"/>
      <c r="QWQ1262" s="5"/>
      <c r="QWR1262" s="5"/>
      <c r="QWS1262" s="5"/>
      <c r="QWT1262" s="5"/>
      <c r="QWU1262" s="5"/>
      <c r="QWV1262" s="5"/>
      <c r="QWW1262" s="5"/>
      <c r="QWX1262" s="5"/>
      <c r="QWY1262" s="5"/>
      <c r="QWZ1262" s="5"/>
      <c r="QXA1262" s="5"/>
      <c r="QXB1262" s="5"/>
      <c r="QXC1262" s="5"/>
      <c r="QXD1262" s="5"/>
      <c r="QXE1262" s="5"/>
      <c r="QXF1262" s="5"/>
      <c r="QXG1262" s="5"/>
      <c r="QXH1262" s="5"/>
      <c r="QXI1262" s="5"/>
      <c r="QXJ1262" s="5"/>
      <c r="QXK1262" s="5"/>
      <c r="QXL1262" s="5"/>
      <c r="QXM1262" s="5"/>
      <c r="QXN1262" s="5"/>
      <c r="QXO1262" s="5"/>
      <c r="QXP1262" s="5"/>
      <c r="QXQ1262" s="5"/>
      <c r="QXR1262" s="5"/>
      <c r="QXS1262" s="5"/>
      <c r="QXT1262" s="5"/>
      <c r="QXU1262" s="5"/>
      <c r="QXV1262" s="5"/>
      <c r="QXW1262" s="5"/>
      <c r="QXX1262" s="5"/>
      <c r="QXY1262" s="5"/>
      <c r="QXZ1262" s="5"/>
      <c r="QYA1262" s="5"/>
      <c r="QYB1262" s="5"/>
      <c r="QYC1262" s="5"/>
      <c r="QYD1262" s="5"/>
      <c r="QYE1262" s="5"/>
      <c r="QYF1262" s="5"/>
      <c r="QYG1262" s="5"/>
      <c r="QYH1262" s="5"/>
      <c r="QYI1262" s="5"/>
      <c r="QYJ1262" s="5"/>
      <c r="QYK1262" s="5"/>
      <c r="QYL1262" s="5"/>
      <c r="QYM1262" s="5"/>
      <c r="QYN1262" s="5"/>
      <c r="QYO1262" s="5"/>
      <c r="QYP1262" s="5"/>
      <c r="QYQ1262" s="5"/>
      <c r="QYR1262" s="5"/>
      <c r="QYS1262" s="5"/>
      <c r="QYT1262" s="5"/>
      <c r="QYU1262" s="5"/>
      <c r="QYV1262" s="5"/>
      <c r="QYW1262" s="5"/>
      <c r="QYX1262" s="5"/>
      <c r="QYY1262" s="5"/>
      <c r="QYZ1262" s="5"/>
      <c r="QZA1262" s="5"/>
      <c r="QZB1262" s="5"/>
      <c r="QZC1262" s="5"/>
      <c r="QZD1262" s="5"/>
      <c r="QZE1262" s="5"/>
      <c r="QZF1262" s="5"/>
      <c r="QZG1262" s="5"/>
      <c r="QZH1262" s="5"/>
      <c r="QZI1262" s="5"/>
      <c r="QZJ1262" s="5"/>
      <c r="QZK1262" s="5"/>
      <c r="QZL1262" s="5"/>
      <c r="QZM1262" s="5"/>
      <c r="QZN1262" s="5"/>
      <c r="QZO1262" s="5"/>
      <c r="QZP1262" s="5"/>
      <c r="QZQ1262" s="5"/>
      <c r="QZR1262" s="5"/>
      <c r="QZS1262" s="5"/>
      <c r="QZT1262" s="5"/>
      <c r="QZU1262" s="5"/>
      <c r="QZV1262" s="5"/>
      <c r="QZW1262" s="5"/>
      <c r="QZX1262" s="5"/>
      <c r="QZY1262" s="5"/>
      <c r="QZZ1262" s="5"/>
      <c r="RAA1262" s="5"/>
      <c r="RAB1262" s="5"/>
      <c r="RAC1262" s="5"/>
      <c r="RAD1262" s="5"/>
      <c r="RAE1262" s="5"/>
      <c r="RAF1262" s="5"/>
      <c r="RAG1262" s="5"/>
      <c r="RAH1262" s="5"/>
      <c r="RAI1262" s="5"/>
      <c r="RAJ1262" s="5"/>
      <c r="RAK1262" s="5"/>
      <c r="RAL1262" s="5"/>
      <c r="RAM1262" s="5"/>
      <c r="RAN1262" s="5"/>
      <c r="RAO1262" s="5"/>
      <c r="RAP1262" s="5"/>
      <c r="RAQ1262" s="5"/>
      <c r="RAR1262" s="5"/>
      <c r="RAS1262" s="5"/>
      <c r="RAT1262" s="5"/>
      <c r="RAU1262" s="5"/>
      <c r="RAV1262" s="5"/>
      <c r="RAW1262" s="5"/>
      <c r="RAX1262" s="5"/>
      <c r="RAY1262" s="5"/>
      <c r="RAZ1262" s="5"/>
      <c r="RBA1262" s="5"/>
      <c r="RBB1262" s="5"/>
      <c r="RBC1262" s="5"/>
      <c r="RBD1262" s="5"/>
      <c r="RBE1262" s="5"/>
      <c r="RBF1262" s="5"/>
      <c r="RBG1262" s="5"/>
      <c r="RBH1262" s="5"/>
      <c r="RBI1262" s="5"/>
      <c r="RBJ1262" s="5"/>
      <c r="RBK1262" s="5"/>
      <c r="RBL1262" s="5"/>
      <c r="RBM1262" s="5"/>
      <c r="RBN1262" s="5"/>
      <c r="RBO1262" s="5"/>
      <c r="RBP1262" s="5"/>
      <c r="RBQ1262" s="5"/>
      <c r="RBR1262" s="5"/>
      <c r="RBS1262" s="5"/>
      <c r="RBT1262" s="5"/>
      <c r="RBU1262" s="5"/>
      <c r="RBV1262" s="5"/>
      <c r="RBW1262" s="5"/>
      <c r="RBX1262" s="5"/>
      <c r="RBY1262" s="5"/>
      <c r="RBZ1262" s="5"/>
      <c r="RCA1262" s="5"/>
      <c r="RCB1262" s="5"/>
      <c r="RCC1262" s="5"/>
      <c r="RCD1262" s="5"/>
      <c r="RCE1262" s="5"/>
      <c r="RCF1262" s="5"/>
      <c r="RCG1262" s="5"/>
      <c r="RCH1262" s="5"/>
      <c r="RCI1262" s="5"/>
      <c r="RCJ1262" s="5"/>
      <c r="RCK1262" s="5"/>
      <c r="RCL1262" s="5"/>
      <c r="RCM1262" s="5"/>
      <c r="RCN1262" s="5"/>
      <c r="RCO1262" s="5"/>
      <c r="RCP1262" s="5"/>
      <c r="RCQ1262" s="5"/>
      <c r="RCR1262" s="5"/>
      <c r="RCS1262" s="5"/>
      <c r="RCT1262" s="5"/>
      <c r="RCU1262" s="5"/>
      <c r="RCV1262" s="5"/>
      <c r="RCW1262" s="5"/>
      <c r="RCX1262" s="5"/>
      <c r="RCY1262" s="5"/>
      <c r="RCZ1262" s="5"/>
      <c r="RDA1262" s="5"/>
      <c r="RDB1262" s="5"/>
      <c r="RDC1262" s="5"/>
      <c r="RDD1262" s="5"/>
      <c r="RDE1262" s="5"/>
      <c r="RDF1262" s="5"/>
      <c r="RDG1262" s="5"/>
      <c r="RDH1262" s="5"/>
      <c r="RDI1262" s="5"/>
      <c r="RDJ1262" s="5"/>
      <c r="RDK1262" s="5"/>
      <c r="RDL1262" s="5"/>
      <c r="RDM1262" s="5"/>
      <c r="RDN1262" s="5"/>
      <c r="RDO1262" s="5"/>
      <c r="RDP1262" s="5"/>
      <c r="RDQ1262" s="5"/>
      <c r="RDR1262" s="5"/>
      <c r="RDS1262" s="5"/>
      <c r="RDT1262" s="5"/>
      <c r="RDU1262" s="5"/>
      <c r="RDV1262" s="5"/>
      <c r="RDW1262" s="5"/>
      <c r="RDX1262" s="5"/>
      <c r="RDY1262" s="5"/>
      <c r="RDZ1262" s="5"/>
      <c r="REA1262" s="5"/>
      <c r="REB1262" s="5"/>
      <c r="REC1262" s="5"/>
      <c r="RED1262" s="5"/>
      <c r="REE1262" s="5"/>
      <c r="REF1262" s="5"/>
      <c r="REG1262" s="5"/>
      <c r="REH1262" s="5"/>
      <c r="REI1262" s="5"/>
      <c r="REJ1262" s="5"/>
      <c r="REK1262" s="5"/>
      <c r="REL1262" s="5"/>
      <c r="REM1262" s="5"/>
      <c r="REN1262" s="5"/>
      <c r="REO1262" s="5"/>
      <c r="REP1262" s="5"/>
      <c r="REQ1262" s="5"/>
      <c r="RER1262" s="5"/>
      <c r="RES1262" s="5"/>
      <c r="RET1262" s="5"/>
      <c r="REU1262" s="5"/>
      <c r="REV1262" s="5"/>
      <c r="REW1262" s="5"/>
      <c r="REX1262" s="5"/>
      <c r="REY1262" s="5"/>
      <c r="REZ1262" s="5"/>
      <c r="RFA1262" s="5"/>
      <c r="RFB1262" s="5"/>
      <c r="RFC1262" s="5"/>
      <c r="RFD1262" s="5"/>
      <c r="RFE1262" s="5"/>
      <c r="RFF1262" s="5"/>
      <c r="RFG1262" s="5"/>
      <c r="RFH1262" s="5"/>
      <c r="RFI1262" s="5"/>
      <c r="RFJ1262" s="5"/>
      <c r="RFK1262" s="5"/>
      <c r="RFL1262" s="5"/>
      <c r="RFM1262" s="5"/>
      <c r="RFN1262" s="5"/>
      <c r="RFO1262" s="5"/>
      <c r="RFP1262" s="5"/>
      <c r="RFQ1262" s="5"/>
      <c r="RFR1262" s="5"/>
      <c r="RFS1262" s="5"/>
      <c r="RFT1262" s="5"/>
      <c r="RFU1262" s="5"/>
      <c r="RFV1262" s="5"/>
      <c r="RFW1262" s="5"/>
      <c r="RFX1262" s="5"/>
      <c r="RFY1262" s="5"/>
      <c r="RFZ1262" s="5"/>
      <c r="RGA1262" s="5"/>
      <c r="RGB1262" s="5"/>
      <c r="RGC1262" s="5"/>
      <c r="RGD1262" s="5"/>
      <c r="RGE1262" s="5"/>
      <c r="RGF1262" s="5"/>
      <c r="RGG1262" s="5"/>
      <c r="RGH1262" s="5"/>
      <c r="RGI1262" s="5"/>
      <c r="RGJ1262" s="5"/>
      <c r="RGK1262" s="5"/>
      <c r="RGL1262" s="5"/>
      <c r="RGM1262" s="5"/>
      <c r="RGN1262" s="5"/>
      <c r="RGO1262" s="5"/>
      <c r="RGP1262" s="5"/>
      <c r="RGQ1262" s="5"/>
      <c r="RGR1262" s="5"/>
      <c r="RGS1262" s="5"/>
      <c r="RGT1262" s="5"/>
      <c r="RGU1262" s="5"/>
      <c r="RGV1262" s="5"/>
      <c r="RGW1262" s="5"/>
      <c r="RGX1262" s="5"/>
      <c r="RGY1262" s="5"/>
      <c r="RGZ1262" s="5"/>
      <c r="RHA1262" s="5"/>
      <c r="RHB1262" s="5"/>
      <c r="RHC1262" s="5"/>
      <c r="RHD1262" s="5"/>
      <c r="RHE1262" s="5"/>
      <c r="RHF1262" s="5"/>
      <c r="RHG1262" s="5"/>
      <c r="RHH1262" s="5"/>
      <c r="RHI1262" s="5"/>
      <c r="RHJ1262" s="5"/>
      <c r="RHK1262" s="5"/>
      <c r="RHL1262" s="5"/>
      <c r="RHM1262" s="5"/>
      <c r="RHN1262" s="5"/>
      <c r="RHO1262" s="5"/>
      <c r="RHP1262" s="5"/>
      <c r="RHQ1262" s="5"/>
      <c r="RHR1262" s="5"/>
      <c r="RHS1262" s="5"/>
      <c r="RHT1262" s="5"/>
      <c r="RHU1262" s="5"/>
      <c r="RHV1262" s="5"/>
      <c r="RHW1262" s="5"/>
      <c r="RHX1262" s="5"/>
      <c r="RHY1262" s="5"/>
      <c r="RHZ1262" s="5"/>
      <c r="RIA1262" s="5"/>
      <c r="RIB1262" s="5"/>
      <c r="RIC1262" s="5"/>
      <c r="RID1262" s="5"/>
      <c r="RIE1262" s="5"/>
      <c r="RIF1262" s="5"/>
      <c r="RIG1262" s="5"/>
      <c r="RIH1262" s="5"/>
      <c r="RII1262" s="5"/>
      <c r="RIJ1262" s="5"/>
      <c r="RIK1262" s="5"/>
      <c r="RIL1262" s="5"/>
      <c r="RIM1262" s="5"/>
      <c r="RIN1262" s="5"/>
      <c r="RIO1262" s="5"/>
      <c r="RIP1262" s="5"/>
      <c r="RIQ1262" s="5"/>
      <c r="RIR1262" s="5"/>
      <c r="RIS1262" s="5"/>
      <c r="RIT1262" s="5"/>
      <c r="RIU1262" s="5"/>
      <c r="RIV1262" s="5"/>
      <c r="RIW1262" s="5"/>
      <c r="RIX1262" s="5"/>
      <c r="RIY1262" s="5"/>
      <c r="RIZ1262" s="5"/>
      <c r="RJA1262" s="5"/>
      <c r="RJB1262" s="5"/>
      <c r="RJC1262" s="5"/>
      <c r="RJD1262" s="5"/>
      <c r="RJE1262" s="5"/>
      <c r="RJF1262" s="5"/>
      <c r="RJG1262" s="5"/>
      <c r="RJH1262" s="5"/>
      <c r="RJI1262" s="5"/>
      <c r="RJJ1262" s="5"/>
      <c r="RJK1262" s="5"/>
      <c r="RJL1262" s="5"/>
      <c r="RJM1262" s="5"/>
      <c r="RJN1262" s="5"/>
      <c r="RJO1262" s="5"/>
      <c r="RJP1262" s="5"/>
      <c r="RJQ1262" s="5"/>
      <c r="RJR1262" s="5"/>
      <c r="RJS1262" s="5"/>
      <c r="RJT1262" s="5"/>
      <c r="RJU1262" s="5"/>
      <c r="RJV1262" s="5"/>
      <c r="RJW1262" s="5"/>
      <c r="RJX1262" s="5"/>
      <c r="RJY1262" s="5"/>
      <c r="RJZ1262" s="5"/>
      <c r="RKA1262" s="5"/>
      <c r="RKB1262" s="5"/>
      <c r="RKC1262" s="5"/>
      <c r="RKD1262" s="5"/>
      <c r="RKE1262" s="5"/>
      <c r="RKF1262" s="5"/>
      <c r="RKG1262" s="5"/>
      <c r="RKH1262" s="5"/>
      <c r="RKI1262" s="5"/>
      <c r="RKJ1262" s="5"/>
      <c r="RKK1262" s="5"/>
      <c r="RKL1262" s="5"/>
      <c r="RKM1262" s="5"/>
      <c r="RKN1262" s="5"/>
      <c r="RKO1262" s="5"/>
      <c r="RKP1262" s="5"/>
      <c r="RKQ1262" s="5"/>
      <c r="RKR1262" s="5"/>
      <c r="RKS1262" s="5"/>
      <c r="RKT1262" s="5"/>
      <c r="RKU1262" s="5"/>
      <c r="RKV1262" s="5"/>
      <c r="RKW1262" s="5"/>
      <c r="RKX1262" s="5"/>
      <c r="RKY1262" s="5"/>
      <c r="RKZ1262" s="5"/>
      <c r="RLA1262" s="5"/>
      <c r="RLB1262" s="5"/>
      <c r="RLC1262" s="5"/>
      <c r="RLD1262" s="5"/>
      <c r="RLE1262" s="5"/>
      <c r="RLF1262" s="5"/>
      <c r="RLG1262" s="5"/>
      <c r="RLH1262" s="5"/>
      <c r="RLI1262" s="5"/>
      <c r="RLJ1262" s="5"/>
      <c r="RLK1262" s="5"/>
      <c r="RLL1262" s="5"/>
      <c r="RLM1262" s="5"/>
      <c r="RLN1262" s="5"/>
      <c r="RLO1262" s="5"/>
      <c r="RLP1262" s="5"/>
      <c r="RLQ1262" s="5"/>
      <c r="RLR1262" s="5"/>
      <c r="RLS1262" s="5"/>
      <c r="RLT1262" s="5"/>
      <c r="RLU1262" s="5"/>
      <c r="RLV1262" s="5"/>
      <c r="RLW1262" s="5"/>
      <c r="RLX1262" s="5"/>
      <c r="RLY1262" s="5"/>
      <c r="RLZ1262" s="5"/>
      <c r="RMA1262" s="5"/>
      <c r="RMB1262" s="5"/>
      <c r="RMC1262" s="5"/>
      <c r="RMD1262" s="5"/>
      <c r="RME1262" s="5"/>
      <c r="RMF1262" s="5"/>
      <c r="RMG1262" s="5"/>
      <c r="RMH1262" s="5"/>
      <c r="RMI1262" s="5"/>
      <c r="RMJ1262" s="5"/>
      <c r="RMK1262" s="5"/>
      <c r="RML1262" s="5"/>
      <c r="RMM1262" s="5"/>
      <c r="RMN1262" s="5"/>
      <c r="RMO1262" s="5"/>
      <c r="RMP1262" s="5"/>
      <c r="RMQ1262" s="5"/>
      <c r="RMR1262" s="5"/>
      <c r="RMS1262" s="5"/>
      <c r="RMT1262" s="5"/>
      <c r="RMU1262" s="5"/>
      <c r="RMV1262" s="5"/>
      <c r="RMW1262" s="5"/>
      <c r="RMX1262" s="5"/>
      <c r="RMY1262" s="5"/>
      <c r="RMZ1262" s="5"/>
      <c r="RNA1262" s="5"/>
      <c r="RNB1262" s="5"/>
      <c r="RNC1262" s="5"/>
      <c r="RND1262" s="5"/>
      <c r="RNE1262" s="5"/>
      <c r="RNF1262" s="5"/>
      <c r="RNG1262" s="5"/>
      <c r="RNH1262" s="5"/>
      <c r="RNI1262" s="5"/>
      <c r="RNJ1262" s="5"/>
      <c r="RNK1262" s="5"/>
      <c r="RNL1262" s="5"/>
      <c r="RNM1262" s="5"/>
      <c r="RNN1262" s="5"/>
      <c r="RNO1262" s="5"/>
      <c r="RNP1262" s="5"/>
      <c r="RNQ1262" s="5"/>
      <c r="RNR1262" s="5"/>
      <c r="RNS1262" s="5"/>
      <c r="RNT1262" s="5"/>
      <c r="RNU1262" s="5"/>
      <c r="RNV1262" s="5"/>
      <c r="RNW1262" s="5"/>
      <c r="RNX1262" s="5"/>
      <c r="RNY1262" s="5"/>
      <c r="RNZ1262" s="5"/>
      <c r="ROA1262" s="5"/>
      <c r="ROB1262" s="5"/>
      <c r="ROC1262" s="5"/>
      <c r="ROD1262" s="5"/>
      <c r="ROE1262" s="5"/>
      <c r="ROF1262" s="5"/>
      <c r="ROG1262" s="5"/>
      <c r="ROH1262" s="5"/>
      <c r="ROI1262" s="5"/>
      <c r="ROJ1262" s="5"/>
      <c r="ROK1262" s="5"/>
      <c r="ROL1262" s="5"/>
      <c r="ROM1262" s="5"/>
      <c r="RON1262" s="5"/>
      <c r="ROO1262" s="5"/>
      <c r="ROP1262" s="5"/>
      <c r="ROQ1262" s="5"/>
      <c r="ROR1262" s="5"/>
      <c r="ROS1262" s="5"/>
      <c r="ROT1262" s="5"/>
      <c r="ROU1262" s="5"/>
      <c r="ROV1262" s="5"/>
      <c r="ROW1262" s="5"/>
      <c r="ROX1262" s="5"/>
      <c r="ROY1262" s="5"/>
      <c r="ROZ1262" s="5"/>
      <c r="RPA1262" s="5"/>
      <c r="RPB1262" s="5"/>
      <c r="RPC1262" s="5"/>
      <c r="RPD1262" s="5"/>
      <c r="RPE1262" s="5"/>
      <c r="RPF1262" s="5"/>
      <c r="RPG1262" s="5"/>
      <c r="RPH1262" s="5"/>
      <c r="RPI1262" s="5"/>
      <c r="RPJ1262" s="5"/>
      <c r="RPK1262" s="5"/>
      <c r="RPL1262" s="5"/>
      <c r="RPM1262" s="5"/>
      <c r="RPN1262" s="5"/>
      <c r="RPO1262" s="5"/>
      <c r="RPP1262" s="5"/>
      <c r="RPQ1262" s="5"/>
      <c r="RPR1262" s="5"/>
      <c r="RPS1262" s="5"/>
      <c r="RPT1262" s="5"/>
      <c r="RPU1262" s="5"/>
      <c r="RPV1262" s="5"/>
      <c r="RPW1262" s="5"/>
      <c r="RPX1262" s="5"/>
      <c r="RPY1262" s="5"/>
      <c r="RPZ1262" s="5"/>
      <c r="RQA1262" s="5"/>
      <c r="RQB1262" s="5"/>
      <c r="RQC1262" s="5"/>
      <c r="RQD1262" s="5"/>
      <c r="RQE1262" s="5"/>
      <c r="RQF1262" s="5"/>
      <c r="RQG1262" s="5"/>
      <c r="RQH1262" s="5"/>
      <c r="RQI1262" s="5"/>
      <c r="RQJ1262" s="5"/>
      <c r="RQK1262" s="5"/>
      <c r="RQL1262" s="5"/>
      <c r="RQM1262" s="5"/>
      <c r="RQN1262" s="5"/>
      <c r="RQO1262" s="5"/>
      <c r="RQP1262" s="5"/>
      <c r="RQQ1262" s="5"/>
      <c r="RQR1262" s="5"/>
      <c r="RQS1262" s="5"/>
      <c r="RQT1262" s="5"/>
      <c r="RQU1262" s="5"/>
      <c r="RQV1262" s="5"/>
      <c r="RQW1262" s="5"/>
      <c r="RQX1262" s="5"/>
      <c r="RQY1262" s="5"/>
      <c r="RQZ1262" s="5"/>
      <c r="RRA1262" s="5"/>
      <c r="RRB1262" s="5"/>
      <c r="RRC1262" s="5"/>
      <c r="RRD1262" s="5"/>
      <c r="RRE1262" s="5"/>
      <c r="RRF1262" s="5"/>
      <c r="RRG1262" s="5"/>
      <c r="RRH1262" s="5"/>
      <c r="RRI1262" s="5"/>
      <c r="RRJ1262" s="5"/>
      <c r="RRK1262" s="5"/>
      <c r="RRL1262" s="5"/>
      <c r="RRM1262" s="5"/>
      <c r="RRN1262" s="5"/>
      <c r="RRO1262" s="5"/>
      <c r="RRP1262" s="5"/>
      <c r="RRQ1262" s="5"/>
      <c r="RRR1262" s="5"/>
      <c r="RRS1262" s="5"/>
      <c r="RRT1262" s="5"/>
      <c r="RRU1262" s="5"/>
      <c r="RRV1262" s="5"/>
      <c r="RRW1262" s="5"/>
      <c r="RRX1262" s="5"/>
      <c r="RRY1262" s="5"/>
      <c r="RRZ1262" s="5"/>
      <c r="RSA1262" s="5"/>
      <c r="RSB1262" s="5"/>
      <c r="RSC1262" s="5"/>
      <c r="RSD1262" s="5"/>
      <c r="RSE1262" s="5"/>
      <c r="RSF1262" s="5"/>
      <c r="RSG1262" s="5"/>
      <c r="RSH1262" s="5"/>
      <c r="RSI1262" s="5"/>
      <c r="RSJ1262" s="5"/>
      <c r="RSK1262" s="5"/>
      <c r="RSL1262" s="5"/>
      <c r="RSM1262" s="5"/>
      <c r="RSN1262" s="5"/>
      <c r="RSO1262" s="5"/>
      <c r="RSP1262" s="5"/>
      <c r="RSQ1262" s="5"/>
      <c r="RSR1262" s="5"/>
      <c r="RSS1262" s="5"/>
      <c r="RST1262" s="5"/>
      <c r="RSU1262" s="5"/>
      <c r="RSV1262" s="5"/>
      <c r="RSW1262" s="5"/>
      <c r="RSX1262" s="5"/>
      <c r="RSY1262" s="5"/>
      <c r="RSZ1262" s="5"/>
      <c r="RTA1262" s="5"/>
      <c r="RTB1262" s="5"/>
      <c r="RTC1262" s="5"/>
      <c r="RTD1262" s="5"/>
      <c r="RTE1262" s="5"/>
      <c r="RTF1262" s="5"/>
      <c r="RTG1262" s="5"/>
      <c r="RTH1262" s="5"/>
      <c r="RTI1262" s="5"/>
      <c r="RTJ1262" s="5"/>
      <c r="RTK1262" s="5"/>
      <c r="RTL1262" s="5"/>
      <c r="RTM1262" s="5"/>
      <c r="RTN1262" s="5"/>
      <c r="RTO1262" s="5"/>
      <c r="RTP1262" s="5"/>
      <c r="RTQ1262" s="5"/>
      <c r="RTR1262" s="5"/>
      <c r="RTS1262" s="5"/>
      <c r="RTT1262" s="5"/>
      <c r="RTU1262" s="5"/>
      <c r="RTV1262" s="5"/>
      <c r="RTW1262" s="5"/>
      <c r="RTX1262" s="5"/>
      <c r="RTY1262" s="5"/>
      <c r="RTZ1262" s="5"/>
      <c r="RUA1262" s="5"/>
      <c r="RUB1262" s="5"/>
      <c r="RUC1262" s="5"/>
      <c r="RUD1262" s="5"/>
      <c r="RUE1262" s="5"/>
      <c r="RUF1262" s="5"/>
      <c r="RUG1262" s="5"/>
      <c r="RUH1262" s="5"/>
      <c r="RUI1262" s="5"/>
      <c r="RUJ1262" s="5"/>
      <c r="RUK1262" s="5"/>
      <c r="RUL1262" s="5"/>
      <c r="RUM1262" s="5"/>
      <c r="RUN1262" s="5"/>
      <c r="RUO1262" s="5"/>
      <c r="RUP1262" s="5"/>
      <c r="RUQ1262" s="5"/>
      <c r="RUR1262" s="5"/>
      <c r="RUS1262" s="5"/>
      <c r="RUT1262" s="5"/>
      <c r="RUU1262" s="5"/>
      <c r="RUV1262" s="5"/>
      <c r="RUW1262" s="5"/>
      <c r="RUX1262" s="5"/>
      <c r="RUY1262" s="5"/>
      <c r="RUZ1262" s="5"/>
      <c r="RVA1262" s="5"/>
      <c r="RVB1262" s="5"/>
      <c r="RVC1262" s="5"/>
      <c r="RVD1262" s="5"/>
      <c r="RVE1262" s="5"/>
      <c r="RVF1262" s="5"/>
      <c r="RVG1262" s="5"/>
      <c r="RVH1262" s="5"/>
      <c r="RVI1262" s="5"/>
      <c r="RVJ1262" s="5"/>
      <c r="RVK1262" s="5"/>
      <c r="RVL1262" s="5"/>
      <c r="RVM1262" s="5"/>
      <c r="RVN1262" s="5"/>
      <c r="RVO1262" s="5"/>
      <c r="RVP1262" s="5"/>
      <c r="RVQ1262" s="5"/>
      <c r="RVR1262" s="5"/>
      <c r="RVS1262" s="5"/>
      <c r="RVT1262" s="5"/>
      <c r="RVU1262" s="5"/>
      <c r="RVV1262" s="5"/>
      <c r="RVW1262" s="5"/>
      <c r="RVX1262" s="5"/>
      <c r="RVY1262" s="5"/>
      <c r="RVZ1262" s="5"/>
      <c r="RWA1262" s="5"/>
      <c r="RWB1262" s="5"/>
      <c r="RWC1262" s="5"/>
      <c r="RWD1262" s="5"/>
      <c r="RWE1262" s="5"/>
      <c r="RWF1262" s="5"/>
      <c r="RWG1262" s="5"/>
      <c r="RWH1262" s="5"/>
      <c r="RWI1262" s="5"/>
      <c r="RWJ1262" s="5"/>
      <c r="RWK1262" s="5"/>
      <c r="RWL1262" s="5"/>
      <c r="RWM1262" s="5"/>
      <c r="RWN1262" s="5"/>
      <c r="RWO1262" s="5"/>
      <c r="RWP1262" s="5"/>
      <c r="RWQ1262" s="5"/>
      <c r="RWR1262" s="5"/>
      <c r="RWS1262" s="5"/>
      <c r="RWT1262" s="5"/>
      <c r="RWU1262" s="5"/>
      <c r="RWV1262" s="5"/>
      <c r="RWW1262" s="5"/>
      <c r="RWX1262" s="5"/>
      <c r="RWY1262" s="5"/>
      <c r="RWZ1262" s="5"/>
      <c r="RXA1262" s="5"/>
      <c r="RXB1262" s="5"/>
      <c r="RXC1262" s="5"/>
      <c r="RXD1262" s="5"/>
      <c r="RXE1262" s="5"/>
      <c r="RXF1262" s="5"/>
      <c r="RXG1262" s="5"/>
      <c r="RXH1262" s="5"/>
      <c r="RXI1262" s="5"/>
      <c r="RXJ1262" s="5"/>
      <c r="RXK1262" s="5"/>
      <c r="RXL1262" s="5"/>
      <c r="RXM1262" s="5"/>
      <c r="RXN1262" s="5"/>
      <c r="RXO1262" s="5"/>
      <c r="RXP1262" s="5"/>
      <c r="RXQ1262" s="5"/>
      <c r="RXR1262" s="5"/>
      <c r="RXS1262" s="5"/>
      <c r="RXT1262" s="5"/>
      <c r="RXU1262" s="5"/>
      <c r="RXV1262" s="5"/>
      <c r="RXW1262" s="5"/>
      <c r="RXX1262" s="5"/>
      <c r="RXY1262" s="5"/>
      <c r="RXZ1262" s="5"/>
      <c r="RYA1262" s="5"/>
      <c r="RYB1262" s="5"/>
      <c r="RYC1262" s="5"/>
      <c r="RYD1262" s="5"/>
      <c r="RYE1262" s="5"/>
      <c r="RYF1262" s="5"/>
      <c r="RYG1262" s="5"/>
      <c r="RYH1262" s="5"/>
      <c r="RYI1262" s="5"/>
      <c r="RYJ1262" s="5"/>
      <c r="RYK1262" s="5"/>
      <c r="RYL1262" s="5"/>
      <c r="RYM1262" s="5"/>
      <c r="RYN1262" s="5"/>
      <c r="RYO1262" s="5"/>
      <c r="RYP1262" s="5"/>
      <c r="RYQ1262" s="5"/>
      <c r="RYR1262" s="5"/>
      <c r="RYS1262" s="5"/>
      <c r="RYT1262" s="5"/>
      <c r="RYU1262" s="5"/>
      <c r="RYV1262" s="5"/>
      <c r="RYW1262" s="5"/>
      <c r="RYX1262" s="5"/>
      <c r="RYY1262" s="5"/>
      <c r="RYZ1262" s="5"/>
      <c r="RZA1262" s="5"/>
      <c r="RZB1262" s="5"/>
      <c r="RZC1262" s="5"/>
      <c r="RZD1262" s="5"/>
      <c r="RZE1262" s="5"/>
      <c r="RZF1262" s="5"/>
      <c r="RZG1262" s="5"/>
      <c r="RZH1262" s="5"/>
      <c r="RZI1262" s="5"/>
      <c r="RZJ1262" s="5"/>
      <c r="RZK1262" s="5"/>
      <c r="RZL1262" s="5"/>
      <c r="RZM1262" s="5"/>
      <c r="RZN1262" s="5"/>
      <c r="RZO1262" s="5"/>
      <c r="RZP1262" s="5"/>
      <c r="RZQ1262" s="5"/>
      <c r="RZR1262" s="5"/>
      <c r="RZS1262" s="5"/>
      <c r="RZT1262" s="5"/>
      <c r="RZU1262" s="5"/>
      <c r="RZV1262" s="5"/>
      <c r="RZW1262" s="5"/>
      <c r="RZX1262" s="5"/>
      <c r="RZY1262" s="5"/>
      <c r="RZZ1262" s="5"/>
      <c r="SAA1262" s="5"/>
      <c r="SAB1262" s="5"/>
      <c r="SAC1262" s="5"/>
      <c r="SAD1262" s="5"/>
      <c r="SAE1262" s="5"/>
      <c r="SAF1262" s="5"/>
      <c r="SAG1262" s="5"/>
      <c r="SAH1262" s="5"/>
      <c r="SAI1262" s="5"/>
      <c r="SAJ1262" s="5"/>
      <c r="SAK1262" s="5"/>
      <c r="SAL1262" s="5"/>
      <c r="SAM1262" s="5"/>
      <c r="SAN1262" s="5"/>
      <c r="SAO1262" s="5"/>
      <c r="SAP1262" s="5"/>
      <c r="SAQ1262" s="5"/>
      <c r="SAR1262" s="5"/>
      <c r="SAS1262" s="5"/>
      <c r="SAT1262" s="5"/>
      <c r="SAU1262" s="5"/>
      <c r="SAV1262" s="5"/>
      <c r="SAW1262" s="5"/>
      <c r="SAX1262" s="5"/>
      <c r="SAY1262" s="5"/>
      <c r="SAZ1262" s="5"/>
      <c r="SBA1262" s="5"/>
      <c r="SBB1262" s="5"/>
      <c r="SBC1262" s="5"/>
      <c r="SBD1262" s="5"/>
      <c r="SBE1262" s="5"/>
      <c r="SBF1262" s="5"/>
      <c r="SBG1262" s="5"/>
      <c r="SBH1262" s="5"/>
      <c r="SBI1262" s="5"/>
      <c r="SBJ1262" s="5"/>
      <c r="SBK1262" s="5"/>
      <c r="SBL1262" s="5"/>
      <c r="SBM1262" s="5"/>
      <c r="SBN1262" s="5"/>
      <c r="SBO1262" s="5"/>
      <c r="SBP1262" s="5"/>
      <c r="SBQ1262" s="5"/>
      <c r="SBR1262" s="5"/>
      <c r="SBS1262" s="5"/>
      <c r="SBT1262" s="5"/>
      <c r="SBU1262" s="5"/>
      <c r="SBV1262" s="5"/>
      <c r="SBW1262" s="5"/>
      <c r="SBX1262" s="5"/>
      <c r="SBY1262" s="5"/>
      <c r="SBZ1262" s="5"/>
      <c r="SCA1262" s="5"/>
      <c r="SCB1262" s="5"/>
      <c r="SCC1262" s="5"/>
      <c r="SCD1262" s="5"/>
      <c r="SCE1262" s="5"/>
      <c r="SCF1262" s="5"/>
      <c r="SCG1262" s="5"/>
      <c r="SCH1262" s="5"/>
      <c r="SCI1262" s="5"/>
      <c r="SCJ1262" s="5"/>
      <c r="SCK1262" s="5"/>
      <c r="SCL1262" s="5"/>
      <c r="SCM1262" s="5"/>
      <c r="SCN1262" s="5"/>
      <c r="SCO1262" s="5"/>
      <c r="SCP1262" s="5"/>
      <c r="SCQ1262" s="5"/>
      <c r="SCR1262" s="5"/>
      <c r="SCS1262" s="5"/>
      <c r="SCT1262" s="5"/>
      <c r="SCU1262" s="5"/>
      <c r="SCV1262" s="5"/>
      <c r="SCW1262" s="5"/>
      <c r="SCX1262" s="5"/>
      <c r="SCY1262" s="5"/>
      <c r="SCZ1262" s="5"/>
      <c r="SDA1262" s="5"/>
      <c r="SDB1262" s="5"/>
      <c r="SDC1262" s="5"/>
      <c r="SDD1262" s="5"/>
      <c r="SDE1262" s="5"/>
      <c r="SDF1262" s="5"/>
      <c r="SDG1262" s="5"/>
      <c r="SDH1262" s="5"/>
      <c r="SDI1262" s="5"/>
      <c r="SDJ1262" s="5"/>
      <c r="SDK1262" s="5"/>
      <c r="SDL1262" s="5"/>
      <c r="SDM1262" s="5"/>
      <c r="SDN1262" s="5"/>
      <c r="SDO1262" s="5"/>
      <c r="SDP1262" s="5"/>
      <c r="SDQ1262" s="5"/>
      <c r="SDR1262" s="5"/>
      <c r="SDS1262" s="5"/>
      <c r="SDT1262" s="5"/>
      <c r="SDU1262" s="5"/>
      <c r="SDV1262" s="5"/>
      <c r="SDW1262" s="5"/>
      <c r="SDX1262" s="5"/>
      <c r="SDY1262" s="5"/>
      <c r="SDZ1262" s="5"/>
      <c r="SEA1262" s="5"/>
      <c r="SEB1262" s="5"/>
      <c r="SEC1262" s="5"/>
      <c r="SED1262" s="5"/>
      <c r="SEE1262" s="5"/>
      <c r="SEF1262" s="5"/>
      <c r="SEG1262" s="5"/>
      <c r="SEH1262" s="5"/>
      <c r="SEI1262" s="5"/>
      <c r="SEJ1262" s="5"/>
      <c r="SEK1262" s="5"/>
      <c r="SEL1262" s="5"/>
      <c r="SEM1262" s="5"/>
      <c r="SEN1262" s="5"/>
      <c r="SEO1262" s="5"/>
      <c r="SEP1262" s="5"/>
      <c r="SEQ1262" s="5"/>
      <c r="SER1262" s="5"/>
      <c r="SES1262" s="5"/>
      <c r="SET1262" s="5"/>
      <c r="SEU1262" s="5"/>
      <c r="SEV1262" s="5"/>
      <c r="SEW1262" s="5"/>
      <c r="SEX1262" s="5"/>
      <c r="SEY1262" s="5"/>
      <c r="SEZ1262" s="5"/>
      <c r="SFA1262" s="5"/>
      <c r="SFB1262" s="5"/>
      <c r="SFC1262" s="5"/>
      <c r="SFD1262" s="5"/>
      <c r="SFE1262" s="5"/>
      <c r="SFF1262" s="5"/>
      <c r="SFG1262" s="5"/>
      <c r="SFH1262" s="5"/>
      <c r="SFI1262" s="5"/>
      <c r="SFJ1262" s="5"/>
      <c r="SFK1262" s="5"/>
      <c r="SFL1262" s="5"/>
      <c r="SFM1262" s="5"/>
      <c r="SFN1262" s="5"/>
      <c r="SFO1262" s="5"/>
      <c r="SFP1262" s="5"/>
      <c r="SFQ1262" s="5"/>
      <c r="SFR1262" s="5"/>
      <c r="SFS1262" s="5"/>
      <c r="SFT1262" s="5"/>
      <c r="SFU1262" s="5"/>
      <c r="SFV1262" s="5"/>
      <c r="SFW1262" s="5"/>
      <c r="SFX1262" s="5"/>
      <c r="SFY1262" s="5"/>
      <c r="SFZ1262" s="5"/>
      <c r="SGA1262" s="5"/>
      <c r="SGB1262" s="5"/>
      <c r="SGC1262" s="5"/>
      <c r="SGD1262" s="5"/>
      <c r="SGE1262" s="5"/>
      <c r="SGF1262" s="5"/>
      <c r="SGG1262" s="5"/>
      <c r="SGH1262" s="5"/>
      <c r="SGI1262" s="5"/>
      <c r="SGJ1262" s="5"/>
      <c r="SGK1262" s="5"/>
      <c r="SGL1262" s="5"/>
      <c r="SGM1262" s="5"/>
      <c r="SGN1262" s="5"/>
      <c r="SGO1262" s="5"/>
      <c r="SGP1262" s="5"/>
      <c r="SGQ1262" s="5"/>
      <c r="SGR1262" s="5"/>
      <c r="SGS1262" s="5"/>
      <c r="SGT1262" s="5"/>
      <c r="SGU1262" s="5"/>
      <c r="SGV1262" s="5"/>
      <c r="SGW1262" s="5"/>
      <c r="SGX1262" s="5"/>
      <c r="SGY1262" s="5"/>
      <c r="SGZ1262" s="5"/>
      <c r="SHA1262" s="5"/>
      <c r="SHB1262" s="5"/>
      <c r="SHC1262" s="5"/>
      <c r="SHD1262" s="5"/>
      <c r="SHE1262" s="5"/>
      <c r="SHF1262" s="5"/>
      <c r="SHG1262" s="5"/>
      <c r="SHH1262" s="5"/>
      <c r="SHI1262" s="5"/>
      <c r="SHJ1262" s="5"/>
      <c r="SHK1262" s="5"/>
      <c r="SHL1262" s="5"/>
      <c r="SHM1262" s="5"/>
      <c r="SHN1262" s="5"/>
      <c r="SHO1262" s="5"/>
      <c r="SHP1262" s="5"/>
      <c r="SHQ1262" s="5"/>
      <c r="SHR1262" s="5"/>
      <c r="SHS1262" s="5"/>
      <c r="SHT1262" s="5"/>
      <c r="SHU1262" s="5"/>
      <c r="SHV1262" s="5"/>
      <c r="SHW1262" s="5"/>
      <c r="SHX1262" s="5"/>
      <c r="SHY1262" s="5"/>
      <c r="SHZ1262" s="5"/>
      <c r="SIA1262" s="5"/>
      <c r="SIB1262" s="5"/>
      <c r="SIC1262" s="5"/>
      <c r="SID1262" s="5"/>
      <c r="SIE1262" s="5"/>
      <c r="SIF1262" s="5"/>
      <c r="SIG1262" s="5"/>
      <c r="SIH1262" s="5"/>
      <c r="SII1262" s="5"/>
      <c r="SIJ1262" s="5"/>
      <c r="SIK1262" s="5"/>
      <c r="SIL1262" s="5"/>
      <c r="SIM1262" s="5"/>
      <c r="SIN1262" s="5"/>
      <c r="SIO1262" s="5"/>
      <c r="SIP1262" s="5"/>
      <c r="SIQ1262" s="5"/>
      <c r="SIR1262" s="5"/>
      <c r="SIS1262" s="5"/>
      <c r="SIT1262" s="5"/>
      <c r="SIU1262" s="5"/>
      <c r="SIV1262" s="5"/>
      <c r="SIW1262" s="5"/>
      <c r="SIX1262" s="5"/>
      <c r="SIY1262" s="5"/>
      <c r="SIZ1262" s="5"/>
      <c r="SJA1262" s="5"/>
      <c r="SJB1262" s="5"/>
      <c r="SJC1262" s="5"/>
      <c r="SJD1262" s="5"/>
      <c r="SJE1262" s="5"/>
      <c r="SJF1262" s="5"/>
      <c r="SJG1262" s="5"/>
      <c r="SJH1262" s="5"/>
      <c r="SJI1262" s="5"/>
      <c r="SJJ1262" s="5"/>
      <c r="SJK1262" s="5"/>
      <c r="SJL1262" s="5"/>
      <c r="SJM1262" s="5"/>
      <c r="SJN1262" s="5"/>
      <c r="SJO1262" s="5"/>
      <c r="SJP1262" s="5"/>
      <c r="SJQ1262" s="5"/>
      <c r="SJR1262" s="5"/>
      <c r="SJS1262" s="5"/>
      <c r="SJT1262" s="5"/>
      <c r="SJU1262" s="5"/>
      <c r="SJV1262" s="5"/>
      <c r="SJW1262" s="5"/>
      <c r="SJX1262" s="5"/>
      <c r="SJY1262" s="5"/>
      <c r="SJZ1262" s="5"/>
      <c r="SKA1262" s="5"/>
      <c r="SKB1262" s="5"/>
      <c r="SKC1262" s="5"/>
      <c r="SKD1262" s="5"/>
      <c r="SKE1262" s="5"/>
      <c r="SKF1262" s="5"/>
      <c r="SKG1262" s="5"/>
      <c r="SKH1262" s="5"/>
      <c r="SKI1262" s="5"/>
      <c r="SKJ1262" s="5"/>
      <c r="SKK1262" s="5"/>
      <c r="SKL1262" s="5"/>
      <c r="SKM1262" s="5"/>
      <c r="SKN1262" s="5"/>
      <c r="SKO1262" s="5"/>
      <c r="SKP1262" s="5"/>
      <c r="SKQ1262" s="5"/>
      <c r="SKR1262" s="5"/>
      <c r="SKS1262" s="5"/>
      <c r="SKT1262" s="5"/>
      <c r="SKU1262" s="5"/>
      <c r="SKV1262" s="5"/>
      <c r="SKW1262" s="5"/>
      <c r="SKX1262" s="5"/>
      <c r="SKY1262" s="5"/>
      <c r="SKZ1262" s="5"/>
      <c r="SLA1262" s="5"/>
      <c r="SLB1262" s="5"/>
      <c r="SLC1262" s="5"/>
      <c r="SLD1262" s="5"/>
      <c r="SLE1262" s="5"/>
      <c r="SLF1262" s="5"/>
      <c r="SLG1262" s="5"/>
      <c r="SLH1262" s="5"/>
      <c r="SLI1262" s="5"/>
      <c r="SLJ1262" s="5"/>
      <c r="SLK1262" s="5"/>
      <c r="SLL1262" s="5"/>
      <c r="SLM1262" s="5"/>
      <c r="SLN1262" s="5"/>
      <c r="SLO1262" s="5"/>
      <c r="SLP1262" s="5"/>
      <c r="SLQ1262" s="5"/>
      <c r="SLR1262" s="5"/>
      <c r="SLS1262" s="5"/>
      <c r="SLT1262" s="5"/>
      <c r="SLU1262" s="5"/>
      <c r="SLV1262" s="5"/>
      <c r="SLW1262" s="5"/>
      <c r="SLX1262" s="5"/>
      <c r="SLY1262" s="5"/>
      <c r="SLZ1262" s="5"/>
      <c r="SMA1262" s="5"/>
      <c r="SMB1262" s="5"/>
      <c r="SMC1262" s="5"/>
      <c r="SMD1262" s="5"/>
      <c r="SME1262" s="5"/>
      <c r="SMF1262" s="5"/>
      <c r="SMG1262" s="5"/>
      <c r="SMH1262" s="5"/>
      <c r="SMI1262" s="5"/>
      <c r="SMJ1262" s="5"/>
      <c r="SMK1262" s="5"/>
      <c r="SML1262" s="5"/>
      <c r="SMM1262" s="5"/>
      <c r="SMN1262" s="5"/>
      <c r="SMO1262" s="5"/>
      <c r="SMP1262" s="5"/>
      <c r="SMQ1262" s="5"/>
      <c r="SMR1262" s="5"/>
      <c r="SMS1262" s="5"/>
      <c r="SMT1262" s="5"/>
      <c r="SMU1262" s="5"/>
      <c r="SMV1262" s="5"/>
      <c r="SMW1262" s="5"/>
      <c r="SMX1262" s="5"/>
      <c r="SMY1262" s="5"/>
      <c r="SMZ1262" s="5"/>
      <c r="SNA1262" s="5"/>
      <c r="SNB1262" s="5"/>
      <c r="SNC1262" s="5"/>
      <c r="SND1262" s="5"/>
      <c r="SNE1262" s="5"/>
      <c r="SNF1262" s="5"/>
      <c r="SNG1262" s="5"/>
      <c r="SNH1262" s="5"/>
      <c r="SNI1262" s="5"/>
      <c r="SNJ1262" s="5"/>
      <c r="SNK1262" s="5"/>
      <c r="SNL1262" s="5"/>
      <c r="SNM1262" s="5"/>
      <c r="SNN1262" s="5"/>
      <c r="SNO1262" s="5"/>
      <c r="SNP1262" s="5"/>
      <c r="SNQ1262" s="5"/>
      <c r="SNR1262" s="5"/>
      <c r="SNS1262" s="5"/>
      <c r="SNT1262" s="5"/>
      <c r="SNU1262" s="5"/>
      <c r="SNV1262" s="5"/>
      <c r="SNW1262" s="5"/>
      <c r="SNX1262" s="5"/>
      <c r="SNY1262" s="5"/>
      <c r="SNZ1262" s="5"/>
      <c r="SOA1262" s="5"/>
      <c r="SOB1262" s="5"/>
      <c r="SOC1262" s="5"/>
      <c r="SOD1262" s="5"/>
      <c r="SOE1262" s="5"/>
      <c r="SOF1262" s="5"/>
      <c r="SOG1262" s="5"/>
      <c r="SOH1262" s="5"/>
      <c r="SOI1262" s="5"/>
      <c r="SOJ1262" s="5"/>
      <c r="SOK1262" s="5"/>
      <c r="SOL1262" s="5"/>
      <c r="SOM1262" s="5"/>
      <c r="SON1262" s="5"/>
      <c r="SOO1262" s="5"/>
      <c r="SOP1262" s="5"/>
      <c r="SOQ1262" s="5"/>
      <c r="SOR1262" s="5"/>
      <c r="SOS1262" s="5"/>
      <c r="SOT1262" s="5"/>
      <c r="SOU1262" s="5"/>
      <c r="SOV1262" s="5"/>
      <c r="SOW1262" s="5"/>
      <c r="SOX1262" s="5"/>
      <c r="SOY1262" s="5"/>
      <c r="SOZ1262" s="5"/>
      <c r="SPA1262" s="5"/>
      <c r="SPB1262" s="5"/>
      <c r="SPC1262" s="5"/>
      <c r="SPD1262" s="5"/>
      <c r="SPE1262" s="5"/>
      <c r="SPF1262" s="5"/>
      <c r="SPG1262" s="5"/>
      <c r="SPH1262" s="5"/>
      <c r="SPI1262" s="5"/>
      <c r="SPJ1262" s="5"/>
      <c r="SPK1262" s="5"/>
      <c r="SPL1262" s="5"/>
      <c r="SPM1262" s="5"/>
      <c r="SPN1262" s="5"/>
      <c r="SPO1262" s="5"/>
      <c r="SPP1262" s="5"/>
      <c r="SPQ1262" s="5"/>
      <c r="SPR1262" s="5"/>
      <c r="SPS1262" s="5"/>
      <c r="SPT1262" s="5"/>
      <c r="SPU1262" s="5"/>
      <c r="SPV1262" s="5"/>
      <c r="SPW1262" s="5"/>
      <c r="SPX1262" s="5"/>
      <c r="SPY1262" s="5"/>
      <c r="SPZ1262" s="5"/>
      <c r="SQA1262" s="5"/>
      <c r="SQB1262" s="5"/>
      <c r="SQC1262" s="5"/>
      <c r="SQD1262" s="5"/>
      <c r="SQE1262" s="5"/>
      <c r="SQF1262" s="5"/>
      <c r="SQG1262" s="5"/>
      <c r="SQH1262" s="5"/>
      <c r="SQI1262" s="5"/>
      <c r="SQJ1262" s="5"/>
      <c r="SQK1262" s="5"/>
      <c r="SQL1262" s="5"/>
      <c r="SQM1262" s="5"/>
      <c r="SQN1262" s="5"/>
      <c r="SQO1262" s="5"/>
      <c r="SQP1262" s="5"/>
      <c r="SQQ1262" s="5"/>
      <c r="SQR1262" s="5"/>
      <c r="SQS1262" s="5"/>
      <c r="SQT1262" s="5"/>
      <c r="SQU1262" s="5"/>
      <c r="SQV1262" s="5"/>
      <c r="SQW1262" s="5"/>
      <c r="SQX1262" s="5"/>
      <c r="SQY1262" s="5"/>
      <c r="SQZ1262" s="5"/>
      <c r="SRA1262" s="5"/>
      <c r="SRB1262" s="5"/>
      <c r="SRC1262" s="5"/>
      <c r="SRD1262" s="5"/>
      <c r="SRE1262" s="5"/>
      <c r="SRF1262" s="5"/>
      <c r="SRG1262" s="5"/>
      <c r="SRH1262" s="5"/>
      <c r="SRI1262" s="5"/>
      <c r="SRJ1262" s="5"/>
      <c r="SRK1262" s="5"/>
      <c r="SRL1262" s="5"/>
      <c r="SRM1262" s="5"/>
      <c r="SRN1262" s="5"/>
      <c r="SRO1262" s="5"/>
      <c r="SRP1262" s="5"/>
      <c r="SRQ1262" s="5"/>
      <c r="SRR1262" s="5"/>
      <c r="SRS1262" s="5"/>
      <c r="SRT1262" s="5"/>
      <c r="SRU1262" s="5"/>
      <c r="SRV1262" s="5"/>
      <c r="SRW1262" s="5"/>
      <c r="SRX1262" s="5"/>
      <c r="SRY1262" s="5"/>
      <c r="SRZ1262" s="5"/>
      <c r="SSA1262" s="5"/>
      <c r="SSB1262" s="5"/>
      <c r="SSC1262" s="5"/>
      <c r="SSD1262" s="5"/>
      <c r="SSE1262" s="5"/>
      <c r="SSF1262" s="5"/>
      <c r="SSG1262" s="5"/>
      <c r="SSH1262" s="5"/>
      <c r="SSI1262" s="5"/>
      <c r="SSJ1262" s="5"/>
      <c r="SSK1262" s="5"/>
      <c r="SSL1262" s="5"/>
      <c r="SSM1262" s="5"/>
      <c r="SSN1262" s="5"/>
      <c r="SSO1262" s="5"/>
      <c r="SSP1262" s="5"/>
      <c r="SSQ1262" s="5"/>
      <c r="SSR1262" s="5"/>
      <c r="SSS1262" s="5"/>
      <c r="SST1262" s="5"/>
      <c r="SSU1262" s="5"/>
      <c r="SSV1262" s="5"/>
      <c r="SSW1262" s="5"/>
      <c r="SSX1262" s="5"/>
      <c r="SSY1262" s="5"/>
      <c r="SSZ1262" s="5"/>
      <c r="STA1262" s="5"/>
      <c r="STB1262" s="5"/>
      <c r="STC1262" s="5"/>
      <c r="STD1262" s="5"/>
      <c r="STE1262" s="5"/>
      <c r="STF1262" s="5"/>
      <c r="STG1262" s="5"/>
      <c r="STH1262" s="5"/>
      <c r="STI1262" s="5"/>
      <c r="STJ1262" s="5"/>
      <c r="STK1262" s="5"/>
      <c r="STL1262" s="5"/>
      <c r="STM1262" s="5"/>
      <c r="STN1262" s="5"/>
      <c r="STO1262" s="5"/>
      <c r="STP1262" s="5"/>
      <c r="STQ1262" s="5"/>
      <c r="STR1262" s="5"/>
      <c r="STS1262" s="5"/>
      <c r="STT1262" s="5"/>
      <c r="STU1262" s="5"/>
      <c r="STV1262" s="5"/>
      <c r="STW1262" s="5"/>
      <c r="STX1262" s="5"/>
      <c r="STY1262" s="5"/>
      <c r="STZ1262" s="5"/>
      <c r="SUA1262" s="5"/>
      <c r="SUB1262" s="5"/>
      <c r="SUC1262" s="5"/>
      <c r="SUD1262" s="5"/>
      <c r="SUE1262" s="5"/>
      <c r="SUF1262" s="5"/>
      <c r="SUG1262" s="5"/>
      <c r="SUH1262" s="5"/>
      <c r="SUI1262" s="5"/>
      <c r="SUJ1262" s="5"/>
      <c r="SUK1262" s="5"/>
      <c r="SUL1262" s="5"/>
      <c r="SUM1262" s="5"/>
      <c r="SUN1262" s="5"/>
      <c r="SUO1262" s="5"/>
      <c r="SUP1262" s="5"/>
      <c r="SUQ1262" s="5"/>
      <c r="SUR1262" s="5"/>
      <c r="SUS1262" s="5"/>
      <c r="SUT1262" s="5"/>
      <c r="SUU1262" s="5"/>
      <c r="SUV1262" s="5"/>
      <c r="SUW1262" s="5"/>
      <c r="SUX1262" s="5"/>
      <c r="SUY1262" s="5"/>
      <c r="SUZ1262" s="5"/>
      <c r="SVA1262" s="5"/>
      <c r="SVB1262" s="5"/>
      <c r="SVC1262" s="5"/>
      <c r="SVD1262" s="5"/>
      <c r="SVE1262" s="5"/>
      <c r="SVF1262" s="5"/>
      <c r="SVG1262" s="5"/>
      <c r="SVH1262" s="5"/>
      <c r="SVI1262" s="5"/>
      <c r="SVJ1262" s="5"/>
      <c r="SVK1262" s="5"/>
      <c r="SVL1262" s="5"/>
      <c r="SVM1262" s="5"/>
      <c r="SVN1262" s="5"/>
      <c r="SVO1262" s="5"/>
      <c r="SVP1262" s="5"/>
      <c r="SVQ1262" s="5"/>
      <c r="SVR1262" s="5"/>
      <c r="SVS1262" s="5"/>
      <c r="SVT1262" s="5"/>
      <c r="SVU1262" s="5"/>
      <c r="SVV1262" s="5"/>
      <c r="SVW1262" s="5"/>
      <c r="SVX1262" s="5"/>
      <c r="SVY1262" s="5"/>
      <c r="SVZ1262" s="5"/>
      <c r="SWA1262" s="5"/>
      <c r="SWB1262" s="5"/>
      <c r="SWC1262" s="5"/>
      <c r="SWD1262" s="5"/>
      <c r="SWE1262" s="5"/>
      <c r="SWF1262" s="5"/>
      <c r="SWG1262" s="5"/>
      <c r="SWH1262" s="5"/>
      <c r="SWI1262" s="5"/>
      <c r="SWJ1262" s="5"/>
      <c r="SWK1262" s="5"/>
      <c r="SWL1262" s="5"/>
      <c r="SWM1262" s="5"/>
      <c r="SWN1262" s="5"/>
      <c r="SWO1262" s="5"/>
      <c r="SWP1262" s="5"/>
      <c r="SWQ1262" s="5"/>
      <c r="SWR1262" s="5"/>
      <c r="SWS1262" s="5"/>
      <c r="SWT1262" s="5"/>
      <c r="SWU1262" s="5"/>
      <c r="SWV1262" s="5"/>
      <c r="SWW1262" s="5"/>
      <c r="SWX1262" s="5"/>
      <c r="SWY1262" s="5"/>
      <c r="SWZ1262" s="5"/>
      <c r="SXA1262" s="5"/>
      <c r="SXB1262" s="5"/>
      <c r="SXC1262" s="5"/>
      <c r="SXD1262" s="5"/>
      <c r="SXE1262" s="5"/>
      <c r="SXF1262" s="5"/>
      <c r="SXG1262" s="5"/>
      <c r="SXH1262" s="5"/>
      <c r="SXI1262" s="5"/>
      <c r="SXJ1262" s="5"/>
      <c r="SXK1262" s="5"/>
      <c r="SXL1262" s="5"/>
      <c r="SXM1262" s="5"/>
      <c r="SXN1262" s="5"/>
      <c r="SXO1262" s="5"/>
      <c r="SXP1262" s="5"/>
      <c r="SXQ1262" s="5"/>
      <c r="SXR1262" s="5"/>
      <c r="SXS1262" s="5"/>
      <c r="SXT1262" s="5"/>
      <c r="SXU1262" s="5"/>
      <c r="SXV1262" s="5"/>
      <c r="SXW1262" s="5"/>
      <c r="SXX1262" s="5"/>
      <c r="SXY1262" s="5"/>
      <c r="SXZ1262" s="5"/>
      <c r="SYA1262" s="5"/>
      <c r="SYB1262" s="5"/>
      <c r="SYC1262" s="5"/>
      <c r="SYD1262" s="5"/>
      <c r="SYE1262" s="5"/>
      <c r="SYF1262" s="5"/>
      <c r="SYG1262" s="5"/>
      <c r="SYH1262" s="5"/>
      <c r="SYI1262" s="5"/>
      <c r="SYJ1262" s="5"/>
      <c r="SYK1262" s="5"/>
      <c r="SYL1262" s="5"/>
      <c r="SYM1262" s="5"/>
      <c r="SYN1262" s="5"/>
      <c r="SYO1262" s="5"/>
      <c r="SYP1262" s="5"/>
      <c r="SYQ1262" s="5"/>
      <c r="SYR1262" s="5"/>
      <c r="SYS1262" s="5"/>
      <c r="SYT1262" s="5"/>
      <c r="SYU1262" s="5"/>
      <c r="SYV1262" s="5"/>
      <c r="SYW1262" s="5"/>
      <c r="SYX1262" s="5"/>
      <c r="SYY1262" s="5"/>
      <c r="SYZ1262" s="5"/>
      <c r="SZA1262" s="5"/>
      <c r="SZB1262" s="5"/>
      <c r="SZC1262" s="5"/>
      <c r="SZD1262" s="5"/>
      <c r="SZE1262" s="5"/>
      <c r="SZF1262" s="5"/>
      <c r="SZG1262" s="5"/>
      <c r="SZH1262" s="5"/>
      <c r="SZI1262" s="5"/>
      <c r="SZJ1262" s="5"/>
      <c r="SZK1262" s="5"/>
      <c r="SZL1262" s="5"/>
      <c r="SZM1262" s="5"/>
      <c r="SZN1262" s="5"/>
      <c r="SZO1262" s="5"/>
      <c r="SZP1262" s="5"/>
      <c r="SZQ1262" s="5"/>
      <c r="SZR1262" s="5"/>
      <c r="SZS1262" s="5"/>
      <c r="SZT1262" s="5"/>
      <c r="SZU1262" s="5"/>
      <c r="SZV1262" s="5"/>
      <c r="SZW1262" s="5"/>
      <c r="SZX1262" s="5"/>
      <c r="SZY1262" s="5"/>
      <c r="SZZ1262" s="5"/>
      <c r="TAA1262" s="5"/>
      <c r="TAB1262" s="5"/>
      <c r="TAC1262" s="5"/>
      <c r="TAD1262" s="5"/>
      <c r="TAE1262" s="5"/>
      <c r="TAF1262" s="5"/>
      <c r="TAG1262" s="5"/>
      <c r="TAH1262" s="5"/>
      <c r="TAI1262" s="5"/>
      <c r="TAJ1262" s="5"/>
      <c r="TAK1262" s="5"/>
      <c r="TAL1262" s="5"/>
      <c r="TAM1262" s="5"/>
      <c r="TAN1262" s="5"/>
      <c r="TAO1262" s="5"/>
      <c r="TAP1262" s="5"/>
      <c r="TAQ1262" s="5"/>
      <c r="TAR1262" s="5"/>
      <c r="TAS1262" s="5"/>
      <c r="TAT1262" s="5"/>
      <c r="TAU1262" s="5"/>
      <c r="TAV1262" s="5"/>
      <c r="TAW1262" s="5"/>
      <c r="TAX1262" s="5"/>
      <c r="TAY1262" s="5"/>
      <c r="TAZ1262" s="5"/>
      <c r="TBA1262" s="5"/>
      <c r="TBB1262" s="5"/>
      <c r="TBC1262" s="5"/>
      <c r="TBD1262" s="5"/>
      <c r="TBE1262" s="5"/>
      <c r="TBF1262" s="5"/>
      <c r="TBG1262" s="5"/>
      <c r="TBH1262" s="5"/>
      <c r="TBI1262" s="5"/>
      <c r="TBJ1262" s="5"/>
      <c r="TBK1262" s="5"/>
      <c r="TBL1262" s="5"/>
      <c r="TBM1262" s="5"/>
      <c r="TBN1262" s="5"/>
      <c r="TBO1262" s="5"/>
      <c r="TBP1262" s="5"/>
      <c r="TBQ1262" s="5"/>
      <c r="TBR1262" s="5"/>
      <c r="TBS1262" s="5"/>
      <c r="TBT1262" s="5"/>
      <c r="TBU1262" s="5"/>
      <c r="TBV1262" s="5"/>
      <c r="TBW1262" s="5"/>
      <c r="TBX1262" s="5"/>
      <c r="TBY1262" s="5"/>
      <c r="TBZ1262" s="5"/>
      <c r="TCA1262" s="5"/>
      <c r="TCB1262" s="5"/>
      <c r="TCC1262" s="5"/>
      <c r="TCD1262" s="5"/>
      <c r="TCE1262" s="5"/>
      <c r="TCF1262" s="5"/>
      <c r="TCG1262" s="5"/>
      <c r="TCH1262" s="5"/>
      <c r="TCI1262" s="5"/>
      <c r="TCJ1262" s="5"/>
      <c r="TCK1262" s="5"/>
      <c r="TCL1262" s="5"/>
      <c r="TCM1262" s="5"/>
      <c r="TCN1262" s="5"/>
      <c r="TCO1262" s="5"/>
      <c r="TCP1262" s="5"/>
      <c r="TCQ1262" s="5"/>
      <c r="TCR1262" s="5"/>
      <c r="TCS1262" s="5"/>
      <c r="TCT1262" s="5"/>
      <c r="TCU1262" s="5"/>
      <c r="TCV1262" s="5"/>
      <c r="TCW1262" s="5"/>
      <c r="TCX1262" s="5"/>
      <c r="TCY1262" s="5"/>
      <c r="TCZ1262" s="5"/>
      <c r="TDA1262" s="5"/>
      <c r="TDB1262" s="5"/>
      <c r="TDC1262" s="5"/>
      <c r="TDD1262" s="5"/>
      <c r="TDE1262" s="5"/>
      <c r="TDF1262" s="5"/>
      <c r="TDG1262" s="5"/>
      <c r="TDH1262" s="5"/>
      <c r="TDI1262" s="5"/>
      <c r="TDJ1262" s="5"/>
      <c r="TDK1262" s="5"/>
      <c r="TDL1262" s="5"/>
      <c r="TDM1262" s="5"/>
      <c r="TDN1262" s="5"/>
      <c r="TDO1262" s="5"/>
      <c r="TDP1262" s="5"/>
      <c r="TDQ1262" s="5"/>
      <c r="TDR1262" s="5"/>
      <c r="TDS1262" s="5"/>
      <c r="TDT1262" s="5"/>
      <c r="TDU1262" s="5"/>
      <c r="TDV1262" s="5"/>
      <c r="TDW1262" s="5"/>
      <c r="TDX1262" s="5"/>
      <c r="TDY1262" s="5"/>
      <c r="TDZ1262" s="5"/>
      <c r="TEA1262" s="5"/>
      <c r="TEB1262" s="5"/>
      <c r="TEC1262" s="5"/>
      <c r="TED1262" s="5"/>
      <c r="TEE1262" s="5"/>
      <c r="TEF1262" s="5"/>
      <c r="TEG1262" s="5"/>
      <c r="TEH1262" s="5"/>
      <c r="TEI1262" s="5"/>
      <c r="TEJ1262" s="5"/>
      <c r="TEK1262" s="5"/>
      <c r="TEL1262" s="5"/>
      <c r="TEM1262" s="5"/>
      <c r="TEN1262" s="5"/>
      <c r="TEO1262" s="5"/>
      <c r="TEP1262" s="5"/>
      <c r="TEQ1262" s="5"/>
      <c r="TER1262" s="5"/>
      <c r="TES1262" s="5"/>
      <c r="TET1262" s="5"/>
      <c r="TEU1262" s="5"/>
      <c r="TEV1262" s="5"/>
      <c r="TEW1262" s="5"/>
      <c r="TEX1262" s="5"/>
      <c r="TEY1262" s="5"/>
      <c r="TEZ1262" s="5"/>
      <c r="TFA1262" s="5"/>
      <c r="TFB1262" s="5"/>
      <c r="TFC1262" s="5"/>
      <c r="TFD1262" s="5"/>
      <c r="TFE1262" s="5"/>
      <c r="TFF1262" s="5"/>
      <c r="TFG1262" s="5"/>
      <c r="TFH1262" s="5"/>
      <c r="TFI1262" s="5"/>
      <c r="TFJ1262" s="5"/>
      <c r="TFK1262" s="5"/>
      <c r="TFL1262" s="5"/>
      <c r="TFM1262" s="5"/>
      <c r="TFN1262" s="5"/>
      <c r="TFO1262" s="5"/>
      <c r="TFP1262" s="5"/>
      <c r="TFQ1262" s="5"/>
      <c r="TFR1262" s="5"/>
      <c r="TFS1262" s="5"/>
      <c r="TFT1262" s="5"/>
      <c r="TFU1262" s="5"/>
      <c r="TFV1262" s="5"/>
      <c r="TFW1262" s="5"/>
      <c r="TFX1262" s="5"/>
      <c r="TFY1262" s="5"/>
      <c r="TFZ1262" s="5"/>
      <c r="TGA1262" s="5"/>
      <c r="TGB1262" s="5"/>
      <c r="TGC1262" s="5"/>
      <c r="TGD1262" s="5"/>
      <c r="TGE1262" s="5"/>
      <c r="TGF1262" s="5"/>
      <c r="TGG1262" s="5"/>
      <c r="TGH1262" s="5"/>
      <c r="TGI1262" s="5"/>
      <c r="TGJ1262" s="5"/>
      <c r="TGK1262" s="5"/>
      <c r="TGL1262" s="5"/>
      <c r="TGM1262" s="5"/>
      <c r="TGN1262" s="5"/>
      <c r="TGO1262" s="5"/>
      <c r="TGP1262" s="5"/>
      <c r="TGQ1262" s="5"/>
      <c r="TGR1262" s="5"/>
      <c r="TGS1262" s="5"/>
      <c r="TGT1262" s="5"/>
      <c r="TGU1262" s="5"/>
      <c r="TGV1262" s="5"/>
      <c r="TGW1262" s="5"/>
      <c r="TGX1262" s="5"/>
      <c r="TGY1262" s="5"/>
      <c r="TGZ1262" s="5"/>
      <c r="THA1262" s="5"/>
      <c r="THB1262" s="5"/>
      <c r="THC1262" s="5"/>
      <c r="THD1262" s="5"/>
      <c r="THE1262" s="5"/>
      <c r="THF1262" s="5"/>
      <c r="THG1262" s="5"/>
      <c r="THH1262" s="5"/>
      <c r="THI1262" s="5"/>
      <c r="THJ1262" s="5"/>
      <c r="THK1262" s="5"/>
      <c r="THL1262" s="5"/>
      <c r="THM1262" s="5"/>
      <c r="THN1262" s="5"/>
      <c r="THO1262" s="5"/>
      <c r="THP1262" s="5"/>
      <c r="THQ1262" s="5"/>
      <c r="THR1262" s="5"/>
      <c r="THS1262" s="5"/>
      <c r="THT1262" s="5"/>
      <c r="THU1262" s="5"/>
      <c r="THV1262" s="5"/>
      <c r="THW1262" s="5"/>
      <c r="THX1262" s="5"/>
      <c r="THY1262" s="5"/>
      <c r="THZ1262" s="5"/>
      <c r="TIA1262" s="5"/>
      <c r="TIB1262" s="5"/>
      <c r="TIC1262" s="5"/>
      <c r="TID1262" s="5"/>
      <c r="TIE1262" s="5"/>
      <c r="TIF1262" s="5"/>
      <c r="TIG1262" s="5"/>
      <c r="TIH1262" s="5"/>
      <c r="TII1262" s="5"/>
      <c r="TIJ1262" s="5"/>
      <c r="TIK1262" s="5"/>
      <c r="TIL1262" s="5"/>
      <c r="TIM1262" s="5"/>
      <c r="TIN1262" s="5"/>
      <c r="TIO1262" s="5"/>
      <c r="TIP1262" s="5"/>
      <c r="TIQ1262" s="5"/>
      <c r="TIR1262" s="5"/>
      <c r="TIS1262" s="5"/>
      <c r="TIT1262" s="5"/>
      <c r="TIU1262" s="5"/>
      <c r="TIV1262" s="5"/>
      <c r="TIW1262" s="5"/>
      <c r="TIX1262" s="5"/>
      <c r="TIY1262" s="5"/>
      <c r="TIZ1262" s="5"/>
      <c r="TJA1262" s="5"/>
      <c r="TJB1262" s="5"/>
      <c r="TJC1262" s="5"/>
      <c r="TJD1262" s="5"/>
      <c r="TJE1262" s="5"/>
      <c r="TJF1262" s="5"/>
      <c r="TJG1262" s="5"/>
      <c r="TJH1262" s="5"/>
      <c r="TJI1262" s="5"/>
      <c r="TJJ1262" s="5"/>
      <c r="TJK1262" s="5"/>
      <c r="TJL1262" s="5"/>
      <c r="TJM1262" s="5"/>
      <c r="TJN1262" s="5"/>
      <c r="TJO1262" s="5"/>
      <c r="TJP1262" s="5"/>
      <c r="TJQ1262" s="5"/>
      <c r="TJR1262" s="5"/>
      <c r="TJS1262" s="5"/>
      <c r="TJT1262" s="5"/>
      <c r="TJU1262" s="5"/>
      <c r="TJV1262" s="5"/>
      <c r="TJW1262" s="5"/>
      <c r="TJX1262" s="5"/>
      <c r="TJY1262" s="5"/>
      <c r="TJZ1262" s="5"/>
      <c r="TKA1262" s="5"/>
      <c r="TKB1262" s="5"/>
      <c r="TKC1262" s="5"/>
      <c r="TKD1262" s="5"/>
      <c r="TKE1262" s="5"/>
      <c r="TKF1262" s="5"/>
      <c r="TKG1262" s="5"/>
      <c r="TKH1262" s="5"/>
      <c r="TKI1262" s="5"/>
      <c r="TKJ1262" s="5"/>
      <c r="TKK1262" s="5"/>
      <c r="TKL1262" s="5"/>
      <c r="TKM1262" s="5"/>
      <c r="TKN1262" s="5"/>
      <c r="TKO1262" s="5"/>
      <c r="TKP1262" s="5"/>
      <c r="TKQ1262" s="5"/>
      <c r="TKR1262" s="5"/>
      <c r="TKS1262" s="5"/>
      <c r="TKT1262" s="5"/>
      <c r="TKU1262" s="5"/>
      <c r="TKV1262" s="5"/>
      <c r="TKW1262" s="5"/>
      <c r="TKX1262" s="5"/>
      <c r="TKY1262" s="5"/>
      <c r="TKZ1262" s="5"/>
      <c r="TLA1262" s="5"/>
      <c r="TLB1262" s="5"/>
      <c r="TLC1262" s="5"/>
      <c r="TLD1262" s="5"/>
      <c r="TLE1262" s="5"/>
      <c r="TLF1262" s="5"/>
      <c r="TLG1262" s="5"/>
      <c r="TLH1262" s="5"/>
      <c r="TLI1262" s="5"/>
      <c r="TLJ1262" s="5"/>
      <c r="TLK1262" s="5"/>
      <c r="TLL1262" s="5"/>
      <c r="TLM1262" s="5"/>
      <c r="TLN1262" s="5"/>
      <c r="TLO1262" s="5"/>
      <c r="TLP1262" s="5"/>
      <c r="TLQ1262" s="5"/>
      <c r="TLR1262" s="5"/>
      <c r="TLS1262" s="5"/>
      <c r="TLT1262" s="5"/>
      <c r="TLU1262" s="5"/>
      <c r="TLV1262" s="5"/>
      <c r="TLW1262" s="5"/>
      <c r="TLX1262" s="5"/>
      <c r="TLY1262" s="5"/>
      <c r="TLZ1262" s="5"/>
      <c r="TMA1262" s="5"/>
      <c r="TMB1262" s="5"/>
      <c r="TMC1262" s="5"/>
      <c r="TMD1262" s="5"/>
      <c r="TME1262" s="5"/>
      <c r="TMF1262" s="5"/>
      <c r="TMG1262" s="5"/>
      <c r="TMH1262" s="5"/>
      <c r="TMI1262" s="5"/>
      <c r="TMJ1262" s="5"/>
      <c r="TMK1262" s="5"/>
      <c r="TML1262" s="5"/>
      <c r="TMM1262" s="5"/>
      <c r="TMN1262" s="5"/>
      <c r="TMO1262" s="5"/>
      <c r="TMP1262" s="5"/>
      <c r="TMQ1262" s="5"/>
      <c r="TMR1262" s="5"/>
      <c r="TMS1262" s="5"/>
      <c r="TMT1262" s="5"/>
      <c r="TMU1262" s="5"/>
      <c r="TMV1262" s="5"/>
      <c r="TMW1262" s="5"/>
      <c r="TMX1262" s="5"/>
      <c r="TMY1262" s="5"/>
      <c r="TMZ1262" s="5"/>
      <c r="TNA1262" s="5"/>
      <c r="TNB1262" s="5"/>
      <c r="TNC1262" s="5"/>
      <c r="TND1262" s="5"/>
      <c r="TNE1262" s="5"/>
      <c r="TNF1262" s="5"/>
      <c r="TNG1262" s="5"/>
      <c r="TNH1262" s="5"/>
      <c r="TNI1262" s="5"/>
      <c r="TNJ1262" s="5"/>
      <c r="TNK1262" s="5"/>
      <c r="TNL1262" s="5"/>
      <c r="TNM1262" s="5"/>
      <c r="TNN1262" s="5"/>
      <c r="TNO1262" s="5"/>
      <c r="TNP1262" s="5"/>
      <c r="TNQ1262" s="5"/>
      <c r="TNR1262" s="5"/>
      <c r="TNS1262" s="5"/>
      <c r="TNT1262" s="5"/>
      <c r="TNU1262" s="5"/>
      <c r="TNV1262" s="5"/>
      <c r="TNW1262" s="5"/>
      <c r="TNX1262" s="5"/>
      <c r="TNY1262" s="5"/>
      <c r="TNZ1262" s="5"/>
      <c r="TOA1262" s="5"/>
      <c r="TOB1262" s="5"/>
      <c r="TOC1262" s="5"/>
      <c r="TOD1262" s="5"/>
      <c r="TOE1262" s="5"/>
      <c r="TOF1262" s="5"/>
      <c r="TOG1262" s="5"/>
      <c r="TOH1262" s="5"/>
      <c r="TOI1262" s="5"/>
      <c r="TOJ1262" s="5"/>
      <c r="TOK1262" s="5"/>
      <c r="TOL1262" s="5"/>
      <c r="TOM1262" s="5"/>
      <c r="TON1262" s="5"/>
      <c r="TOO1262" s="5"/>
      <c r="TOP1262" s="5"/>
      <c r="TOQ1262" s="5"/>
      <c r="TOR1262" s="5"/>
      <c r="TOS1262" s="5"/>
      <c r="TOT1262" s="5"/>
      <c r="TOU1262" s="5"/>
      <c r="TOV1262" s="5"/>
      <c r="TOW1262" s="5"/>
      <c r="TOX1262" s="5"/>
      <c r="TOY1262" s="5"/>
      <c r="TOZ1262" s="5"/>
      <c r="TPA1262" s="5"/>
      <c r="TPB1262" s="5"/>
      <c r="TPC1262" s="5"/>
      <c r="TPD1262" s="5"/>
      <c r="TPE1262" s="5"/>
      <c r="TPF1262" s="5"/>
      <c r="TPG1262" s="5"/>
      <c r="TPH1262" s="5"/>
      <c r="TPI1262" s="5"/>
      <c r="TPJ1262" s="5"/>
      <c r="TPK1262" s="5"/>
      <c r="TPL1262" s="5"/>
      <c r="TPM1262" s="5"/>
      <c r="TPN1262" s="5"/>
      <c r="TPO1262" s="5"/>
      <c r="TPP1262" s="5"/>
      <c r="TPQ1262" s="5"/>
      <c r="TPR1262" s="5"/>
      <c r="TPS1262" s="5"/>
      <c r="TPT1262" s="5"/>
      <c r="TPU1262" s="5"/>
      <c r="TPV1262" s="5"/>
      <c r="TPW1262" s="5"/>
      <c r="TPX1262" s="5"/>
      <c r="TPY1262" s="5"/>
      <c r="TPZ1262" s="5"/>
      <c r="TQA1262" s="5"/>
      <c r="TQB1262" s="5"/>
      <c r="TQC1262" s="5"/>
      <c r="TQD1262" s="5"/>
      <c r="TQE1262" s="5"/>
      <c r="TQF1262" s="5"/>
      <c r="TQG1262" s="5"/>
      <c r="TQH1262" s="5"/>
      <c r="TQI1262" s="5"/>
      <c r="TQJ1262" s="5"/>
      <c r="TQK1262" s="5"/>
      <c r="TQL1262" s="5"/>
      <c r="TQM1262" s="5"/>
      <c r="TQN1262" s="5"/>
      <c r="TQO1262" s="5"/>
      <c r="TQP1262" s="5"/>
      <c r="TQQ1262" s="5"/>
      <c r="TQR1262" s="5"/>
      <c r="TQS1262" s="5"/>
      <c r="TQT1262" s="5"/>
      <c r="TQU1262" s="5"/>
      <c r="TQV1262" s="5"/>
      <c r="TQW1262" s="5"/>
      <c r="TQX1262" s="5"/>
      <c r="TQY1262" s="5"/>
      <c r="TQZ1262" s="5"/>
      <c r="TRA1262" s="5"/>
      <c r="TRB1262" s="5"/>
      <c r="TRC1262" s="5"/>
      <c r="TRD1262" s="5"/>
      <c r="TRE1262" s="5"/>
      <c r="TRF1262" s="5"/>
      <c r="TRG1262" s="5"/>
      <c r="TRH1262" s="5"/>
      <c r="TRI1262" s="5"/>
      <c r="TRJ1262" s="5"/>
      <c r="TRK1262" s="5"/>
      <c r="TRL1262" s="5"/>
      <c r="TRM1262" s="5"/>
      <c r="TRN1262" s="5"/>
      <c r="TRO1262" s="5"/>
      <c r="TRP1262" s="5"/>
      <c r="TRQ1262" s="5"/>
      <c r="TRR1262" s="5"/>
      <c r="TRS1262" s="5"/>
      <c r="TRT1262" s="5"/>
      <c r="TRU1262" s="5"/>
      <c r="TRV1262" s="5"/>
      <c r="TRW1262" s="5"/>
      <c r="TRX1262" s="5"/>
      <c r="TRY1262" s="5"/>
      <c r="TRZ1262" s="5"/>
      <c r="TSA1262" s="5"/>
      <c r="TSB1262" s="5"/>
      <c r="TSC1262" s="5"/>
      <c r="TSD1262" s="5"/>
      <c r="TSE1262" s="5"/>
      <c r="TSF1262" s="5"/>
      <c r="TSG1262" s="5"/>
      <c r="TSH1262" s="5"/>
      <c r="TSI1262" s="5"/>
      <c r="TSJ1262" s="5"/>
      <c r="TSK1262" s="5"/>
      <c r="TSL1262" s="5"/>
      <c r="TSM1262" s="5"/>
      <c r="TSN1262" s="5"/>
      <c r="TSO1262" s="5"/>
      <c r="TSP1262" s="5"/>
      <c r="TSQ1262" s="5"/>
      <c r="TSR1262" s="5"/>
      <c r="TSS1262" s="5"/>
      <c r="TST1262" s="5"/>
      <c r="TSU1262" s="5"/>
      <c r="TSV1262" s="5"/>
      <c r="TSW1262" s="5"/>
      <c r="TSX1262" s="5"/>
      <c r="TSY1262" s="5"/>
      <c r="TSZ1262" s="5"/>
      <c r="TTA1262" s="5"/>
      <c r="TTB1262" s="5"/>
      <c r="TTC1262" s="5"/>
      <c r="TTD1262" s="5"/>
      <c r="TTE1262" s="5"/>
      <c r="TTF1262" s="5"/>
      <c r="TTG1262" s="5"/>
      <c r="TTH1262" s="5"/>
      <c r="TTI1262" s="5"/>
      <c r="TTJ1262" s="5"/>
      <c r="TTK1262" s="5"/>
      <c r="TTL1262" s="5"/>
      <c r="TTM1262" s="5"/>
      <c r="TTN1262" s="5"/>
      <c r="TTO1262" s="5"/>
      <c r="TTP1262" s="5"/>
      <c r="TTQ1262" s="5"/>
      <c r="TTR1262" s="5"/>
      <c r="TTS1262" s="5"/>
      <c r="TTT1262" s="5"/>
      <c r="TTU1262" s="5"/>
      <c r="TTV1262" s="5"/>
      <c r="TTW1262" s="5"/>
      <c r="TTX1262" s="5"/>
      <c r="TTY1262" s="5"/>
      <c r="TTZ1262" s="5"/>
      <c r="TUA1262" s="5"/>
      <c r="TUB1262" s="5"/>
      <c r="TUC1262" s="5"/>
      <c r="TUD1262" s="5"/>
      <c r="TUE1262" s="5"/>
      <c r="TUF1262" s="5"/>
      <c r="TUG1262" s="5"/>
      <c r="TUH1262" s="5"/>
      <c r="TUI1262" s="5"/>
      <c r="TUJ1262" s="5"/>
      <c r="TUK1262" s="5"/>
      <c r="TUL1262" s="5"/>
      <c r="TUM1262" s="5"/>
      <c r="TUN1262" s="5"/>
      <c r="TUO1262" s="5"/>
      <c r="TUP1262" s="5"/>
      <c r="TUQ1262" s="5"/>
      <c r="TUR1262" s="5"/>
      <c r="TUS1262" s="5"/>
      <c r="TUT1262" s="5"/>
      <c r="TUU1262" s="5"/>
      <c r="TUV1262" s="5"/>
      <c r="TUW1262" s="5"/>
      <c r="TUX1262" s="5"/>
      <c r="TUY1262" s="5"/>
      <c r="TUZ1262" s="5"/>
      <c r="TVA1262" s="5"/>
      <c r="TVB1262" s="5"/>
      <c r="TVC1262" s="5"/>
      <c r="TVD1262" s="5"/>
      <c r="TVE1262" s="5"/>
      <c r="TVF1262" s="5"/>
      <c r="TVG1262" s="5"/>
      <c r="TVH1262" s="5"/>
      <c r="TVI1262" s="5"/>
      <c r="TVJ1262" s="5"/>
      <c r="TVK1262" s="5"/>
      <c r="TVL1262" s="5"/>
      <c r="TVM1262" s="5"/>
      <c r="TVN1262" s="5"/>
      <c r="TVO1262" s="5"/>
      <c r="TVP1262" s="5"/>
      <c r="TVQ1262" s="5"/>
      <c r="TVR1262" s="5"/>
      <c r="TVS1262" s="5"/>
      <c r="TVT1262" s="5"/>
      <c r="TVU1262" s="5"/>
      <c r="TVV1262" s="5"/>
      <c r="TVW1262" s="5"/>
      <c r="TVX1262" s="5"/>
      <c r="TVY1262" s="5"/>
      <c r="TVZ1262" s="5"/>
      <c r="TWA1262" s="5"/>
      <c r="TWB1262" s="5"/>
      <c r="TWC1262" s="5"/>
      <c r="TWD1262" s="5"/>
      <c r="TWE1262" s="5"/>
      <c r="TWF1262" s="5"/>
      <c r="TWG1262" s="5"/>
      <c r="TWH1262" s="5"/>
      <c r="TWI1262" s="5"/>
      <c r="TWJ1262" s="5"/>
      <c r="TWK1262" s="5"/>
      <c r="TWL1262" s="5"/>
      <c r="TWM1262" s="5"/>
      <c r="TWN1262" s="5"/>
      <c r="TWO1262" s="5"/>
      <c r="TWP1262" s="5"/>
      <c r="TWQ1262" s="5"/>
      <c r="TWR1262" s="5"/>
      <c r="TWS1262" s="5"/>
      <c r="TWT1262" s="5"/>
      <c r="TWU1262" s="5"/>
      <c r="TWV1262" s="5"/>
      <c r="TWW1262" s="5"/>
      <c r="TWX1262" s="5"/>
      <c r="TWY1262" s="5"/>
      <c r="TWZ1262" s="5"/>
      <c r="TXA1262" s="5"/>
      <c r="TXB1262" s="5"/>
      <c r="TXC1262" s="5"/>
      <c r="TXD1262" s="5"/>
      <c r="TXE1262" s="5"/>
      <c r="TXF1262" s="5"/>
      <c r="TXG1262" s="5"/>
      <c r="TXH1262" s="5"/>
      <c r="TXI1262" s="5"/>
      <c r="TXJ1262" s="5"/>
      <c r="TXK1262" s="5"/>
      <c r="TXL1262" s="5"/>
      <c r="TXM1262" s="5"/>
      <c r="TXN1262" s="5"/>
      <c r="TXO1262" s="5"/>
      <c r="TXP1262" s="5"/>
      <c r="TXQ1262" s="5"/>
      <c r="TXR1262" s="5"/>
      <c r="TXS1262" s="5"/>
      <c r="TXT1262" s="5"/>
      <c r="TXU1262" s="5"/>
      <c r="TXV1262" s="5"/>
      <c r="TXW1262" s="5"/>
      <c r="TXX1262" s="5"/>
      <c r="TXY1262" s="5"/>
      <c r="TXZ1262" s="5"/>
      <c r="TYA1262" s="5"/>
      <c r="TYB1262" s="5"/>
      <c r="TYC1262" s="5"/>
      <c r="TYD1262" s="5"/>
      <c r="TYE1262" s="5"/>
      <c r="TYF1262" s="5"/>
      <c r="TYG1262" s="5"/>
      <c r="TYH1262" s="5"/>
      <c r="TYI1262" s="5"/>
      <c r="TYJ1262" s="5"/>
      <c r="TYK1262" s="5"/>
      <c r="TYL1262" s="5"/>
      <c r="TYM1262" s="5"/>
      <c r="TYN1262" s="5"/>
      <c r="TYO1262" s="5"/>
      <c r="TYP1262" s="5"/>
      <c r="TYQ1262" s="5"/>
      <c r="TYR1262" s="5"/>
      <c r="TYS1262" s="5"/>
      <c r="TYT1262" s="5"/>
      <c r="TYU1262" s="5"/>
      <c r="TYV1262" s="5"/>
      <c r="TYW1262" s="5"/>
      <c r="TYX1262" s="5"/>
      <c r="TYY1262" s="5"/>
      <c r="TYZ1262" s="5"/>
      <c r="TZA1262" s="5"/>
      <c r="TZB1262" s="5"/>
      <c r="TZC1262" s="5"/>
      <c r="TZD1262" s="5"/>
      <c r="TZE1262" s="5"/>
      <c r="TZF1262" s="5"/>
      <c r="TZG1262" s="5"/>
      <c r="TZH1262" s="5"/>
      <c r="TZI1262" s="5"/>
      <c r="TZJ1262" s="5"/>
      <c r="TZK1262" s="5"/>
      <c r="TZL1262" s="5"/>
      <c r="TZM1262" s="5"/>
      <c r="TZN1262" s="5"/>
      <c r="TZO1262" s="5"/>
      <c r="TZP1262" s="5"/>
      <c r="TZQ1262" s="5"/>
      <c r="TZR1262" s="5"/>
      <c r="TZS1262" s="5"/>
      <c r="TZT1262" s="5"/>
      <c r="TZU1262" s="5"/>
      <c r="TZV1262" s="5"/>
      <c r="TZW1262" s="5"/>
      <c r="TZX1262" s="5"/>
      <c r="TZY1262" s="5"/>
      <c r="TZZ1262" s="5"/>
      <c r="UAA1262" s="5"/>
      <c r="UAB1262" s="5"/>
      <c r="UAC1262" s="5"/>
      <c r="UAD1262" s="5"/>
      <c r="UAE1262" s="5"/>
      <c r="UAF1262" s="5"/>
      <c r="UAG1262" s="5"/>
      <c r="UAH1262" s="5"/>
      <c r="UAI1262" s="5"/>
      <c r="UAJ1262" s="5"/>
      <c r="UAK1262" s="5"/>
      <c r="UAL1262" s="5"/>
      <c r="UAM1262" s="5"/>
      <c r="UAN1262" s="5"/>
      <c r="UAO1262" s="5"/>
      <c r="UAP1262" s="5"/>
      <c r="UAQ1262" s="5"/>
      <c r="UAR1262" s="5"/>
      <c r="UAS1262" s="5"/>
      <c r="UAT1262" s="5"/>
      <c r="UAU1262" s="5"/>
      <c r="UAV1262" s="5"/>
      <c r="UAW1262" s="5"/>
      <c r="UAX1262" s="5"/>
      <c r="UAY1262" s="5"/>
      <c r="UAZ1262" s="5"/>
      <c r="UBA1262" s="5"/>
      <c r="UBB1262" s="5"/>
      <c r="UBC1262" s="5"/>
      <c r="UBD1262" s="5"/>
      <c r="UBE1262" s="5"/>
      <c r="UBF1262" s="5"/>
      <c r="UBG1262" s="5"/>
      <c r="UBH1262" s="5"/>
      <c r="UBI1262" s="5"/>
      <c r="UBJ1262" s="5"/>
      <c r="UBK1262" s="5"/>
      <c r="UBL1262" s="5"/>
      <c r="UBM1262" s="5"/>
      <c r="UBN1262" s="5"/>
      <c r="UBO1262" s="5"/>
      <c r="UBP1262" s="5"/>
      <c r="UBQ1262" s="5"/>
      <c r="UBR1262" s="5"/>
      <c r="UBS1262" s="5"/>
      <c r="UBT1262" s="5"/>
      <c r="UBU1262" s="5"/>
      <c r="UBV1262" s="5"/>
      <c r="UBW1262" s="5"/>
      <c r="UBX1262" s="5"/>
      <c r="UBY1262" s="5"/>
      <c r="UBZ1262" s="5"/>
      <c r="UCA1262" s="5"/>
      <c r="UCB1262" s="5"/>
      <c r="UCC1262" s="5"/>
      <c r="UCD1262" s="5"/>
      <c r="UCE1262" s="5"/>
      <c r="UCF1262" s="5"/>
      <c r="UCG1262" s="5"/>
      <c r="UCH1262" s="5"/>
      <c r="UCI1262" s="5"/>
      <c r="UCJ1262" s="5"/>
      <c r="UCK1262" s="5"/>
      <c r="UCL1262" s="5"/>
      <c r="UCM1262" s="5"/>
      <c r="UCN1262" s="5"/>
      <c r="UCO1262" s="5"/>
      <c r="UCP1262" s="5"/>
      <c r="UCQ1262" s="5"/>
      <c r="UCR1262" s="5"/>
      <c r="UCS1262" s="5"/>
      <c r="UCT1262" s="5"/>
      <c r="UCU1262" s="5"/>
      <c r="UCV1262" s="5"/>
      <c r="UCW1262" s="5"/>
      <c r="UCX1262" s="5"/>
      <c r="UCY1262" s="5"/>
      <c r="UCZ1262" s="5"/>
      <c r="UDA1262" s="5"/>
      <c r="UDB1262" s="5"/>
      <c r="UDC1262" s="5"/>
      <c r="UDD1262" s="5"/>
      <c r="UDE1262" s="5"/>
      <c r="UDF1262" s="5"/>
      <c r="UDG1262" s="5"/>
      <c r="UDH1262" s="5"/>
      <c r="UDI1262" s="5"/>
      <c r="UDJ1262" s="5"/>
      <c r="UDK1262" s="5"/>
      <c r="UDL1262" s="5"/>
      <c r="UDM1262" s="5"/>
      <c r="UDN1262" s="5"/>
      <c r="UDO1262" s="5"/>
      <c r="UDP1262" s="5"/>
      <c r="UDQ1262" s="5"/>
      <c r="UDR1262" s="5"/>
      <c r="UDS1262" s="5"/>
      <c r="UDT1262" s="5"/>
      <c r="UDU1262" s="5"/>
      <c r="UDV1262" s="5"/>
      <c r="UDW1262" s="5"/>
      <c r="UDX1262" s="5"/>
      <c r="UDY1262" s="5"/>
      <c r="UDZ1262" s="5"/>
      <c r="UEA1262" s="5"/>
      <c r="UEB1262" s="5"/>
      <c r="UEC1262" s="5"/>
      <c r="UED1262" s="5"/>
      <c r="UEE1262" s="5"/>
      <c r="UEF1262" s="5"/>
      <c r="UEG1262" s="5"/>
      <c r="UEH1262" s="5"/>
      <c r="UEI1262" s="5"/>
      <c r="UEJ1262" s="5"/>
      <c r="UEK1262" s="5"/>
      <c r="UEL1262" s="5"/>
      <c r="UEM1262" s="5"/>
      <c r="UEN1262" s="5"/>
      <c r="UEO1262" s="5"/>
      <c r="UEP1262" s="5"/>
      <c r="UEQ1262" s="5"/>
      <c r="UER1262" s="5"/>
      <c r="UES1262" s="5"/>
      <c r="UET1262" s="5"/>
      <c r="UEU1262" s="5"/>
      <c r="UEV1262" s="5"/>
      <c r="UEW1262" s="5"/>
      <c r="UEX1262" s="5"/>
      <c r="UEY1262" s="5"/>
      <c r="UEZ1262" s="5"/>
      <c r="UFA1262" s="5"/>
      <c r="UFB1262" s="5"/>
      <c r="UFC1262" s="5"/>
      <c r="UFD1262" s="5"/>
      <c r="UFE1262" s="5"/>
      <c r="UFF1262" s="5"/>
      <c r="UFG1262" s="5"/>
      <c r="UFH1262" s="5"/>
      <c r="UFI1262" s="5"/>
      <c r="UFJ1262" s="5"/>
      <c r="UFK1262" s="5"/>
      <c r="UFL1262" s="5"/>
      <c r="UFM1262" s="5"/>
      <c r="UFN1262" s="5"/>
      <c r="UFO1262" s="5"/>
      <c r="UFP1262" s="5"/>
      <c r="UFQ1262" s="5"/>
      <c r="UFR1262" s="5"/>
      <c r="UFS1262" s="5"/>
      <c r="UFT1262" s="5"/>
      <c r="UFU1262" s="5"/>
      <c r="UFV1262" s="5"/>
      <c r="UFW1262" s="5"/>
      <c r="UFX1262" s="5"/>
      <c r="UFY1262" s="5"/>
      <c r="UFZ1262" s="5"/>
      <c r="UGA1262" s="5"/>
      <c r="UGB1262" s="5"/>
      <c r="UGC1262" s="5"/>
      <c r="UGD1262" s="5"/>
      <c r="UGE1262" s="5"/>
      <c r="UGF1262" s="5"/>
      <c r="UGG1262" s="5"/>
      <c r="UGH1262" s="5"/>
      <c r="UGI1262" s="5"/>
      <c r="UGJ1262" s="5"/>
      <c r="UGK1262" s="5"/>
      <c r="UGL1262" s="5"/>
      <c r="UGM1262" s="5"/>
      <c r="UGN1262" s="5"/>
      <c r="UGO1262" s="5"/>
      <c r="UGP1262" s="5"/>
      <c r="UGQ1262" s="5"/>
      <c r="UGR1262" s="5"/>
      <c r="UGS1262" s="5"/>
      <c r="UGT1262" s="5"/>
      <c r="UGU1262" s="5"/>
      <c r="UGV1262" s="5"/>
      <c r="UGW1262" s="5"/>
      <c r="UGX1262" s="5"/>
      <c r="UGY1262" s="5"/>
      <c r="UGZ1262" s="5"/>
      <c r="UHA1262" s="5"/>
      <c r="UHB1262" s="5"/>
      <c r="UHC1262" s="5"/>
      <c r="UHD1262" s="5"/>
      <c r="UHE1262" s="5"/>
      <c r="UHF1262" s="5"/>
      <c r="UHG1262" s="5"/>
      <c r="UHH1262" s="5"/>
      <c r="UHI1262" s="5"/>
      <c r="UHJ1262" s="5"/>
      <c r="UHK1262" s="5"/>
      <c r="UHL1262" s="5"/>
      <c r="UHM1262" s="5"/>
      <c r="UHN1262" s="5"/>
      <c r="UHO1262" s="5"/>
      <c r="UHP1262" s="5"/>
      <c r="UHQ1262" s="5"/>
      <c r="UHR1262" s="5"/>
      <c r="UHS1262" s="5"/>
      <c r="UHT1262" s="5"/>
      <c r="UHU1262" s="5"/>
      <c r="UHV1262" s="5"/>
      <c r="UHW1262" s="5"/>
      <c r="UHX1262" s="5"/>
      <c r="UHY1262" s="5"/>
      <c r="UHZ1262" s="5"/>
      <c r="UIA1262" s="5"/>
      <c r="UIB1262" s="5"/>
      <c r="UIC1262" s="5"/>
      <c r="UID1262" s="5"/>
      <c r="UIE1262" s="5"/>
      <c r="UIF1262" s="5"/>
      <c r="UIG1262" s="5"/>
      <c r="UIH1262" s="5"/>
      <c r="UII1262" s="5"/>
      <c r="UIJ1262" s="5"/>
      <c r="UIK1262" s="5"/>
      <c r="UIL1262" s="5"/>
      <c r="UIM1262" s="5"/>
      <c r="UIN1262" s="5"/>
      <c r="UIO1262" s="5"/>
      <c r="UIP1262" s="5"/>
      <c r="UIQ1262" s="5"/>
      <c r="UIR1262" s="5"/>
      <c r="UIS1262" s="5"/>
      <c r="UIT1262" s="5"/>
      <c r="UIU1262" s="5"/>
      <c r="UIV1262" s="5"/>
      <c r="UIW1262" s="5"/>
      <c r="UIX1262" s="5"/>
      <c r="UIY1262" s="5"/>
      <c r="UIZ1262" s="5"/>
      <c r="UJA1262" s="5"/>
      <c r="UJB1262" s="5"/>
      <c r="UJC1262" s="5"/>
      <c r="UJD1262" s="5"/>
      <c r="UJE1262" s="5"/>
      <c r="UJF1262" s="5"/>
      <c r="UJG1262" s="5"/>
      <c r="UJH1262" s="5"/>
      <c r="UJI1262" s="5"/>
      <c r="UJJ1262" s="5"/>
      <c r="UJK1262" s="5"/>
      <c r="UJL1262" s="5"/>
      <c r="UJM1262" s="5"/>
      <c r="UJN1262" s="5"/>
      <c r="UJO1262" s="5"/>
      <c r="UJP1262" s="5"/>
      <c r="UJQ1262" s="5"/>
      <c r="UJR1262" s="5"/>
      <c r="UJS1262" s="5"/>
      <c r="UJT1262" s="5"/>
      <c r="UJU1262" s="5"/>
      <c r="UJV1262" s="5"/>
      <c r="UJW1262" s="5"/>
      <c r="UJX1262" s="5"/>
      <c r="UJY1262" s="5"/>
      <c r="UJZ1262" s="5"/>
      <c r="UKA1262" s="5"/>
      <c r="UKB1262" s="5"/>
      <c r="UKC1262" s="5"/>
      <c r="UKD1262" s="5"/>
      <c r="UKE1262" s="5"/>
      <c r="UKF1262" s="5"/>
      <c r="UKG1262" s="5"/>
      <c r="UKH1262" s="5"/>
      <c r="UKI1262" s="5"/>
      <c r="UKJ1262" s="5"/>
      <c r="UKK1262" s="5"/>
      <c r="UKL1262" s="5"/>
      <c r="UKM1262" s="5"/>
      <c r="UKN1262" s="5"/>
      <c r="UKO1262" s="5"/>
      <c r="UKP1262" s="5"/>
      <c r="UKQ1262" s="5"/>
      <c r="UKR1262" s="5"/>
      <c r="UKS1262" s="5"/>
      <c r="UKT1262" s="5"/>
      <c r="UKU1262" s="5"/>
      <c r="UKV1262" s="5"/>
      <c r="UKW1262" s="5"/>
      <c r="UKX1262" s="5"/>
      <c r="UKY1262" s="5"/>
      <c r="UKZ1262" s="5"/>
      <c r="ULA1262" s="5"/>
      <c r="ULB1262" s="5"/>
      <c r="ULC1262" s="5"/>
      <c r="ULD1262" s="5"/>
      <c r="ULE1262" s="5"/>
      <c r="ULF1262" s="5"/>
      <c r="ULG1262" s="5"/>
      <c r="ULH1262" s="5"/>
      <c r="ULI1262" s="5"/>
      <c r="ULJ1262" s="5"/>
      <c r="ULK1262" s="5"/>
      <c r="ULL1262" s="5"/>
      <c r="ULM1262" s="5"/>
      <c r="ULN1262" s="5"/>
      <c r="ULO1262" s="5"/>
      <c r="ULP1262" s="5"/>
      <c r="ULQ1262" s="5"/>
      <c r="ULR1262" s="5"/>
      <c r="ULS1262" s="5"/>
      <c r="ULT1262" s="5"/>
      <c r="ULU1262" s="5"/>
      <c r="ULV1262" s="5"/>
      <c r="ULW1262" s="5"/>
      <c r="ULX1262" s="5"/>
      <c r="ULY1262" s="5"/>
      <c r="ULZ1262" s="5"/>
      <c r="UMA1262" s="5"/>
      <c r="UMB1262" s="5"/>
      <c r="UMC1262" s="5"/>
      <c r="UMD1262" s="5"/>
      <c r="UME1262" s="5"/>
      <c r="UMF1262" s="5"/>
      <c r="UMG1262" s="5"/>
      <c r="UMH1262" s="5"/>
      <c r="UMI1262" s="5"/>
      <c r="UMJ1262" s="5"/>
      <c r="UMK1262" s="5"/>
      <c r="UML1262" s="5"/>
      <c r="UMM1262" s="5"/>
      <c r="UMN1262" s="5"/>
      <c r="UMO1262" s="5"/>
      <c r="UMP1262" s="5"/>
      <c r="UMQ1262" s="5"/>
      <c r="UMR1262" s="5"/>
      <c r="UMS1262" s="5"/>
      <c r="UMT1262" s="5"/>
      <c r="UMU1262" s="5"/>
      <c r="UMV1262" s="5"/>
      <c r="UMW1262" s="5"/>
      <c r="UMX1262" s="5"/>
      <c r="UMY1262" s="5"/>
      <c r="UMZ1262" s="5"/>
      <c r="UNA1262" s="5"/>
      <c r="UNB1262" s="5"/>
      <c r="UNC1262" s="5"/>
      <c r="UND1262" s="5"/>
      <c r="UNE1262" s="5"/>
      <c r="UNF1262" s="5"/>
      <c r="UNG1262" s="5"/>
      <c r="UNH1262" s="5"/>
      <c r="UNI1262" s="5"/>
      <c r="UNJ1262" s="5"/>
      <c r="UNK1262" s="5"/>
      <c r="UNL1262" s="5"/>
      <c r="UNM1262" s="5"/>
      <c r="UNN1262" s="5"/>
      <c r="UNO1262" s="5"/>
      <c r="UNP1262" s="5"/>
      <c r="UNQ1262" s="5"/>
      <c r="UNR1262" s="5"/>
      <c r="UNS1262" s="5"/>
      <c r="UNT1262" s="5"/>
      <c r="UNU1262" s="5"/>
      <c r="UNV1262" s="5"/>
      <c r="UNW1262" s="5"/>
      <c r="UNX1262" s="5"/>
      <c r="UNY1262" s="5"/>
      <c r="UNZ1262" s="5"/>
      <c r="UOA1262" s="5"/>
      <c r="UOB1262" s="5"/>
      <c r="UOC1262" s="5"/>
      <c r="UOD1262" s="5"/>
      <c r="UOE1262" s="5"/>
      <c r="UOF1262" s="5"/>
      <c r="UOG1262" s="5"/>
      <c r="UOH1262" s="5"/>
      <c r="UOI1262" s="5"/>
      <c r="UOJ1262" s="5"/>
      <c r="UOK1262" s="5"/>
      <c r="UOL1262" s="5"/>
      <c r="UOM1262" s="5"/>
      <c r="UON1262" s="5"/>
      <c r="UOO1262" s="5"/>
      <c r="UOP1262" s="5"/>
      <c r="UOQ1262" s="5"/>
      <c r="UOR1262" s="5"/>
      <c r="UOS1262" s="5"/>
      <c r="UOT1262" s="5"/>
      <c r="UOU1262" s="5"/>
      <c r="UOV1262" s="5"/>
      <c r="UOW1262" s="5"/>
      <c r="UOX1262" s="5"/>
      <c r="UOY1262" s="5"/>
      <c r="UOZ1262" s="5"/>
      <c r="UPA1262" s="5"/>
      <c r="UPB1262" s="5"/>
      <c r="UPC1262" s="5"/>
      <c r="UPD1262" s="5"/>
      <c r="UPE1262" s="5"/>
      <c r="UPF1262" s="5"/>
      <c r="UPG1262" s="5"/>
      <c r="UPH1262" s="5"/>
      <c r="UPI1262" s="5"/>
      <c r="UPJ1262" s="5"/>
      <c r="UPK1262" s="5"/>
      <c r="UPL1262" s="5"/>
      <c r="UPM1262" s="5"/>
      <c r="UPN1262" s="5"/>
      <c r="UPO1262" s="5"/>
      <c r="UPP1262" s="5"/>
      <c r="UPQ1262" s="5"/>
      <c r="UPR1262" s="5"/>
      <c r="UPS1262" s="5"/>
      <c r="UPT1262" s="5"/>
      <c r="UPU1262" s="5"/>
      <c r="UPV1262" s="5"/>
      <c r="UPW1262" s="5"/>
      <c r="UPX1262" s="5"/>
      <c r="UPY1262" s="5"/>
      <c r="UPZ1262" s="5"/>
      <c r="UQA1262" s="5"/>
      <c r="UQB1262" s="5"/>
      <c r="UQC1262" s="5"/>
      <c r="UQD1262" s="5"/>
      <c r="UQE1262" s="5"/>
      <c r="UQF1262" s="5"/>
      <c r="UQG1262" s="5"/>
      <c r="UQH1262" s="5"/>
      <c r="UQI1262" s="5"/>
      <c r="UQJ1262" s="5"/>
      <c r="UQK1262" s="5"/>
      <c r="UQL1262" s="5"/>
      <c r="UQM1262" s="5"/>
      <c r="UQN1262" s="5"/>
      <c r="UQO1262" s="5"/>
      <c r="UQP1262" s="5"/>
      <c r="UQQ1262" s="5"/>
      <c r="UQR1262" s="5"/>
      <c r="UQS1262" s="5"/>
      <c r="UQT1262" s="5"/>
      <c r="UQU1262" s="5"/>
      <c r="UQV1262" s="5"/>
      <c r="UQW1262" s="5"/>
      <c r="UQX1262" s="5"/>
      <c r="UQY1262" s="5"/>
      <c r="UQZ1262" s="5"/>
      <c r="URA1262" s="5"/>
      <c r="URB1262" s="5"/>
      <c r="URC1262" s="5"/>
      <c r="URD1262" s="5"/>
      <c r="URE1262" s="5"/>
      <c r="URF1262" s="5"/>
      <c r="URG1262" s="5"/>
      <c r="URH1262" s="5"/>
      <c r="URI1262" s="5"/>
      <c r="URJ1262" s="5"/>
      <c r="URK1262" s="5"/>
      <c r="URL1262" s="5"/>
      <c r="URM1262" s="5"/>
      <c r="URN1262" s="5"/>
      <c r="URO1262" s="5"/>
      <c r="URP1262" s="5"/>
      <c r="URQ1262" s="5"/>
      <c r="URR1262" s="5"/>
      <c r="URS1262" s="5"/>
      <c r="URT1262" s="5"/>
      <c r="URU1262" s="5"/>
      <c r="URV1262" s="5"/>
      <c r="URW1262" s="5"/>
      <c r="URX1262" s="5"/>
      <c r="URY1262" s="5"/>
      <c r="URZ1262" s="5"/>
      <c r="USA1262" s="5"/>
      <c r="USB1262" s="5"/>
      <c r="USC1262" s="5"/>
      <c r="USD1262" s="5"/>
      <c r="USE1262" s="5"/>
      <c r="USF1262" s="5"/>
      <c r="USG1262" s="5"/>
      <c r="USH1262" s="5"/>
      <c r="USI1262" s="5"/>
      <c r="USJ1262" s="5"/>
      <c r="USK1262" s="5"/>
      <c r="USL1262" s="5"/>
      <c r="USM1262" s="5"/>
      <c r="USN1262" s="5"/>
      <c r="USO1262" s="5"/>
      <c r="USP1262" s="5"/>
      <c r="USQ1262" s="5"/>
      <c r="USR1262" s="5"/>
      <c r="USS1262" s="5"/>
      <c r="UST1262" s="5"/>
      <c r="USU1262" s="5"/>
      <c r="USV1262" s="5"/>
      <c r="USW1262" s="5"/>
      <c r="USX1262" s="5"/>
      <c r="USY1262" s="5"/>
      <c r="USZ1262" s="5"/>
      <c r="UTA1262" s="5"/>
      <c r="UTB1262" s="5"/>
      <c r="UTC1262" s="5"/>
      <c r="UTD1262" s="5"/>
      <c r="UTE1262" s="5"/>
      <c r="UTF1262" s="5"/>
      <c r="UTG1262" s="5"/>
      <c r="UTH1262" s="5"/>
      <c r="UTI1262" s="5"/>
      <c r="UTJ1262" s="5"/>
      <c r="UTK1262" s="5"/>
      <c r="UTL1262" s="5"/>
      <c r="UTM1262" s="5"/>
      <c r="UTN1262" s="5"/>
      <c r="UTO1262" s="5"/>
      <c r="UTP1262" s="5"/>
      <c r="UTQ1262" s="5"/>
      <c r="UTR1262" s="5"/>
      <c r="UTS1262" s="5"/>
      <c r="UTT1262" s="5"/>
      <c r="UTU1262" s="5"/>
      <c r="UTV1262" s="5"/>
      <c r="UTW1262" s="5"/>
      <c r="UTX1262" s="5"/>
      <c r="UTY1262" s="5"/>
      <c r="UTZ1262" s="5"/>
      <c r="UUA1262" s="5"/>
      <c r="UUB1262" s="5"/>
      <c r="UUC1262" s="5"/>
      <c r="UUD1262" s="5"/>
      <c r="UUE1262" s="5"/>
      <c r="UUF1262" s="5"/>
      <c r="UUG1262" s="5"/>
      <c r="UUH1262" s="5"/>
      <c r="UUI1262" s="5"/>
      <c r="UUJ1262" s="5"/>
      <c r="UUK1262" s="5"/>
      <c r="UUL1262" s="5"/>
      <c r="UUM1262" s="5"/>
      <c r="UUN1262" s="5"/>
      <c r="UUO1262" s="5"/>
      <c r="UUP1262" s="5"/>
      <c r="UUQ1262" s="5"/>
      <c r="UUR1262" s="5"/>
      <c r="UUS1262" s="5"/>
      <c r="UUT1262" s="5"/>
      <c r="UUU1262" s="5"/>
      <c r="UUV1262" s="5"/>
      <c r="UUW1262" s="5"/>
      <c r="UUX1262" s="5"/>
      <c r="UUY1262" s="5"/>
      <c r="UUZ1262" s="5"/>
      <c r="UVA1262" s="5"/>
      <c r="UVB1262" s="5"/>
      <c r="UVC1262" s="5"/>
      <c r="UVD1262" s="5"/>
      <c r="UVE1262" s="5"/>
      <c r="UVF1262" s="5"/>
      <c r="UVG1262" s="5"/>
      <c r="UVH1262" s="5"/>
      <c r="UVI1262" s="5"/>
      <c r="UVJ1262" s="5"/>
      <c r="UVK1262" s="5"/>
      <c r="UVL1262" s="5"/>
      <c r="UVM1262" s="5"/>
      <c r="UVN1262" s="5"/>
      <c r="UVO1262" s="5"/>
      <c r="UVP1262" s="5"/>
      <c r="UVQ1262" s="5"/>
      <c r="UVR1262" s="5"/>
      <c r="UVS1262" s="5"/>
      <c r="UVT1262" s="5"/>
      <c r="UVU1262" s="5"/>
      <c r="UVV1262" s="5"/>
      <c r="UVW1262" s="5"/>
      <c r="UVX1262" s="5"/>
      <c r="UVY1262" s="5"/>
      <c r="UVZ1262" s="5"/>
      <c r="UWA1262" s="5"/>
      <c r="UWB1262" s="5"/>
      <c r="UWC1262" s="5"/>
      <c r="UWD1262" s="5"/>
      <c r="UWE1262" s="5"/>
      <c r="UWF1262" s="5"/>
      <c r="UWG1262" s="5"/>
      <c r="UWH1262" s="5"/>
      <c r="UWI1262" s="5"/>
      <c r="UWJ1262" s="5"/>
      <c r="UWK1262" s="5"/>
      <c r="UWL1262" s="5"/>
      <c r="UWM1262" s="5"/>
      <c r="UWN1262" s="5"/>
      <c r="UWO1262" s="5"/>
      <c r="UWP1262" s="5"/>
      <c r="UWQ1262" s="5"/>
      <c r="UWR1262" s="5"/>
      <c r="UWS1262" s="5"/>
      <c r="UWT1262" s="5"/>
      <c r="UWU1262" s="5"/>
      <c r="UWV1262" s="5"/>
      <c r="UWW1262" s="5"/>
      <c r="UWX1262" s="5"/>
      <c r="UWY1262" s="5"/>
      <c r="UWZ1262" s="5"/>
      <c r="UXA1262" s="5"/>
      <c r="UXB1262" s="5"/>
      <c r="UXC1262" s="5"/>
      <c r="UXD1262" s="5"/>
      <c r="UXE1262" s="5"/>
      <c r="UXF1262" s="5"/>
      <c r="UXG1262" s="5"/>
      <c r="UXH1262" s="5"/>
      <c r="UXI1262" s="5"/>
      <c r="UXJ1262" s="5"/>
      <c r="UXK1262" s="5"/>
      <c r="UXL1262" s="5"/>
      <c r="UXM1262" s="5"/>
      <c r="UXN1262" s="5"/>
      <c r="UXO1262" s="5"/>
      <c r="UXP1262" s="5"/>
      <c r="UXQ1262" s="5"/>
      <c r="UXR1262" s="5"/>
      <c r="UXS1262" s="5"/>
      <c r="UXT1262" s="5"/>
      <c r="UXU1262" s="5"/>
      <c r="UXV1262" s="5"/>
      <c r="UXW1262" s="5"/>
      <c r="UXX1262" s="5"/>
      <c r="UXY1262" s="5"/>
      <c r="UXZ1262" s="5"/>
      <c r="UYA1262" s="5"/>
      <c r="UYB1262" s="5"/>
      <c r="UYC1262" s="5"/>
      <c r="UYD1262" s="5"/>
      <c r="UYE1262" s="5"/>
      <c r="UYF1262" s="5"/>
      <c r="UYG1262" s="5"/>
      <c r="UYH1262" s="5"/>
      <c r="UYI1262" s="5"/>
      <c r="UYJ1262" s="5"/>
      <c r="UYK1262" s="5"/>
      <c r="UYL1262" s="5"/>
      <c r="UYM1262" s="5"/>
      <c r="UYN1262" s="5"/>
      <c r="UYO1262" s="5"/>
      <c r="UYP1262" s="5"/>
      <c r="UYQ1262" s="5"/>
      <c r="UYR1262" s="5"/>
      <c r="UYS1262" s="5"/>
      <c r="UYT1262" s="5"/>
      <c r="UYU1262" s="5"/>
      <c r="UYV1262" s="5"/>
      <c r="UYW1262" s="5"/>
      <c r="UYX1262" s="5"/>
      <c r="UYY1262" s="5"/>
      <c r="UYZ1262" s="5"/>
      <c r="UZA1262" s="5"/>
      <c r="UZB1262" s="5"/>
      <c r="UZC1262" s="5"/>
      <c r="UZD1262" s="5"/>
      <c r="UZE1262" s="5"/>
      <c r="UZF1262" s="5"/>
      <c r="UZG1262" s="5"/>
      <c r="UZH1262" s="5"/>
      <c r="UZI1262" s="5"/>
      <c r="UZJ1262" s="5"/>
      <c r="UZK1262" s="5"/>
      <c r="UZL1262" s="5"/>
      <c r="UZM1262" s="5"/>
      <c r="UZN1262" s="5"/>
      <c r="UZO1262" s="5"/>
      <c r="UZP1262" s="5"/>
      <c r="UZQ1262" s="5"/>
      <c r="UZR1262" s="5"/>
      <c r="UZS1262" s="5"/>
      <c r="UZT1262" s="5"/>
      <c r="UZU1262" s="5"/>
      <c r="UZV1262" s="5"/>
      <c r="UZW1262" s="5"/>
      <c r="UZX1262" s="5"/>
      <c r="UZY1262" s="5"/>
      <c r="UZZ1262" s="5"/>
      <c r="VAA1262" s="5"/>
      <c r="VAB1262" s="5"/>
      <c r="VAC1262" s="5"/>
      <c r="VAD1262" s="5"/>
      <c r="VAE1262" s="5"/>
      <c r="VAF1262" s="5"/>
      <c r="VAG1262" s="5"/>
      <c r="VAH1262" s="5"/>
      <c r="VAI1262" s="5"/>
      <c r="VAJ1262" s="5"/>
      <c r="VAK1262" s="5"/>
      <c r="VAL1262" s="5"/>
      <c r="VAM1262" s="5"/>
      <c r="VAN1262" s="5"/>
      <c r="VAO1262" s="5"/>
      <c r="VAP1262" s="5"/>
      <c r="VAQ1262" s="5"/>
      <c r="VAR1262" s="5"/>
      <c r="VAS1262" s="5"/>
      <c r="VAT1262" s="5"/>
      <c r="VAU1262" s="5"/>
      <c r="VAV1262" s="5"/>
      <c r="VAW1262" s="5"/>
      <c r="VAX1262" s="5"/>
      <c r="VAY1262" s="5"/>
      <c r="VAZ1262" s="5"/>
      <c r="VBA1262" s="5"/>
      <c r="VBB1262" s="5"/>
      <c r="VBC1262" s="5"/>
      <c r="VBD1262" s="5"/>
      <c r="VBE1262" s="5"/>
      <c r="VBF1262" s="5"/>
      <c r="VBG1262" s="5"/>
      <c r="VBH1262" s="5"/>
      <c r="VBI1262" s="5"/>
      <c r="VBJ1262" s="5"/>
      <c r="VBK1262" s="5"/>
      <c r="VBL1262" s="5"/>
      <c r="VBM1262" s="5"/>
      <c r="VBN1262" s="5"/>
      <c r="VBO1262" s="5"/>
      <c r="VBP1262" s="5"/>
      <c r="VBQ1262" s="5"/>
      <c r="VBR1262" s="5"/>
      <c r="VBS1262" s="5"/>
      <c r="VBT1262" s="5"/>
      <c r="VBU1262" s="5"/>
      <c r="VBV1262" s="5"/>
      <c r="VBW1262" s="5"/>
      <c r="VBX1262" s="5"/>
      <c r="VBY1262" s="5"/>
      <c r="VBZ1262" s="5"/>
      <c r="VCA1262" s="5"/>
      <c r="VCB1262" s="5"/>
      <c r="VCC1262" s="5"/>
      <c r="VCD1262" s="5"/>
      <c r="VCE1262" s="5"/>
      <c r="VCF1262" s="5"/>
      <c r="VCG1262" s="5"/>
      <c r="VCH1262" s="5"/>
      <c r="VCI1262" s="5"/>
      <c r="VCJ1262" s="5"/>
      <c r="VCK1262" s="5"/>
      <c r="VCL1262" s="5"/>
      <c r="VCM1262" s="5"/>
      <c r="VCN1262" s="5"/>
      <c r="VCO1262" s="5"/>
      <c r="VCP1262" s="5"/>
      <c r="VCQ1262" s="5"/>
      <c r="VCR1262" s="5"/>
      <c r="VCS1262" s="5"/>
      <c r="VCT1262" s="5"/>
      <c r="VCU1262" s="5"/>
      <c r="VCV1262" s="5"/>
      <c r="VCW1262" s="5"/>
      <c r="VCX1262" s="5"/>
      <c r="VCY1262" s="5"/>
      <c r="VCZ1262" s="5"/>
      <c r="VDA1262" s="5"/>
      <c r="VDB1262" s="5"/>
      <c r="VDC1262" s="5"/>
      <c r="VDD1262" s="5"/>
      <c r="VDE1262" s="5"/>
      <c r="VDF1262" s="5"/>
      <c r="VDG1262" s="5"/>
      <c r="VDH1262" s="5"/>
      <c r="VDI1262" s="5"/>
      <c r="VDJ1262" s="5"/>
      <c r="VDK1262" s="5"/>
      <c r="VDL1262" s="5"/>
      <c r="VDM1262" s="5"/>
      <c r="VDN1262" s="5"/>
      <c r="VDO1262" s="5"/>
      <c r="VDP1262" s="5"/>
      <c r="VDQ1262" s="5"/>
      <c r="VDR1262" s="5"/>
      <c r="VDS1262" s="5"/>
      <c r="VDT1262" s="5"/>
      <c r="VDU1262" s="5"/>
      <c r="VDV1262" s="5"/>
      <c r="VDW1262" s="5"/>
      <c r="VDX1262" s="5"/>
      <c r="VDY1262" s="5"/>
      <c r="VDZ1262" s="5"/>
      <c r="VEA1262" s="5"/>
      <c r="VEB1262" s="5"/>
      <c r="VEC1262" s="5"/>
      <c r="VED1262" s="5"/>
      <c r="VEE1262" s="5"/>
      <c r="VEF1262" s="5"/>
      <c r="VEG1262" s="5"/>
      <c r="VEH1262" s="5"/>
      <c r="VEI1262" s="5"/>
      <c r="VEJ1262" s="5"/>
      <c r="VEK1262" s="5"/>
      <c r="VEL1262" s="5"/>
      <c r="VEM1262" s="5"/>
      <c r="VEN1262" s="5"/>
      <c r="VEO1262" s="5"/>
      <c r="VEP1262" s="5"/>
      <c r="VEQ1262" s="5"/>
      <c r="VER1262" s="5"/>
      <c r="VES1262" s="5"/>
      <c r="VET1262" s="5"/>
      <c r="VEU1262" s="5"/>
      <c r="VEV1262" s="5"/>
      <c r="VEW1262" s="5"/>
      <c r="VEX1262" s="5"/>
      <c r="VEY1262" s="5"/>
      <c r="VEZ1262" s="5"/>
      <c r="VFA1262" s="5"/>
      <c r="VFB1262" s="5"/>
      <c r="VFC1262" s="5"/>
      <c r="VFD1262" s="5"/>
      <c r="VFE1262" s="5"/>
      <c r="VFF1262" s="5"/>
      <c r="VFG1262" s="5"/>
      <c r="VFH1262" s="5"/>
      <c r="VFI1262" s="5"/>
      <c r="VFJ1262" s="5"/>
      <c r="VFK1262" s="5"/>
      <c r="VFL1262" s="5"/>
      <c r="VFM1262" s="5"/>
      <c r="VFN1262" s="5"/>
      <c r="VFO1262" s="5"/>
      <c r="VFP1262" s="5"/>
      <c r="VFQ1262" s="5"/>
      <c r="VFR1262" s="5"/>
      <c r="VFS1262" s="5"/>
      <c r="VFT1262" s="5"/>
      <c r="VFU1262" s="5"/>
      <c r="VFV1262" s="5"/>
      <c r="VFW1262" s="5"/>
      <c r="VFX1262" s="5"/>
      <c r="VFY1262" s="5"/>
      <c r="VFZ1262" s="5"/>
      <c r="VGA1262" s="5"/>
      <c r="VGB1262" s="5"/>
      <c r="VGC1262" s="5"/>
      <c r="VGD1262" s="5"/>
      <c r="VGE1262" s="5"/>
      <c r="VGF1262" s="5"/>
      <c r="VGG1262" s="5"/>
      <c r="VGH1262" s="5"/>
      <c r="VGI1262" s="5"/>
      <c r="VGJ1262" s="5"/>
      <c r="VGK1262" s="5"/>
      <c r="VGL1262" s="5"/>
      <c r="VGM1262" s="5"/>
      <c r="VGN1262" s="5"/>
      <c r="VGO1262" s="5"/>
      <c r="VGP1262" s="5"/>
      <c r="VGQ1262" s="5"/>
      <c r="VGR1262" s="5"/>
      <c r="VGS1262" s="5"/>
      <c r="VGT1262" s="5"/>
      <c r="VGU1262" s="5"/>
      <c r="VGV1262" s="5"/>
      <c r="VGW1262" s="5"/>
      <c r="VGX1262" s="5"/>
      <c r="VGY1262" s="5"/>
      <c r="VGZ1262" s="5"/>
      <c r="VHA1262" s="5"/>
      <c r="VHB1262" s="5"/>
      <c r="VHC1262" s="5"/>
      <c r="VHD1262" s="5"/>
      <c r="VHE1262" s="5"/>
      <c r="VHF1262" s="5"/>
      <c r="VHG1262" s="5"/>
      <c r="VHH1262" s="5"/>
      <c r="VHI1262" s="5"/>
      <c r="VHJ1262" s="5"/>
      <c r="VHK1262" s="5"/>
      <c r="VHL1262" s="5"/>
      <c r="VHM1262" s="5"/>
      <c r="VHN1262" s="5"/>
      <c r="VHO1262" s="5"/>
      <c r="VHP1262" s="5"/>
      <c r="VHQ1262" s="5"/>
      <c r="VHR1262" s="5"/>
      <c r="VHS1262" s="5"/>
      <c r="VHT1262" s="5"/>
      <c r="VHU1262" s="5"/>
      <c r="VHV1262" s="5"/>
      <c r="VHW1262" s="5"/>
      <c r="VHX1262" s="5"/>
      <c r="VHY1262" s="5"/>
      <c r="VHZ1262" s="5"/>
      <c r="VIA1262" s="5"/>
      <c r="VIB1262" s="5"/>
      <c r="VIC1262" s="5"/>
      <c r="VID1262" s="5"/>
      <c r="VIE1262" s="5"/>
      <c r="VIF1262" s="5"/>
      <c r="VIG1262" s="5"/>
      <c r="VIH1262" s="5"/>
      <c r="VII1262" s="5"/>
      <c r="VIJ1262" s="5"/>
      <c r="VIK1262" s="5"/>
      <c r="VIL1262" s="5"/>
      <c r="VIM1262" s="5"/>
      <c r="VIN1262" s="5"/>
      <c r="VIO1262" s="5"/>
      <c r="VIP1262" s="5"/>
      <c r="VIQ1262" s="5"/>
      <c r="VIR1262" s="5"/>
      <c r="VIS1262" s="5"/>
      <c r="VIT1262" s="5"/>
      <c r="VIU1262" s="5"/>
      <c r="VIV1262" s="5"/>
      <c r="VIW1262" s="5"/>
      <c r="VIX1262" s="5"/>
      <c r="VIY1262" s="5"/>
      <c r="VIZ1262" s="5"/>
      <c r="VJA1262" s="5"/>
      <c r="VJB1262" s="5"/>
      <c r="VJC1262" s="5"/>
      <c r="VJD1262" s="5"/>
      <c r="VJE1262" s="5"/>
      <c r="VJF1262" s="5"/>
      <c r="VJG1262" s="5"/>
      <c r="VJH1262" s="5"/>
      <c r="VJI1262" s="5"/>
      <c r="VJJ1262" s="5"/>
      <c r="VJK1262" s="5"/>
      <c r="VJL1262" s="5"/>
      <c r="VJM1262" s="5"/>
      <c r="VJN1262" s="5"/>
      <c r="VJO1262" s="5"/>
      <c r="VJP1262" s="5"/>
      <c r="VJQ1262" s="5"/>
      <c r="VJR1262" s="5"/>
      <c r="VJS1262" s="5"/>
      <c r="VJT1262" s="5"/>
      <c r="VJU1262" s="5"/>
      <c r="VJV1262" s="5"/>
      <c r="VJW1262" s="5"/>
      <c r="VJX1262" s="5"/>
      <c r="VJY1262" s="5"/>
      <c r="VJZ1262" s="5"/>
      <c r="VKA1262" s="5"/>
      <c r="VKB1262" s="5"/>
      <c r="VKC1262" s="5"/>
      <c r="VKD1262" s="5"/>
      <c r="VKE1262" s="5"/>
      <c r="VKF1262" s="5"/>
      <c r="VKG1262" s="5"/>
      <c r="VKH1262" s="5"/>
      <c r="VKI1262" s="5"/>
      <c r="VKJ1262" s="5"/>
      <c r="VKK1262" s="5"/>
      <c r="VKL1262" s="5"/>
      <c r="VKM1262" s="5"/>
      <c r="VKN1262" s="5"/>
      <c r="VKO1262" s="5"/>
      <c r="VKP1262" s="5"/>
      <c r="VKQ1262" s="5"/>
      <c r="VKR1262" s="5"/>
      <c r="VKS1262" s="5"/>
      <c r="VKT1262" s="5"/>
      <c r="VKU1262" s="5"/>
      <c r="VKV1262" s="5"/>
      <c r="VKW1262" s="5"/>
      <c r="VKX1262" s="5"/>
      <c r="VKY1262" s="5"/>
      <c r="VKZ1262" s="5"/>
      <c r="VLA1262" s="5"/>
      <c r="VLB1262" s="5"/>
      <c r="VLC1262" s="5"/>
      <c r="VLD1262" s="5"/>
      <c r="VLE1262" s="5"/>
      <c r="VLF1262" s="5"/>
      <c r="VLG1262" s="5"/>
      <c r="VLH1262" s="5"/>
      <c r="VLI1262" s="5"/>
      <c r="VLJ1262" s="5"/>
      <c r="VLK1262" s="5"/>
      <c r="VLL1262" s="5"/>
      <c r="VLM1262" s="5"/>
      <c r="VLN1262" s="5"/>
      <c r="VLO1262" s="5"/>
      <c r="VLP1262" s="5"/>
      <c r="VLQ1262" s="5"/>
      <c r="VLR1262" s="5"/>
      <c r="VLS1262" s="5"/>
      <c r="VLT1262" s="5"/>
      <c r="VLU1262" s="5"/>
      <c r="VLV1262" s="5"/>
      <c r="VLW1262" s="5"/>
      <c r="VLX1262" s="5"/>
      <c r="VLY1262" s="5"/>
      <c r="VLZ1262" s="5"/>
      <c r="VMA1262" s="5"/>
      <c r="VMB1262" s="5"/>
      <c r="VMC1262" s="5"/>
      <c r="VMD1262" s="5"/>
      <c r="VME1262" s="5"/>
      <c r="VMF1262" s="5"/>
      <c r="VMG1262" s="5"/>
      <c r="VMH1262" s="5"/>
      <c r="VMI1262" s="5"/>
      <c r="VMJ1262" s="5"/>
      <c r="VMK1262" s="5"/>
      <c r="VML1262" s="5"/>
      <c r="VMM1262" s="5"/>
      <c r="VMN1262" s="5"/>
      <c r="VMO1262" s="5"/>
      <c r="VMP1262" s="5"/>
      <c r="VMQ1262" s="5"/>
      <c r="VMR1262" s="5"/>
      <c r="VMS1262" s="5"/>
      <c r="VMT1262" s="5"/>
      <c r="VMU1262" s="5"/>
      <c r="VMV1262" s="5"/>
      <c r="VMW1262" s="5"/>
      <c r="VMX1262" s="5"/>
      <c r="VMY1262" s="5"/>
      <c r="VMZ1262" s="5"/>
      <c r="VNA1262" s="5"/>
      <c r="VNB1262" s="5"/>
      <c r="VNC1262" s="5"/>
      <c r="VND1262" s="5"/>
      <c r="VNE1262" s="5"/>
      <c r="VNF1262" s="5"/>
      <c r="VNG1262" s="5"/>
      <c r="VNH1262" s="5"/>
      <c r="VNI1262" s="5"/>
      <c r="VNJ1262" s="5"/>
      <c r="VNK1262" s="5"/>
      <c r="VNL1262" s="5"/>
      <c r="VNM1262" s="5"/>
      <c r="VNN1262" s="5"/>
      <c r="VNO1262" s="5"/>
      <c r="VNP1262" s="5"/>
      <c r="VNQ1262" s="5"/>
      <c r="VNR1262" s="5"/>
      <c r="VNS1262" s="5"/>
      <c r="VNT1262" s="5"/>
      <c r="VNU1262" s="5"/>
      <c r="VNV1262" s="5"/>
      <c r="VNW1262" s="5"/>
      <c r="VNX1262" s="5"/>
      <c r="VNY1262" s="5"/>
      <c r="VNZ1262" s="5"/>
      <c r="VOA1262" s="5"/>
      <c r="VOB1262" s="5"/>
      <c r="VOC1262" s="5"/>
      <c r="VOD1262" s="5"/>
      <c r="VOE1262" s="5"/>
      <c r="VOF1262" s="5"/>
      <c r="VOG1262" s="5"/>
      <c r="VOH1262" s="5"/>
      <c r="VOI1262" s="5"/>
      <c r="VOJ1262" s="5"/>
      <c r="VOK1262" s="5"/>
      <c r="VOL1262" s="5"/>
      <c r="VOM1262" s="5"/>
      <c r="VON1262" s="5"/>
      <c r="VOO1262" s="5"/>
      <c r="VOP1262" s="5"/>
      <c r="VOQ1262" s="5"/>
      <c r="VOR1262" s="5"/>
      <c r="VOS1262" s="5"/>
      <c r="VOT1262" s="5"/>
      <c r="VOU1262" s="5"/>
      <c r="VOV1262" s="5"/>
      <c r="VOW1262" s="5"/>
      <c r="VOX1262" s="5"/>
      <c r="VOY1262" s="5"/>
      <c r="VOZ1262" s="5"/>
      <c r="VPA1262" s="5"/>
      <c r="VPB1262" s="5"/>
      <c r="VPC1262" s="5"/>
      <c r="VPD1262" s="5"/>
      <c r="VPE1262" s="5"/>
      <c r="VPF1262" s="5"/>
      <c r="VPG1262" s="5"/>
      <c r="VPH1262" s="5"/>
      <c r="VPI1262" s="5"/>
      <c r="VPJ1262" s="5"/>
      <c r="VPK1262" s="5"/>
      <c r="VPL1262" s="5"/>
      <c r="VPM1262" s="5"/>
      <c r="VPN1262" s="5"/>
      <c r="VPO1262" s="5"/>
      <c r="VPP1262" s="5"/>
      <c r="VPQ1262" s="5"/>
      <c r="VPR1262" s="5"/>
      <c r="VPS1262" s="5"/>
      <c r="VPT1262" s="5"/>
      <c r="VPU1262" s="5"/>
      <c r="VPV1262" s="5"/>
      <c r="VPW1262" s="5"/>
      <c r="VPX1262" s="5"/>
      <c r="VPY1262" s="5"/>
      <c r="VPZ1262" s="5"/>
      <c r="VQA1262" s="5"/>
      <c r="VQB1262" s="5"/>
      <c r="VQC1262" s="5"/>
      <c r="VQD1262" s="5"/>
      <c r="VQE1262" s="5"/>
      <c r="VQF1262" s="5"/>
      <c r="VQG1262" s="5"/>
      <c r="VQH1262" s="5"/>
      <c r="VQI1262" s="5"/>
      <c r="VQJ1262" s="5"/>
      <c r="VQK1262" s="5"/>
      <c r="VQL1262" s="5"/>
      <c r="VQM1262" s="5"/>
      <c r="VQN1262" s="5"/>
      <c r="VQO1262" s="5"/>
      <c r="VQP1262" s="5"/>
      <c r="VQQ1262" s="5"/>
      <c r="VQR1262" s="5"/>
      <c r="VQS1262" s="5"/>
      <c r="VQT1262" s="5"/>
      <c r="VQU1262" s="5"/>
      <c r="VQV1262" s="5"/>
      <c r="VQW1262" s="5"/>
      <c r="VQX1262" s="5"/>
      <c r="VQY1262" s="5"/>
      <c r="VQZ1262" s="5"/>
      <c r="VRA1262" s="5"/>
      <c r="VRB1262" s="5"/>
      <c r="VRC1262" s="5"/>
      <c r="VRD1262" s="5"/>
      <c r="VRE1262" s="5"/>
      <c r="VRF1262" s="5"/>
      <c r="VRG1262" s="5"/>
      <c r="VRH1262" s="5"/>
      <c r="VRI1262" s="5"/>
      <c r="VRJ1262" s="5"/>
      <c r="VRK1262" s="5"/>
      <c r="VRL1262" s="5"/>
      <c r="VRM1262" s="5"/>
      <c r="VRN1262" s="5"/>
      <c r="VRO1262" s="5"/>
      <c r="VRP1262" s="5"/>
      <c r="VRQ1262" s="5"/>
      <c r="VRR1262" s="5"/>
      <c r="VRS1262" s="5"/>
      <c r="VRT1262" s="5"/>
      <c r="VRU1262" s="5"/>
      <c r="VRV1262" s="5"/>
      <c r="VRW1262" s="5"/>
      <c r="VRX1262" s="5"/>
      <c r="VRY1262" s="5"/>
      <c r="VRZ1262" s="5"/>
      <c r="VSA1262" s="5"/>
      <c r="VSB1262" s="5"/>
      <c r="VSC1262" s="5"/>
      <c r="VSD1262" s="5"/>
      <c r="VSE1262" s="5"/>
      <c r="VSF1262" s="5"/>
      <c r="VSG1262" s="5"/>
      <c r="VSH1262" s="5"/>
      <c r="VSI1262" s="5"/>
      <c r="VSJ1262" s="5"/>
      <c r="VSK1262" s="5"/>
      <c r="VSL1262" s="5"/>
      <c r="VSM1262" s="5"/>
      <c r="VSN1262" s="5"/>
      <c r="VSO1262" s="5"/>
      <c r="VSP1262" s="5"/>
      <c r="VSQ1262" s="5"/>
      <c r="VSR1262" s="5"/>
      <c r="VSS1262" s="5"/>
      <c r="VST1262" s="5"/>
      <c r="VSU1262" s="5"/>
      <c r="VSV1262" s="5"/>
      <c r="VSW1262" s="5"/>
      <c r="VSX1262" s="5"/>
      <c r="VSY1262" s="5"/>
      <c r="VSZ1262" s="5"/>
      <c r="VTA1262" s="5"/>
      <c r="VTB1262" s="5"/>
      <c r="VTC1262" s="5"/>
      <c r="VTD1262" s="5"/>
      <c r="VTE1262" s="5"/>
      <c r="VTF1262" s="5"/>
      <c r="VTG1262" s="5"/>
      <c r="VTH1262" s="5"/>
      <c r="VTI1262" s="5"/>
      <c r="VTJ1262" s="5"/>
      <c r="VTK1262" s="5"/>
      <c r="VTL1262" s="5"/>
      <c r="VTM1262" s="5"/>
      <c r="VTN1262" s="5"/>
      <c r="VTO1262" s="5"/>
      <c r="VTP1262" s="5"/>
      <c r="VTQ1262" s="5"/>
      <c r="VTR1262" s="5"/>
      <c r="VTS1262" s="5"/>
      <c r="VTT1262" s="5"/>
      <c r="VTU1262" s="5"/>
      <c r="VTV1262" s="5"/>
      <c r="VTW1262" s="5"/>
      <c r="VTX1262" s="5"/>
      <c r="VTY1262" s="5"/>
      <c r="VTZ1262" s="5"/>
      <c r="VUA1262" s="5"/>
      <c r="VUB1262" s="5"/>
      <c r="VUC1262" s="5"/>
      <c r="VUD1262" s="5"/>
      <c r="VUE1262" s="5"/>
      <c r="VUF1262" s="5"/>
      <c r="VUG1262" s="5"/>
      <c r="VUH1262" s="5"/>
      <c r="VUI1262" s="5"/>
      <c r="VUJ1262" s="5"/>
      <c r="VUK1262" s="5"/>
      <c r="VUL1262" s="5"/>
      <c r="VUM1262" s="5"/>
      <c r="VUN1262" s="5"/>
      <c r="VUO1262" s="5"/>
      <c r="VUP1262" s="5"/>
      <c r="VUQ1262" s="5"/>
      <c r="VUR1262" s="5"/>
      <c r="VUS1262" s="5"/>
      <c r="VUT1262" s="5"/>
      <c r="VUU1262" s="5"/>
      <c r="VUV1262" s="5"/>
      <c r="VUW1262" s="5"/>
      <c r="VUX1262" s="5"/>
      <c r="VUY1262" s="5"/>
      <c r="VUZ1262" s="5"/>
      <c r="VVA1262" s="5"/>
      <c r="VVB1262" s="5"/>
      <c r="VVC1262" s="5"/>
      <c r="VVD1262" s="5"/>
      <c r="VVE1262" s="5"/>
      <c r="VVF1262" s="5"/>
      <c r="VVG1262" s="5"/>
      <c r="VVH1262" s="5"/>
      <c r="VVI1262" s="5"/>
      <c r="VVJ1262" s="5"/>
      <c r="VVK1262" s="5"/>
      <c r="VVL1262" s="5"/>
      <c r="VVM1262" s="5"/>
      <c r="VVN1262" s="5"/>
      <c r="VVO1262" s="5"/>
      <c r="VVP1262" s="5"/>
      <c r="VVQ1262" s="5"/>
      <c r="VVR1262" s="5"/>
      <c r="VVS1262" s="5"/>
      <c r="VVT1262" s="5"/>
      <c r="VVU1262" s="5"/>
      <c r="VVV1262" s="5"/>
      <c r="VVW1262" s="5"/>
      <c r="VVX1262" s="5"/>
      <c r="VVY1262" s="5"/>
      <c r="VVZ1262" s="5"/>
      <c r="VWA1262" s="5"/>
      <c r="VWB1262" s="5"/>
      <c r="VWC1262" s="5"/>
      <c r="VWD1262" s="5"/>
      <c r="VWE1262" s="5"/>
      <c r="VWF1262" s="5"/>
      <c r="VWG1262" s="5"/>
      <c r="VWH1262" s="5"/>
      <c r="VWI1262" s="5"/>
      <c r="VWJ1262" s="5"/>
      <c r="VWK1262" s="5"/>
      <c r="VWL1262" s="5"/>
      <c r="VWM1262" s="5"/>
      <c r="VWN1262" s="5"/>
      <c r="VWO1262" s="5"/>
      <c r="VWP1262" s="5"/>
      <c r="VWQ1262" s="5"/>
      <c r="VWR1262" s="5"/>
      <c r="VWS1262" s="5"/>
      <c r="VWT1262" s="5"/>
      <c r="VWU1262" s="5"/>
      <c r="VWV1262" s="5"/>
      <c r="VWW1262" s="5"/>
      <c r="VWX1262" s="5"/>
      <c r="VWY1262" s="5"/>
      <c r="VWZ1262" s="5"/>
      <c r="VXA1262" s="5"/>
      <c r="VXB1262" s="5"/>
      <c r="VXC1262" s="5"/>
      <c r="VXD1262" s="5"/>
      <c r="VXE1262" s="5"/>
      <c r="VXF1262" s="5"/>
      <c r="VXG1262" s="5"/>
      <c r="VXH1262" s="5"/>
      <c r="VXI1262" s="5"/>
      <c r="VXJ1262" s="5"/>
      <c r="VXK1262" s="5"/>
      <c r="VXL1262" s="5"/>
      <c r="VXM1262" s="5"/>
      <c r="VXN1262" s="5"/>
      <c r="VXO1262" s="5"/>
      <c r="VXP1262" s="5"/>
      <c r="VXQ1262" s="5"/>
      <c r="VXR1262" s="5"/>
      <c r="VXS1262" s="5"/>
      <c r="VXT1262" s="5"/>
      <c r="VXU1262" s="5"/>
      <c r="VXV1262" s="5"/>
      <c r="VXW1262" s="5"/>
      <c r="VXX1262" s="5"/>
      <c r="VXY1262" s="5"/>
      <c r="VXZ1262" s="5"/>
      <c r="VYA1262" s="5"/>
      <c r="VYB1262" s="5"/>
      <c r="VYC1262" s="5"/>
      <c r="VYD1262" s="5"/>
      <c r="VYE1262" s="5"/>
      <c r="VYF1262" s="5"/>
      <c r="VYG1262" s="5"/>
      <c r="VYH1262" s="5"/>
      <c r="VYI1262" s="5"/>
      <c r="VYJ1262" s="5"/>
      <c r="VYK1262" s="5"/>
      <c r="VYL1262" s="5"/>
      <c r="VYM1262" s="5"/>
      <c r="VYN1262" s="5"/>
      <c r="VYO1262" s="5"/>
      <c r="VYP1262" s="5"/>
      <c r="VYQ1262" s="5"/>
      <c r="VYR1262" s="5"/>
      <c r="VYS1262" s="5"/>
      <c r="VYT1262" s="5"/>
      <c r="VYU1262" s="5"/>
      <c r="VYV1262" s="5"/>
      <c r="VYW1262" s="5"/>
      <c r="VYX1262" s="5"/>
      <c r="VYY1262" s="5"/>
      <c r="VYZ1262" s="5"/>
      <c r="VZA1262" s="5"/>
      <c r="VZB1262" s="5"/>
      <c r="VZC1262" s="5"/>
      <c r="VZD1262" s="5"/>
      <c r="VZE1262" s="5"/>
      <c r="VZF1262" s="5"/>
      <c r="VZG1262" s="5"/>
      <c r="VZH1262" s="5"/>
      <c r="VZI1262" s="5"/>
      <c r="VZJ1262" s="5"/>
      <c r="VZK1262" s="5"/>
      <c r="VZL1262" s="5"/>
      <c r="VZM1262" s="5"/>
      <c r="VZN1262" s="5"/>
      <c r="VZO1262" s="5"/>
      <c r="VZP1262" s="5"/>
      <c r="VZQ1262" s="5"/>
      <c r="VZR1262" s="5"/>
      <c r="VZS1262" s="5"/>
      <c r="VZT1262" s="5"/>
      <c r="VZU1262" s="5"/>
      <c r="VZV1262" s="5"/>
      <c r="VZW1262" s="5"/>
      <c r="VZX1262" s="5"/>
      <c r="VZY1262" s="5"/>
      <c r="VZZ1262" s="5"/>
      <c r="WAA1262" s="5"/>
      <c r="WAB1262" s="5"/>
      <c r="WAC1262" s="5"/>
      <c r="WAD1262" s="5"/>
      <c r="WAE1262" s="5"/>
      <c r="WAF1262" s="5"/>
      <c r="WAG1262" s="5"/>
      <c r="WAH1262" s="5"/>
      <c r="WAI1262" s="5"/>
      <c r="WAJ1262" s="5"/>
      <c r="WAK1262" s="5"/>
      <c r="WAL1262" s="5"/>
      <c r="WAM1262" s="5"/>
      <c r="WAN1262" s="5"/>
      <c r="WAO1262" s="5"/>
      <c r="WAP1262" s="5"/>
      <c r="WAQ1262" s="5"/>
      <c r="WAR1262" s="5"/>
      <c r="WAS1262" s="5"/>
      <c r="WAT1262" s="5"/>
      <c r="WAU1262" s="5"/>
      <c r="WAV1262" s="5"/>
      <c r="WAW1262" s="5"/>
      <c r="WAX1262" s="5"/>
      <c r="WAY1262" s="5"/>
      <c r="WAZ1262" s="5"/>
      <c r="WBA1262" s="5"/>
      <c r="WBB1262" s="5"/>
      <c r="WBC1262" s="5"/>
      <c r="WBD1262" s="5"/>
      <c r="WBE1262" s="5"/>
      <c r="WBF1262" s="5"/>
      <c r="WBG1262" s="5"/>
      <c r="WBH1262" s="5"/>
      <c r="WBI1262" s="5"/>
      <c r="WBJ1262" s="5"/>
      <c r="WBK1262" s="5"/>
      <c r="WBL1262" s="5"/>
      <c r="WBM1262" s="5"/>
      <c r="WBN1262" s="5"/>
      <c r="WBO1262" s="5"/>
      <c r="WBP1262" s="5"/>
      <c r="WBQ1262" s="5"/>
      <c r="WBR1262" s="5"/>
      <c r="WBS1262" s="5"/>
      <c r="WBT1262" s="5"/>
      <c r="WBU1262" s="5"/>
      <c r="WBV1262" s="5"/>
      <c r="WBW1262" s="5"/>
      <c r="WBX1262" s="5"/>
      <c r="WBY1262" s="5"/>
      <c r="WBZ1262" s="5"/>
      <c r="WCA1262" s="5"/>
      <c r="WCB1262" s="5"/>
      <c r="WCC1262" s="5"/>
      <c r="WCD1262" s="5"/>
      <c r="WCE1262" s="5"/>
      <c r="WCF1262" s="5"/>
      <c r="WCG1262" s="5"/>
      <c r="WCH1262" s="5"/>
      <c r="WCI1262" s="5"/>
      <c r="WCJ1262" s="5"/>
      <c r="WCK1262" s="5"/>
      <c r="WCL1262" s="5"/>
      <c r="WCM1262" s="5"/>
      <c r="WCN1262" s="5"/>
      <c r="WCO1262" s="5"/>
      <c r="WCP1262" s="5"/>
      <c r="WCQ1262" s="5"/>
      <c r="WCR1262" s="5"/>
      <c r="WCS1262" s="5"/>
      <c r="WCT1262" s="5"/>
      <c r="WCU1262" s="5"/>
      <c r="WCV1262" s="5"/>
      <c r="WCW1262" s="5"/>
      <c r="WCX1262" s="5"/>
      <c r="WCY1262" s="5"/>
      <c r="WCZ1262" s="5"/>
      <c r="WDA1262" s="5"/>
      <c r="WDB1262" s="5"/>
      <c r="WDC1262" s="5"/>
      <c r="WDD1262" s="5"/>
      <c r="WDE1262" s="5"/>
      <c r="WDF1262" s="5"/>
      <c r="WDG1262" s="5"/>
      <c r="WDH1262" s="5"/>
      <c r="WDI1262" s="5"/>
      <c r="WDJ1262" s="5"/>
      <c r="WDK1262" s="5"/>
      <c r="WDL1262" s="5"/>
      <c r="WDM1262" s="5"/>
      <c r="WDN1262" s="5"/>
      <c r="WDO1262" s="5"/>
      <c r="WDP1262" s="5"/>
      <c r="WDQ1262" s="5"/>
      <c r="WDR1262" s="5"/>
      <c r="WDS1262" s="5"/>
      <c r="WDT1262" s="5"/>
      <c r="WDU1262" s="5"/>
      <c r="WDV1262" s="5"/>
      <c r="WDW1262" s="5"/>
      <c r="WDX1262" s="5"/>
      <c r="WDY1262" s="5"/>
      <c r="WDZ1262" s="5"/>
      <c r="WEA1262" s="5"/>
      <c r="WEB1262" s="5"/>
      <c r="WEC1262" s="5"/>
      <c r="WED1262" s="5"/>
      <c r="WEE1262" s="5"/>
      <c r="WEF1262" s="5"/>
      <c r="WEG1262" s="5"/>
      <c r="WEH1262" s="5"/>
      <c r="WEI1262" s="5"/>
      <c r="WEJ1262" s="5"/>
      <c r="WEK1262" s="5"/>
      <c r="WEL1262" s="5"/>
      <c r="WEM1262" s="5"/>
      <c r="WEN1262" s="5"/>
      <c r="WEO1262" s="5"/>
      <c r="WEP1262" s="5"/>
      <c r="WEQ1262" s="5"/>
      <c r="WER1262" s="5"/>
      <c r="WES1262" s="5"/>
      <c r="WET1262" s="5"/>
      <c r="WEU1262" s="5"/>
      <c r="WEV1262" s="5"/>
      <c r="WEW1262" s="5"/>
      <c r="WEX1262" s="5"/>
      <c r="WEY1262" s="5"/>
      <c r="WEZ1262" s="5"/>
      <c r="WFA1262" s="5"/>
      <c r="WFB1262" s="5"/>
      <c r="WFC1262" s="5"/>
      <c r="WFD1262" s="5"/>
      <c r="WFE1262" s="5"/>
      <c r="WFF1262" s="5"/>
      <c r="WFG1262" s="5"/>
      <c r="WFH1262" s="5"/>
      <c r="WFI1262" s="5"/>
      <c r="WFJ1262" s="5"/>
      <c r="WFK1262" s="5"/>
      <c r="WFL1262" s="5"/>
      <c r="WFM1262" s="5"/>
      <c r="WFN1262" s="5"/>
      <c r="WFO1262" s="5"/>
      <c r="WFP1262" s="5"/>
      <c r="WFQ1262" s="5"/>
      <c r="WFR1262" s="5"/>
      <c r="WFS1262" s="5"/>
      <c r="WFT1262" s="5"/>
      <c r="WFU1262" s="5"/>
      <c r="WFV1262" s="5"/>
      <c r="WFW1262" s="5"/>
      <c r="WFX1262" s="5"/>
      <c r="WFY1262" s="5"/>
      <c r="WFZ1262" s="5"/>
      <c r="WGA1262" s="5"/>
      <c r="WGB1262" s="5"/>
      <c r="WGC1262" s="5"/>
      <c r="WGD1262" s="5"/>
      <c r="WGE1262" s="5"/>
      <c r="WGF1262" s="5"/>
      <c r="WGG1262" s="5"/>
      <c r="WGH1262" s="5"/>
      <c r="WGI1262" s="5"/>
      <c r="WGJ1262" s="5"/>
      <c r="WGK1262" s="5"/>
      <c r="WGL1262" s="5"/>
      <c r="WGM1262" s="5"/>
      <c r="WGN1262" s="5"/>
      <c r="WGO1262" s="5"/>
      <c r="WGP1262" s="5"/>
      <c r="WGQ1262" s="5"/>
      <c r="WGR1262" s="5"/>
      <c r="WGS1262" s="5"/>
      <c r="WGT1262" s="5"/>
      <c r="WGU1262" s="5"/>
      <c r="WGV1262" s="5"/>
      <c r="WGW1262" s="5"/>
      <c r="WGX1262" s="5"/>
      <c r="WGY1262" s="5"/>
      <c r="WGZ1262" s="5"/>
      <c r="WHA1262" s="5"/>
      <c r="WHB1262" s="5"/>
      <c r="WHC1262" s="5"/>
      <c r="WHD1262" s="5"/>
      <c r="WHE1262" s="5"/>
      <c r="WHF1262" s="5"/>
      <c r="WHG1262" s="5"/>
      <c r="WHH1262" s="5"/>
      <c r="WHI1262" s="5"/>
      <c r="WHJ1262" s="5"/>
      <c r="WHK1262" s="5"/>
      <c r="WHL1262" s="5"/>
      <c r="WHM1262" s="5"/>
      <c r="WHN1262" s="5"/>
      <c r="WHO1262" s="5"/>
      <c r="WHP1262" s="5"/>
      <c r="WHQ1262" s="5"/>
      <c r="WHR1262" s="5"/>
      <c r="WHS1262" s="5"/>
      <c r="WHT1262" s="5"/>
      <c r="WHU1262" s="5"/>
      <c r="WHV1262" s="5"/>
      <c r="WHW1262" s="5"/>
      <c r="WHX1262" s="5"/>
      <c r="WHY1262" s="5"/>
      <c r="WHZ1262" s="5"/>
      <c r="WIA1262" s="5"/>
      <c r="WIB1262" s="5"/>
      <c r="WIC1262" s="5"/>
      <c r="WID1262" s="5"/>
      <c r="WIE1262" s="5"/>
      <c r="WIF1262" s="5"/>
      <c r="WIG1262" s="5"/>
      <c r="WIH1262" s="5"/>
      <c r="WII1262" s="5"/>
      <c r="WIJ1262" s="5"/>
      <c r="WIK1262" s="5"/>
      <c r="WIL1262" s="5"/>
      <c r="WIM1262" s="5"/>
      <c r="WIN1262" s="5"/>
      <c r="WIO1262" s="5"/>
      <c r="WIP1262" s="5"/>
      <c r="WIQ1262" s="5"/>
      <c r="WIR1262" s="5"/>
      <c r="WIS1262" s="5"/>
      <c r="WIT1262" s="5"/>
      <c r="WIU1262" s="5"/>
      <c r="WIV1262" s="5"/>
      <c r="WIW1262" s="5"/>
      <c r="WIX1262" s="5"/>
      <c r="WIY1262" s="5"/>
      <c r="WIZ1262" s="5"/>
      <c r="WJA1262" s="5"/>
      <c r="WJB1262" s="5"/>
      <c r="WJC1262" s="5"/>
      <c r="WJD1262" s="5"/>
      <c r="WJE1262" s="5"/>
      <c r="WJF1262" s="5"/>
      <c r="WJG1262" s="5"/>
      <c r="WJH1262" s="5"/>
      <c r="WJI1262" s="5"/>
      <c r="WJJ1262" s="5"/>
      <c r="WJK1262" s="5"/>
      <c r="WJL1262" s="5"/>
      <c r="WJM1262" s="5"/>
      <c r="WJN1262" s="5"/>
      <c r="WJO1262" s="5"/>
      <c r="WJP1262" s="5"/>
      <c r="WJQ1262" s="5"/>
      <c r="WJR1262" s="5"/>
      <c r="WJS1262" s="5"/>
      <c r="WJT1262" s="5"/>
      <c r="WJU1262" s="5"/>
      <c r="WJV1262" s="5"/>
      <c r="WJW1262" s="5"/>
      <c r="WJX1262" s="5"/>
      <c r="WJY1262" s="5"/>
      <c r="WJZ1262" s="5"/>
      <c r="WKA1262" s="5"/>
      <c r="WKB1262" s="5"/>
      <c r="WKC1262" s="5"/>
      <c r="WKD1262" s="5"/>
      <c r="WKE1262" s="5"/>
      <c r="WKF1262" s="5"/>
      <c r="WKG1262" s="5"/>
      <c r="WKH1262" s="5"/>
      <c r="WKI1262" s="5"/>
      <c r="WKJ1262" s="5"/>
      <c r="WKK1262" s="5"/>
      <c r="WKL1262" s="5"/>
      <c r="WKM1262" s="5"/>
      <c r="WKN1262" s="5"/>
      <c r="WKO1262" s="5"/>
      <c r="WKP1262" s="5"/>
      <c r="WKQ1262" s="5"/>
      <c r="WKR1262" s="5"/>
      <c r="WKS1262" s="5"/>
      <c r="WKT1262" s="5"/>
      <c r="WKU1262" s="5"/>
      <c r="WKV1262" s="5"/>
      <c r="WKW1262" s="5"/>
      <c r="WKX1262" s="5"/>
      <c r="WKY1262" s="5"/>
      <c r="WKZ1262" s="5"/>
      <c r="WLA1262" s="5"/>
      <c r="WLB1262" s="5"/>
      <c r="WLC1262" s="5"/>
      <c r="WLD1262" s="5"/>
      <c r="WLE1262" s="5"/>
      <c r="WLF1262" s="5"/>
      <c r="WLG1262" s="5"/>
      <c r="WLH1262" s="5"/>
      <c r="WLI1262" s="5"/>
      <c r="WLJ1262" s="5"/>
      <c r="WLK1262" s="5"/>
      <c r="WLL1262" s="5"/>
      <c r="WLM1262" s="5"/>
      <c r="WLN1262" s="5"/>
      <c r="WLO1262" s="5"/>
      <c r="WLP1262" s="5"/>
      <c r="WLQ1262" s="5"/>
      <c r="WLR1262" s="5"/>
      <c r="WLS1262" s="5"/>
      <c r="WLT1262" s="5"/>
      <c r="WLU1262" s="5"/>
      <c r="WLV1262" s="5"/>
      <c r="WLW1262" s="5"/>
      <c r="WLX1262" s="5"/>
      <c r="WLY1262" s="5"/>
      <c r="WLZ1262" s="5"/>
      <c r="WMA1262" s="5"/>
      <c r="WMB1262" s="5"/>
      <c r="WMC1262" s="5"/>
      <c r="WMD1262" s="5"/>
      <c r="WME1262" s="5"/>
      <c r="WMF1262" s="5"/>
      <c r="WMG1262" s="5"/>
      <c r="WMH1262" s="5"/>
      <c r="WMI1262" s="5"/>
      <c r="WMJ1262" s="5"/>
      <c r="WMK1262" s="5"/>
      <c r="WML1262" s="5"/>
      <c r="WMM1262" s="5"/>
      <c r="WMN1262" s="5"/>
      <c r="WMO1262" s="5"/>
      <c r="WMP1262" s="5"/>
      <c r="WMQ1262" s="5"/>
      <c r="WMR1262" s="5"/>
      <c r="WMS1262" s="5"/>
      <c r="WMT1262" s="5"/>
      <c r="WMU1262" s="5"/>
      <c r="WMV1262" s="5"/>
      <c r="WMW1262" s="5"/>
      <c r="WMX1262" s="5"/>
      <c r="WMY1262" s="5"/>
      <c r="WMZ1262" s="5"/>
      <c r="WNA1262" s="5"/>
      <c r="WNB1262" s="5"/>
      <c r="WNC1262" s="5"/>
      <c r="WND1262" s="5"/>
      <c r="WNE1262" s="5"/>
      <c r="WNF1262" s="5"/>
      <c r="WNG1262" s="5"/>
      <c r="WNH1262" s="5"/>
      <c r="WNI1262" s="5"/>
      <c r="WNJ1262" s="5"/>
      <c r="WNK1262" s="5"/>
      <c r="WNL1262" s="5"/>
      <c r="WNM1262" s="5"/>
      <c r="WNN1262" s="5"/>
      <c r="WNO1262" s="5"/>
      <c r="WNP1262" s="5"/>
      <c r="WNQ1262" s="5"/>
      <c r="WNR1262" s="5"/>
      <c r="WNS1262" s="5"/>
      <c r="WNT1262" s="5"/>
      <c r="WNU1262" s="5"/>
      <c r="WNV1262" s="5"/>
      <c r="WNW1262" s="5"/>
      <c r="WNX1262" s="5"/>
      <c r="WNY1262" s="5"/>
      <c r="WNZ1262" s="5"/>
      <c r="WOA1262" s="5"/>
      <c r="WOB1262" s="5"/>
      <c r="WOC1262" s="5"/>
      <c r="WOD1262" s="5"/>
      <c r="WOE1262" s="5"/>
      <c r="WOF1262" s="5"/>
      <c r="WOG1262" s="5"/>
      <c r="WOH1262" s="5"/>
      <c r="WOI1262" s="5"/>
      <c r="WOJ1262" s="5"/>
      <c r="WOK1262" s="5"/>
      <c r="WOL1262" s="5"/>
      <c r="WOM1262" s="5"/>
      <c r="WON1262" s="5"/>
      <c r="WOO1262" s="5"/>
      <c r="WOP1262" s="5"/>
      <c r="WOQ1262" s="5"/>
      <c r="WOR1262" s="5"/>
      <c r="WOS1262" s="5"/>
      <c r="WOT1262" s="5"/>
      <c r="WOU1262" s="5"/>
      <c r="WOV1262" s="5"/>
      <c r="WOW1262" s="5"/>
      <c r="WOX1262" s="5"/>
      <c r="WOY1262" s="5"/>
      <c r="WOZ1262" s="5"/>
      <c r="WPA1262" s="5"/>
      <c r="WPB1262" s="5"/>
      <c r="WPC1262" s="5"/>
      <c r="WPD1262" s="5"/>
      <c r="WPE1262" s="5"/>
      <c r="WPF1262" s="5"/>
      <c r="WPG1262" s="5"/>
      <c r="WPH1262" s="5"/>
      <c r="WPI1262" s="5"/>
      <c r="WPJ1262" s="5"/>
      <c r="WPK1262" s="5"/>
      <c r="WPL1262" s="5"/>
      <c r="WPM1262" s="5"/>
      <c r="WPN1262" s="5"/>
      <c r="WPO1262" s="5"/>
      <c r="WPP1262" s="5"/>
      <c r="WPQ1262" s="5"/>
      <c r="WPR1262" s="5"/>
      <c r="WPS1262" s="5"/>
      <c r="WPT1262" s="5"/>
      <c r="WPU1262" s="5"/>
      <c r="WPV1262" s="5"/>
      <c r="WPW1262" s="5"/>
      <c r="WPX1262" s="5"/>
      <c r="WPY1262" s="5"/>
      <c r="WPZ1262" s="5"/>
      <c r="WQA1262" s="5"/>
      <c r="WQB1262" s="5"/>
      <c r="WQC1262" s="5"/>
      <c r="WQD1262" s="5"/>
      <c r="WQE1262" s="5"/>
      <c r="WQF1262" s="5"/>
      <c r="WQG1262" s="5"/>
      <c r="WQH1262" s="5"/>
      <c r="WQI1262" s="5"/>
      <c r="WQJ1262" s="5"/>
      <c r="WQK1262" s="5"/>
      <c r="WQL1262" s="5"/>
      <c r="WQM1262" s="5"/>
      <c r="WQN1262" s="5"/>
      <c r="WQO1262" s="5"/>
      <c r="WQP1262" s="5"/>
      <c r="WQQ1262" s="5"/>
      <c r="WQR1262" s="5"/>
      <c r="WQS1262" s="5"/>
      <c r="WQT1262" s="5"/>
      <c r="WQU1262" s="5"/>
      <c r="WQV1262" s="5"/>
      <c r="WQW1262" s="5"/>
      <c r="WQX1262" s="5"/>
      <c r="WQY1262" s="5"/>
      <c r="WQZ1262" s="5"/>
      <c r="WRA1262" s="5"/>
      <c r="WRB1262" s="5"/>
      <c r="WRC1262" s="5"/>
      <c r="WRD1262" s="5"/>
      <c r="WRE1262" s="5"/>
      <c r="WRF1262" s="5"/>
      <c r="WRG1262" s="5"/>
      <c r="WRH1262" s="5"/>
      <c r="WRI1262" s="5"/>
      <c r="WRJ1262" s="5"/>
      <c r="WRK1262" s="5"/>
      <c r="WRL1262" s="5"/>
      <c r="WRM1262" s="5"/>
      <c r="WRN1262" s="5"/>
      <c r="WRO1262" s="5"/>
      <c r="WRP1262" s="5"/>
      <c r="WRQ1262" s="5"/>
      <c r="WRR1262" s="5"/>
      <c r="WRS1262" s="5"/>
      <c r="WRT1262" s="5"/>
      <c r="WRU1262" s="5"/>
      <c r="WRV1262" s="5"/>
      <c r="WRW1262" s="5"/>
      <c r="WRX1262" s="5"/>
      <c r="WRY1262" s="5"/>
      <c r="WRZ1262" s="5"/>
      <c r="WSA1262" s="5"/>
      <c r="WSB1262" s="5"/>
      <c r="WSC1262" s="5"/>
      <c r="WSD1262" s="5"/>
      <c r="WSE1262" s="5"/>
      <c r="WSF1262" s="5"/>
      <c r="WSG1262" s="5"/>
      <c r="WSH1262" s="5"/>
      <c r="WSI1262" s="5"/>
      <c r="WSJ1262" s="5"/>
      <c r="WSK1262" s="5"/>
      <c r="WSL1262" s="5"/>
      <c r="WSM1262" s="5"/>
      <c r="WSN1262" s="5"/>
      <c r="WSO1262" s="5"/>
      <c r="WSP1262" s="5"/>
      <c r="WSQ1262" s="5"/>
      <c r="WSR1262" s="5"/>
      <c r="WSS1262" s="5"/>
      <c r="WST1262" s="5"/>
      <c r="WSU1262" s="5"/>
      <c r="WSV1262" s="5"/>
      <c r="WSW1262" s="5"/>
      <c r="WSX1262" s="5"/>
      <c r="WSY1262" s="5"/>
      <c r="WSZ1262" s="5"/>
      <c r="WTA1262" s="5"/>
      <c r="WTB1262" s="5"/>
      <c r="WTC1262" s="5"/>
      <c r="WTD1262" s="5"/>
      <c r="WTE1262" s="5"/>
      <c r="WTF1262" s="5"/>
      <c r="WTG1262" s="5"/>
      <c r="WTH1262" s="5"/>
      <c r="WTI1262" s="5"/>
      <c r="WTJ1262" s="5"/>
      <c r="WTK1262" s="5"/>
      <c r="WTL1262" s="5"/>
      <c r="WTM1262" s="5"/>
      <c r="WTN1262" s="5"/>
      <c r="WTO1262" s="5"/>
      <c r="WTP1262" s="5"/>
      <c r="WTQ1262" s="5"/>
      <c r="WTR1262" s="5"/>
      <c r="WTS1262" s="5"/>
      <c r="WTT1262" s="5"/>
      <c r="WTU1262" s="5"/>
      <c r="WTV1262" s="5"/>
      <c r="WTW1262" s="5"/>
      <c r="WTX1262" s="5"/>
      <c r="WTY1262" s="5"/>
      <c r="WTZ1262" s="5"/>
      <c r="WUA1262" s="5"/>
      <c r="WUB1262" s="5"/>
      <c r="WUC1262" s="5"/>
      <c r="WUD1262" s="5"/>
      <c r="WUE1262" s="5"/>
      <c r="WUF1262" s="5"/>
      <c r="WUG1262" s="5"/>
      <c r="WUH1262" s="5"/>
      <c r="WUI1262" s="5"/>
      <c r="WUJ1262" s="5"/>
      <c r="WUK1262" s="5"/>
      <c r="WUL1262" s="5"/>
      <c r="WUM1262" s="5"/>
      <c r="WUN1262" s="5"/>
      <c r="WUO1262" s="5"/>
      <c r="WUP1262" s="5"/>
      <c r="WUQ1262" s="5"/>
      <c r="WUR1262" s="5"/>
      <c r="WUS1262" s="5"/>
      <c r="WUT1262" s="5"/>
      <c r="WUU1262" s="5"/>
      <c r="WUV1262" s="5"/>
      <c r="WUW1262" s="5"/>
      <c r="WUX1262" s="5"/>
      <c r="WUY1262" s="5"/>
      <c r="WUZ1262" s="5"/>
      <c r="WVA1262" s="5"/>
      <c r="WVB1262" s="5"/>
      <c r="WVC1262" s="5"/>
      <c r="WVD1262" s="5"/>
      <c r="WVE1262" s="5"/>
      <c r="WVF1262" s="5"/>
      <c r="WVG1262" s="5"/>
      <c r="WVH1262" s="5"/>
      <c r="WVI1262" s="5"/>
      <c r="WVJ1262" s="5"/>
      <c r="WVK1262" s="5"/>
      <c r="WVL1262" s="5"/>
      <c r="WVM1262" s="5"/>
      <c r="WVN1262" s="5"/>
      <c r="WVO1262" s="5"/>
      <c r="WVP1262" s="5"/>
      <c r="WVQ1262" s="5"/>
      <c r="WVR1262" s="5"/>
      <c r="WVS1262" s="5"/>
      <c r="WVT1262" s="5"/>
      <c r="WVU1262" s="5"/>
      <c r="WVV1262" s="5"/>
      <c r="WVW1262" s="5"/>
      <c r="WVX1262" s="5"/>
      <c r="WVY1262" s="5"/>
      <c r="WVZ1262" s="5"/>
      <c r="WWA1262" s="5"/>
      <c r="WWB1262" s="5"/>
      <c r="WWC1262" s="5"/>
      <c r="WWD1262" s="5"/>
      <c r="WWE1262" s="5"/>
      <c r="WWF1262" s="5"/>
      <c r="WWG1262" s="5"/>
      <c r="WWH1262" s="5"/>
      <c r="WWI1262" s="5"/>
      <c r="WWJ1262" s="5"/>
      <c r="WWK1262" s="5"/>
      <c r="WWL1262" s="5"/>
      <c r="WWM1262" s="5"/>
      <c r="WWN1262" s="5"/>
      <c r="WWO1262" s="5"/>
      <c r="WWP1262" s="5"/>
      <c r="WWQ1262" s="5"/>
      <c r="WWR1262" s="5"/>
      <c r="WWS1262" s="5"/>
      <c r="WWT1262" s="5"/>
      <c r="WWU1262" s="5"/>
      <c r="WWV1262" s="5"/>
      <c r="WWW1262" s="5"/>
      <c r="WWX1262" s="5"/>
      <c r="WWY1262" s="5"/>
      <c r="WWZ1262" s="5"/>
      <c r="WXA1262" s="5"/>
      <c r="WXB1262" s="5"/>
      <c r="WXC1262" s="5"/>
      <c r="WXD1262" s="5"/>
      <c r="WXE1262" s="5"/>
      <c r="WXF1262" s="5"/>
      <c r="WXG1262" s="5"/>
      <c r="WXH1262" s="5"/>
      <c r="WXI1262" s="5"/>
      <c r="WXJ1262" s="5"/>
      <c r="WXK1262" s="5"/>
      <c r="WXL1262" s="5"/>
      <c r="WXM1262" s="5"/>
      <c r="WXN1262" s="5"/>
      <c r="WXO1262" s="5"/>
      <c r="WXP1262" s="5"/>
      <c r="WXQ1262" s="5"/>
      <c r="WXR1262" s="5"/>
      <c r="WXS1262" s="5"/>
      <c r="WXT1262" s="5"/>
      <c r="WXU1262" s="5"/>
      <c r="WXV1262" s="5"/>
      <c r="WXW1262" s="5"/>
      <c r="WXX1262" s="5"/>
      <c r="WXY1262" s="5"/>
      <c r="WXZ1262" s="5"/>
      <c r="WYA1262" s="5"/>
      <c r="WYB1262" s="5"/>
      <c r="WYC1262" s="5"/>
      <c r="WYD1262" s="5"/>
      <c r="WYE1262" s="5"/>
      <c r="WYF1262" s="5"/>
      <c r="WYG1262" s="5"/>
      <c r="WYH1262" s="5"/>
      <c r="WYI1262" s="5"/>
      <c r="WYJ1262" s="5"/>
      <c r="WYK1262" s="5"/>
      <c r="WYL1262" s="5"/>
      <c r="WYM1262" s="5"/>
      <c r="WYN1262" s="5"/>
      <c r="WYO1262" s="5"/>
      <c r="WYP1262" s="5"/>
      <c r="WYQ1262" s="5"/>
      <c r="WYR1262" s="5"/>
      <c r="WYS1262" s="5"/>
      <c r="WYT1262" s="5"/>
      <c r="WYU1262" s="5"/>
      <c r="WYV1262" s="5"/>
      <c r="WYW1262" s="5"/>
      <c r="WYX1262" s="5"/>
      <c r="WYY1262" s="5"/>
      <c r="WYZ1262" s="5"/>
      <c r="WZA1262" s="5"/>
      <c r="WZB1262" s="5"/>
      <c r="WZC1262" s="5"/>
      <c r="WZD1262" s="5"/>
      <c r="WZE1262" s="5"/>
      <c r="WZF1262" s="5"/>
      <c r="WZG1262" s="5"/>
      <c r="WZH1262" s="5"/>
      <c r="WZI1262" s="5"/>
      <c r="WZJ1262" s="5"/>
      <c r="WZK1262" s="5"/>
      <c r="WZL1262" s="5"/>
      <c r="WZM1262" s="5"/>
      <c r="WZN1262" s="5"/>
      <c r="WZO1262" s="5"/>
      <c r="WZP1262" s="5"/>
      <c r="WZQ1262" s="5"/>
      <c r="WZR1262" s="5"/>
      <c r="WZS1262" s="5"/>
      <c r="WZT1262" s="5"/>
      <c r="WZU1262" s="5"/>
      <c r="WZV1262" s="5"/>
      <c r="WZW1262" s="5"/>
      <c r="WZX1262" s="5"/>
      <c r="WZY1262" s="5"/>
      <c r="WZZ1262" s="5"/>
      <c r="XAA1262" s="5"/>
      <c r="XAB1262" s="5"/>
      <c r="XAC1262" s="5"/>
      <c r="XAD1262" s="5"/>
      <c r="XAE1262" s="5"/>
      <c r="XAF1262" s="5"/>
      <c r="XAG1262" s="5"/>
      <c r="XAH1262" s="5"/>
      <c r="XAI1262" s="5"/>
      <c r="XAJ1262" s="5"/>
      <c r="XAK1262" s="5"/>
      <c r="XAL1262" s="5"/>
      <c r="XAM1262" s="5"/>
      <c r="XAN1262" s="5"/>
      <c r="XAO1262" s="5"/>
      <c r="XAP1262" s="5"/>
      <c r="XAQ1262" s="5"/>
      <c r="XAR1262" s="5"/>
      <c r="XAS1262" s="5"/>
      <c r="XAT1262" s="5"/>
      <c r="XAU1262" s="5"/>
      <c r="XAV1262" s="5"/>
      <c r="XAW1262" s="5"/>
      <c r="XAX1262" s="5"/>
      <c r="XAY1262" s="5"/>
      <c r="XAZ1262" s="5"/>
      <c r="XBA1262" s="5"/>
      <c r="XBB1262" s="5"/>
      <c r="XBC1262" s="5"/>
      <c r="XBD1262" s="5"/>
      <c r="XBE1262" s="5"/>
      <c r="XBF1262" s="5"/>
      <c r="XBG1262" s="5"/>
      <c r="XBH1262" s="5"/>
      <c r="XBI1262" s="5"/>
      <c r="XBJ1262" s="5"/>
      <c r="XBK1262" s="5"/>
      <c r="XBL1262" s="5"/>
      <c r="XBM1262" s="5"/>
      <c r="XBN1262" s="5"/>
      <c r="XBO1262" s="5"/>
      <c r="XBP1262" s="5"/>
      <c r="XBQ1262" s="5"/>
      <c r="XBR1262" s="5"/>
      <c r="XBS1262" s="5"/>
      <c r="XBT1262" s="5"/>
      <c r="XBU1262" s="5"/>
      <c r="XBV1262" s="5"/>
      <c r="XBW1262" s="5"/>
      <c r="XBX1262" s="5"/>
      <c r="XBY1262" s="5"/>
      <c r="XBZ1262" s="5"/>
      <c r="XCA1262" s="5"/>
      <c r="XCB1262" s="5"/>
      <c r="XCC1262" s="5"/>
      <c r="XCD1262" s="5"/>
      <c r="XCE1262" s="5"/>
      <c r="XCF1262" s="5"/>
      <c r="XCG1262" s="5"/>
      <c r="XCH1262" s="5"/>
      <c r="XCI1262" s="5"/>
      <c r="XCJ1262" s="5"/>
      <c r="XCK1262" s="5"/>
      <c r="XCL1262" s="5"/>
      <c r="XCM1262" s="5"/>
      <c r="XCN1262" s="5"/>
      <c r="XCO1262" s="5"/>
      <c r="XCP1262" s="5"/>
      <c r="XCQ1262" s="5"/>
      <c r="XCR1262" s="5"/>
      <c r="XCS1262" s="5"/>
      <c r="XCT1262" s="5"/>
      <c r="XCU1262" s="5"/>
      <c r="XCV1262" s="5"/>
      <c r="XCW1262" s="5"/>
      <c r="XCX1262" s="5"/>
      <c r="XCY1262" s="5"/>
      <c r="XCZ1262" s="5"/>
      <c r="XDA1262" s="5"/>
      <c r="XDB1262" s="5"/>
      <c r="XDC1262" s="5"/>
      <c r="XDD1262" s="5"/>
      <c r="XDE1262" s="5"/>
      <c r="XDF1262" s="5"/>
      <c r="XDG1262" s="5"/>
      <c r="XDH1262" s="5"/>
      <c r="XDI1262" s="5"/>
      <c r="XDJ1262" s="5"/>
      <c r="XDK1262" s="5"/>
      <c r="XDL1262" s="5"/>
      <c r="XDM1262" s="5"/>
      <c r="XDN1262" s="5"/>
      <c r="XDO1262" s="5"/>
      <c r="XDP1262" s="5"/>
      <c r="XDQ1262" s="5"/>
      <c r="XDR1262" s="5"/>
      <c r="XDS1262" s="5"/>
      <c r="XDT1262" s="5"/>
      <c r="XDU1262" s="5"/>
      <c r="XDV1262" s="5"/>
      <c r="XDW1262" s="5"/>
      <c r="XDX1262" s="5"/>
      <c r="XDY1262" s="5"/>
      <c r="XDZ1262" s="5"/>
      <c r="XEA1262" s="5"/>
      <c r="XEB1262" s="5"/>
      <c r="XEC1262" s="5"/>
      <c r="XED1262" s="5"/>
      <c r="XEE1262" s="5"/>
      <c r="XEF1262" s="5"/>
      <c r="XEG1262" s="5"/>
      <c r="XEH1262" s="5"/>
      <c r="XEI1262" s="5"/>
      <c r="XEJ1262" s="5"/>
      <c r="XEK1262" s="5"/>
      <c r="XEL1262" s="5"/>
      <c r="XEM1262" s="5"/>
      <c r="XEN1262" s="5"/>
      <c r="XEO1262" s="5"/>
      <c r="XEP1262" s="5"/>
      <c r="XEQ1262" s="5"/>
      <c r="XER1262" s="5"/>
      <c r="XES1262" s="5"/>
      <c r="XET1262" s="5"/>
      <c r="XEU1262" s="5"/>
      <c r="XEV1262" s="5"/>
      <c r="XEW1262" s="5"/>
      <c r="XEX1262" s="5"/>
      <c r="XEY1262" s="5"/>
      <c r="XEZ1262" s="5"/>
      <c r="XFA1262" s="5"/>
      <c r="XFB1262" s="5"/>
    </row>
    <row r="1263" spans="1:16382" s="53" customFormat="1" ht="46.8">
      <c r="A1263" s="6" t="s">
        <v>616</v>
      </c>
      <c r="B1263" s="83" t="s">
        <v>511</v>
      </c>
      <c r="C1263" s="84"/>
      <c r="D1263" s="209">
        <f>D1264</f>
        <v>160278</v>
      </c>
      <c r="E1263" s="252">
        <f>E1264</f>
        <v>165625</v>
      </c>
      <c r="F1263" s="145"/>
      <c r="G1263" s="336"/>
      <c r="H1263" s="315"/>
      <c r="I1263" s="315"/>
      <c r="J1263" s="337"/>
      <c r="K1263" s="282"/>
      <c r="L1263" s="284"/>
      <c r="M1263" s="284"/>
      <c r="N1263" s="316"/>
      <c r="O1263" s="317"/>
      <c r="P1263" s="316"/>
      <c r="Q1263" s="316"/>
      <c r="R1263" s="316"/>
      <c r="S1263" s="316"/>
      <c r="T1263" s="316"/>
      <c r="U1263" s="316"/>
      <c r="V1263" s="316"/>
      <c r="W1263" s="316"/>
      <c r="X1263" s="316"/>
    </row>
    <row r="1264" spans="1:16382" s="5" customFormat="1" ht="31.2">
      <c r="A1264" s="140" t="s">
        <v>54</v>
      </c>
      <c r="B1264" s="87" t="s">
        <v>512</v>
      </c>
      <c r="C1264" s="93"/>
      <c r="D1264" s="211">
        <f>D1265+D1270+D1276</f>
        <v>160278</v>
      </c>
      <c r="E1264" s="254">
        <f>E1265+E1270+E1276</f>
        <v>165625</v>
      </c>
      <c r="F1264" s="147"/>
      <c r="G1264" s="282"/>
      <c r="H1264" s="283"/>
      <c r="I1264" s="283"/>
      <c r="J1264" s="196"/>
      <c r="K1264" s="282"/>
      <c r="L1264" s="284"/>
      <c r="M1264" s="284"/>
      <c r="N1264" s="284"/>
      <c r="O1264" s="286"/>
      <c r="P1264" s="284"/>
      <c r="Q1264" s="284"/>
      <c r="R1264" s="284"/>
      <c r="S1264" s="284"/>
      <c r="T1264" s="284"/>
      <c r="U1264" s="284"/>
      <c r="V1264" s="284"/>
      <c r="W1264" s="284"/>
      <c r="X1264" s="284"/>
    </row>
    <row r="1265" spans="1:24" s="5" customFormat="1" ht="15.6">
      <c r="A1265" s="140" t="s">
        <v>513</v>
      </c>
      <c r="B1265" s="87" t="s">
        <v>514</v>
      </c>
      <c r="C1265" s="93"/>
      <c r="D1265" s="211">
        <f t="shared" ref="D1265:E1266" si="357">D1266</f>
        <v>26932</v>
      </c>
      <c r="E1265" s="254">
        <f t="shared" si="357"/>
        <v>26932</v>
      </c>
      <c r="F1265" s="147"/>
      <c r="G1265" s="282"/>
      <c r="H1265" s="283"/>
      <c r="I1265" s="283"/>
      <c r="J1265" s="196"/>
      <c r="K1265" s="282"/>
      <c r="L1265" s="284"/>
      <c r="M1265" s="284"/>
      <c r="N1265" s="284"/>
      <c r="O1265" s="286"/>
      <c r="P1265" s="284"/>
      <c r="Q1265" s="284"/>
      <c r="R1265" s="284"/>
      <c r="S1265" s="284"/>
      <c r="T1265" s="284"/>
      <c r="U1265" s="284"/>
      <c r="V1265" s="284"/>
      <c r="W1265" s="284"/>
      <c r="X1265" s="284"/>
    </row>
    <row r="1266" spans="1:24" s="5" customFormat="1" ht="46.8">
      <c r="A1266" s="9" t="s">
        <v>29</v>
      </c>
      <c r="B1266" s="88" t="s">
        <v>514</v>
      </c>
      <c r="C1266" s="88" t="s">
        <v>30</v>
      </c>
      <c r="D1266" s="212">
        <f t="shared" si="357"/>
        <v>26932</v>
      </c>
      <c r="E1266" s="227">
        <f t="shared" si="357"/>
        <v>26932</v>
      </c>
      <c r="F1266" s="148"/>
      <c r="G1266" s="282"/>
      <c r="H1266" s="283"/>
      <c r="I1266" s="283"/>
      <c r="J1266" s="196"/>
      <c r="K1266" s="282"/>
      <c r="L1266" s="284"/>
      <c r="M1266" s="284"/>
      <c r="N1266" s="284"/>
      <c r="O1266" s="286"/>
      <c r="P1266" s="284"/>
      <c r="Q1266" s="284"/>
      <c r="R1266" s="284"/>
      <c r="S1266" s="284"/>
      <c r="T1266" s="284"/>
      <c r="U1266" s="284"/>
      <c r="V1266" s="284"/>
      <c r="W1266" s="284"/>
      <c r="X1266" s="284"/>
    </row>
    <row r="1267" spans="1:24" s="5" customFormat="1" ht="15.6">
      <c r="A1267" s="9" t="s">
        <v>32</v>
      </c>
      <c r="B1267" s="88" t="s">
        <v>514</v>
      </c>
      <c r="C1267" s="88" t="s">
        <v>31</v>
      </c>
      <c r="D1267" s="212">
        <f>D1268+D1269</f>
        <v>26932</v>
      </c>
      <c r="E1267" s="227">
        <f>E1268+E1269</f>
        <v>26932</v>
      </c>
      <c r="F1267" s="148"/>
      <c r="G1267" s="282"/>
      <c r="H1267" s="283"/>
      <c r="I1267" s="283"/>
      <c r="J1267" s="196"/>
      <c r="K1267" s="282"/>
      <c r="L1267" s="284"/>
      <c r="M1267" s="284"/>
      <c r="N1267" s="284"/>
      <c r="O1267" s="286"/>
      <c r="P1267" s="284"/>
      <c r="Q1267" s="284"/>
      <c r="R1267" s="284"/>
      <c r="S1267" s="284"/>
      <c r="T1267" s="284"/>
      <c r="U1267" s="284"/>
      <c r="V1267" s="284"/>
      <c r="W1267" s="284"/>
      <c r="X1267" s="284"/>
    </row>
    <row r="1268" spans="1:24" s="5" customFormat="1" ht="15.6">
      <c r="A1268" s="195" t="s">
        <v>256</v>
      </c>
      <c r="B1268" s="88" t="s">
        <v>514</v>
      </c>
      <c r="C1268" s="88" t="s">
        <v>87</v>
      </c>
      <c r="D1268" s="212">
        <v>20685</v>
      </c>
      <c r="E1268" s="227">
        <v>20685</v>
      </c>
      <c r="F1268" s="148"/>
      <c r="G1268" s="282"/>
      <c r="H1268" s="283"/>
      <c r="I1268" s="283"/>
      <c r="J1268" s="196"/>
      <c r="K1268" s="282"/>
      <c r="L1268" s="284"/>
      <c r="M1268" s="284"/>
      <c r="N1268" s="284"/>
      <c r="O1268" s="286"/>
      <c r="P1268" s="284"/>
      <c r="Q1268" s="284"/>
      <c r="R1268" s="284"/>
      <c r="S1268" s="284"/>
      <c r="T1268" s="284"/>
      <c r="U1268" s="284"/>
      <c r="V1268" s="284"/>
      <c r="W1268" s="284"/>
      <c r="X1268" s="284"/>
    </row>
    <row r="1269" spans="1:24" s="5" customFormat="1" ht="31.2">
      <c r="A1269" s="195" t="s">
        <v>154</v>
      </c>
      <c r="B1269" s="88" t="s">
        <v>514</v>
      </c>
      <c r="C1269" s="88" t="s">
        <v>153</v>
      </c>
      <c r="D1269" s="212">
        <v>6247</v>
      </c>
      <c r="E1269" s="227">
        <v>6247</v>
      </c>
      <c r="F1269" s="148"/>
      <c r="G1269" s="282"/>
      <c r="H1269" s="283"/>
      <c r="I1269" s="283"/>
      <c r="J1269" s="196"/>
      <c r="K1269" s="282"/>
      <c r="L1269" s="284"/>
      <c r="M1269" s="284"/>
      <c r="N1269" s="284"/>
      <c r="O1269" s="286"/>
      <c r="P1269" s="284"/>
      <c r="Q1269" s="284"/>
      <c r="R1269" s="284"/>
      <c r="S1269" s="284"/>
      <c r="T1269" s="284"/>
      <c r="U1269" s="284"/>
      <c r="V1269" s="284"/>
      <c r="W1269" s="284"/>
      <c r="X1269" s="284"/>
    </row>
    <row r="1270" spans="1:24" s="5" customFormat="1" ht="15.6">
      <c r="A1270" s="140" t="s">
        <v>515</v>
      </c>
      <c r="B1270" s="87" t="s">
        <v>516</v>
      </c>
      <c r="C1270" s="93"/>
      <c r="D1270" s="211">
        <f t="shared" ref="D1270:E1271" si="358">D1271</f>
        <v>109326</v>
      </c>
      <c r="E1270" s="254">
        <f t="shared" si="358"/>
        <v>109326</v>
      </c>
      <c r="F1270" s="147"/>
      <c r="G1270" s="282"/>
      <c r="H1270" s="283"/>
      <c r="I1270" s="283"/>
      <c r="J1270" s="196"/>
      <c r="K1270" s="282"/>
      <c r="L1270" s="284"/>
      <c r="M1270" s="284"/>
      <c r="N1270" s="284"/>
      <c r="O1270" s="286"/>
      <c r="P1270" s="284"/>
      <c r="Q1270" s="284"/>
      <c r="R1270" s="284"/>
      <c r="S1270" s="284"/>
      <c r="T1270" s="284"/>
      <c r="U1270" s="284"/>
      <c r="V1270" s="284"/>
      <c r="W1270" s="284"/>
      <c r="X1270" s="284"/>
    </row>
    <row r="1271" spans="1:24" s="5" customFormat="1" ht="46.8">
      <c r="A1271" s="9" t="s">
        <v>29</v>
      </c>
      <c r="B1271" s="88" t="s">
        <v>516</v>
      </c>
      <c r="C1271" s="88" t="s">
        <v>30</v>
      </c>
      <c r="D1271" s="212">
        <f t="shared" si="358"/>
        <v>109326</v>
      </c>
      <c r="E1271" s="227">
        <f t="shared" si="358"/>
        <v>109326</v>
      </c>
      <c r="F1271" s="148"/>
      <c r="G1271" s="282"/>
      <c r="H1271" s="283"/>
      <c r="I1271" s="283"/>
      <c r="J1271" s="196"/>
      <c r="K1271" s="282"/>
      <c r="L1271" s="284"/>
      <c r="M1271" s="284"/>
      <c r="N1271" s="284"/>
      <c r="O1271" s="286"/>
      <c r="P1271" s="284"/>
      <c r="Q1271" s="284"/>
      <c r="R1271" s="284"/>
      <c r="S1271" s="284"/>
      <c r="T1271" s="284"/>
      <c r="U1271" s="284"/>
      <c r="V1271" s="284"/>
      <c r="W1271" s="284"/>
      <c r="X1271" s="284"/>
    </row>
    <row r="1272" spans="1:24" s="5" customFormat="1" ht="15.6">
      <c r="A1272" s="9" t="s">
        <v>32</v>
      </c>
      <c r="B1272" s="88" t="s">
        <v>516</v>
      </c>
      <c r="C1272" s="88" t="s">
        <v>31</v>
      </c>
      <c r="D1272" s="212">
        <f>D1273+D1274+D1275</f>
        <v>109326</v>
      </c>
      <c r="E1272" s="227">
        <f>E1273+E1274+E1275</f>
        <v>109326</v>
      </c>
      <c r="F1272" s="148"/>
      <c r="G1272" s="282"/>
      <c r="H1272" s="283"/>
      <c r="I1272" s="283"/>
      <c r="J1272" s="196"/>
      <c r="K1272" s="282"/>
      <c r="L1272" s="284"/>
      <c r="M1272" s="284"/>
      <c r="N1272" s="284"/>
      <c r="O1272" s="286"/>
      <c r="P1272" s="284"/>
      <c r="Q1272" s="284"/>
      <c r="R1272" s="284"/>
      <c r="S1272" s="284"/>
      <c r="T1272" s="284"/>
      <c r="U1272" s="284"/>
      <c r="V1272" s="284"/>
      <c r="W1272" s="284"/>
      <c r="X1272" s="284"/>
    </row>
    <row r="1273" spans="1:24" s="5" customFormat="1" ht="15.6">
      <c r="A1273" s="195" t="s">
        <v>256</v>
      </c>
      <c r="B1273" s="88" t="s">
        <v>516</v>
      </c>
      <c r="C1273" s="88" t="s">
        <v>87</v>
      </c>
      <c r="D1273" s="212">
        <v>83781</v>
      </c>
      <c r="E1273" s="227">
        <v>83781</v>
      </c>
      <c r="F1273" s="148"/>
      <c r="G1273" s="282"/>
      <c r="H1273" s="283"/>
      <c r="I1273" s="283"/>
      <c r="J1273" s="196"/>
      <c r="K1273" s="282"/>
      <c r="L1273" s="284"/>
      <c r="M1273" s="284"/>
      <c r="N1273" s="284"/>
      <c r="O1273" s="286"/>
      <c r="P1273" s="284"/>
      <c r="Q1273" s="284"/>
      <c r="R1273" s="284"/>
      <c r="S1273" s="284"/>
      <c r="T1273" s="284"/>
      <c r="U1273" s="284"/>
      <c r="V1273" s="284"/>
      <c r="W1273" s="284"/>
      <c r="X1273" s="284"/>
    </row>
    <row r="1274" spans="1:24" s="5" customFormat="1" ht="31.2">
      <c r="A1274" s="195" t="s">
        <v>89</v>
      </c>
      <c r="B1274" s="88" t="s">
        <v>516</v>
      </c>
      <c r="C1274" s="123" t="s">
        <v>88</v>
      </c>
      <c r="D1274" s="212">
        <v>246</v>
      </c>
      <c r="E1274" s="227">
        <v>246</v>
      </c>
      <c r="F1274" s="148"/>
      <c r="G1274" s="282"/>
      <c r="H1274" s="283"/>
      <c r="I1274" s="283"/>
      <c r="J1274" s="196"/>
      <c r="K1274" s="282"/>
      <c r="L1274" s="284"/>
      <c r="M1274" s="284"/>
      <c r="N1274" s="284"/>
      <c r="O1274" s="286"/>
      <c r="P1274" s="284"/>
      <c r="Q1274" s="284"/>
      <c r="R1274" s="284"/>
      <c r="S1274" s="284"/>
      <c r="T1274" s="284"/>
      <c r="U1274" s="284"/>
      <c r="V1274" s="284"/>
      <c r="W1274" s="284"/>
      <c r="X1274" s="284"/>
    </row>
    <row r="1275" spans="1:24" s="5" customFormat="1" ht="31.2">
      <c r="A1275" s="195" t="s">
        <v>154</v>
      </c>
      <c r="B1275" s="88" t="s">
        <v>516</v>
      </c>
      <c r="C1275" s="123" t="s">
        <v>153</v>
      </c>
      <c r="D1275" s="212">
        <v>25299</v>
      </c>
      <c r="E1275" s="227">
        <v>25299</v>
      </c>
      <c r="F1275" s="148"/>
      <c r="G1275" s="282"/>
      <c r="H1275" s="283"/>
      <c r="I1275" s="283"/>
      <c r="J1275" s="196"/>
      <c r="K1275" s="282"/>
      <c r="L1275" s="284"/>
      <c r="M1275" s="284"/>
      <c r="N1275" s="284"/>
      <c r="O1275" s="286"/>
      <c r="P1275" s="284"/>
      <c r="Q1275" s="284"/>
      <c r="R1275" s="284"/>
      <c r="S1275" s="284"/>
      <c r="T1275" s="284"/>
      <c r="U1275" s="284"/>
      <c r="V1275" s="284"/>
      <c r="W1275" s="284"/>
      <c r="X1275" s="284"/>
    </row>
    <row r="1276" spans="1:24" s="5" customFormat="1" ht="15.6">
      <c r="A1276" s="140" t="s">
        <v>517</v>
      </c>
      <c r="B1276" s="87" t="s">
        <v>518</v>
      </c>
      <c r="C1276" s="93"/>
      <c r="D1276" s="211">
        <f>D1277+D1281</f>
        <v>24020</v>
      </c>
      <c r="E1276" s="254">
        <f>E1277+E1281</f>
        <v>29367</v>
      </c>
      <c r="F1276" s="147"/>
      <c r="G1276" s="282"/>
      <c r="H1276" s="283"/>
      <c r="I1276" s="283"/>
      <c r="J1276" s="196"/>
      <c r="K1276" s="282"/>
      <c r="L1276" s="284"/>
      <c r="M1276" s="284"/>
      <c r="N1276" s="284"/>
      <c r="O1276" s="286"/>
      <c r="P1276" s="284"/>
      <c r="Q1276" s="284"/>
      <c r="R1276" s="284"/>
      <c r="S1276" s="284"/>
      <c r="T1276" s="284"/>
      <c r="U1276" s="284"/>
      <c r="V1276" s="284"/>
      <c r="W1276" s="284"/>
      <c r="X1276" s="284"/>
    </row>
    <row r="1277" spans="1:24" s="5" customFormat="1" ht="31.2">
      <c r="A1277" s="195" t="s">
        <v>519</v>
      </c>
      <c r="B1277" s="88" t="s">
        <v>518</v>
      </c>
      <c r="C1277" s="88" t="s">
        <v>15</v>
      </c>
      <c r="D1277" s="212">
        <f>D1278</f>
        <v>22975</v>
      </c>
      <c r="E1277" s="227">
        <f>E1278</f>
        <v>28322</v>
      </c>
      <c r="F1277" s="148"/>
      <c r="G1277" s="282"/>
      <c r="H1277" s="283"/>
      <c r="I1277" s="283"/>
      <c r="J1277" s="196"/>
      <c r="K1277" s="282"/>
      <c r="L1277" s="284"/>
      <c r="M1277" s="284"/>
      <c r="N1277" s="284"/>
      <c r="O1277" s="286"/>
      <c r="P1277" s="284"/>
      <c r="Q1277" s="284"/>
      <c r="R1277" s="284"/>
      <c r="S1277" s="284"/>
      <c r="T1277" s="284"/>
      <c r="U1277" s="284"/>
      <c r="V1277" s="284"/>
      <c r="W1277" s="284"/>
      <c r="X1277" s="284"/>
    </row>
    <row r="1278" spans="1:24" s="5" customFormat="1" ht="31.2">
      <c r="A1278" s="195" t="s">
        <v>17</v>
      </c>
      <c r="B1278" s="88" t="s">
        <v>518</v>
      </c>
      <c r="C1278" s="88" t="s">
        <v>16</v>
      </c>
      <c r="D1278" s="212">
        <f>D1279+D1280</f>
        <v>22975</v>
      </c>
      <c r="E1278" s="227">
        <f>E1279+E1280</f>
        <v>28322</v>
      </c>
      <c r="F1278" s="148"/>
      <c r="G1278" s="282"/>
      <c r="H1278" s="283"/>
      <c r="I1278" s="283"/>
      <c r="J1278" s="196"/>
      <c r="K1278" s="282"/>
      <c r="L1278" s="284"/>
      <c r="M1278" s="284"/>
      <c r="N1278" s="284"/>
      <c r="O1278" s="286"/>
      <c r="P1278" s="284"/>
      <c r="Q1278" s="284"/>
      <c r="R1278" s="284"/>
      <c r="S1278" s="284"/>
      <c r="T1278" s="284"/>
      <c r="U1278" s="284"/>
      <c r="V1278" s="284"/>
      <c r="W1278" s="284"/>
      <c r="X1278" s="284"/>
    </row>
    <row r="1279" spans="1:24" s="5" customFormat="1" ht="31.2">
      <c r="A1279" s="195" t="s">
        <v>470</v>
      </c>
      <c r="B1279" s="88" t="s">
        <v>518</v>
      </c>
      <c r="C1279" s="123" t="s">
        <v>431</v>
      </c>
      <c r="D1279" s="212">
        <v>9315</v>
      </c>
      <c r="E1279" s="227">
        <v>9315</v>
      </c>
      <c r="F1279" s="148"/>
      <c r="G1279" s="282"/>
      <c r="H1279" s="283"/>
      <c r="I1279" s="283"/>
      <c r="J1279" s="196"/>
      <c r="K1279" s="282"/>
      <c r="L1279" s="284"/>
      <c r="M1279" s="284"/>
      <c r="N1279" s="284"/>
      <c r="O1279" s="286"/>
      <c r="P1279" s="284"/>
      <c r="Q1279" s="284"/>
      <c r="R1279" s="284"/>
      <c r="S1279" s="284"/>
      <c r="T1279" s="284"/>
      <c r="U1279" s="284"/>
      <c r="V1279" s="284"/>
      <c r="W1279" s="284"/>
      <c r="X1279" s="284"/>
    </row>
    <row r="1280" spans="1:24" s="5" customFormat="1" ht="15.6">
      <c r="A1280" s="195" t="s">
        <v>740</v>
      </c>
      <c r="B1280" s="88" t="s">
        <v>518</v>
      </c>
      <c r="C1280" s="123" t="s">
        <v>77</v>
      </c>
      <c r="D1280" s="212">
        <v>13660</v>
      </c>
      <c r="E1280" s="227">
        <v>19007</v>
      </c>
      <c r="F1280" s="148"/>
      <c r="G1280" s="282"/>
      <c r="H1280" s="283"/>
      <c r="I1280" s="283"/>
      <c r="J1280" s="196"/>
      <c r="K1280" s="282"/>
      <c r="L1280" s="284"/>
      <c r="M1280" s="284"/>
      <c r="N1280" s="284"/>
      <c r="O1280" s="286"/>
      <c r="P1280" s="284"/>
      <c r="Q1280" s="284"/>
      <c r="R1280" s="284"/>
      <c r="S1280" s="284"/>
      <c r="T1280" s="284"/>
      <c r="U1280" s="284"/>
      <c r="V1280" s="284"/>
      <c r="W1280" s="284"/>
      <c r="X1280" s="284"/>
    </row>
    <row r="1281" spans="1:24 16382:16382" s="5" customFormat="1" ht="15.6">
      <c r="A1281" s="195" t="s">
        <v>13</v>
      </c>
      <c r="B1281" s="88" t="s">
        <v>518</v>
      </c>
      <c r="C1281" s="123" t="s">
        <v>14</v>
      </c>
      <c r="D1281" s="212">
        <f t="shared" ref="D1281:E1282" si="359">D1282</f>
        <v>1045</v>
      </c>
      <c r="E1281" s="227">
        <f t="shared" si="359"/>
        <v>1045</v>
      </c>
      <c r="F1281" s="148"/>
      <c r="G1281" s="282"/>
      <c r="H1281" s="283"/>
      <c r="I1281" s="283"/>
      <c r="J1281" s="196"/>
      <c r="K1281" s="282"/>
      <c r="L1281" s="284"/>
      <c r="M1281" s="284"/>
      <c r="N1281" s="284"/>
      <c r="O1281" s="286"/>
      <c r="P1281" s="284"/>
      <c r="Q1281" s="284"/>
      <c r="R1281" s="284"/>
      <c r="S1281" s="284"/>
      <c r="T1281" s="284"/>
      <c r="U1281" s="284"/>
      <c r="V1281" s="284"/>
      <c r="W1281" s="284"/>
      <c r="X1281" s="284"/>
    </row>
    <row r="1282" spans="1:24 16382:16382" s="5" customFormat="1" ht="15.6">
      <c r="A1282" s="9" t="s">
        <v>34</v>
      </c>
      <c r="B1282" s="88" t="s">
        <v>518</v>
      </c>
      <c r="C1282" s="123" t="s">
        <v>33</v>
      </c>
      <c r="D1282" s="212">
        <f t="shared" si="359"/>
        <v>1045</v>
      </c>
      <c r="E1282" s="227">
        <f t="shared" si="359"/>
        <v>1045</v>
      </c>
      <c r="F1282" s="148"/>
      <c r="G1282" s="282"/>
      <c r="H1282" s="283"/>
      <c r="I1282" s="283"/>
      <c r="J1282" s="196"/>
      <c r="K1282" s="282"/>
      <c r="L1282" s="284"/>
      <c r="M1282" s="284"/>
      <c r="N1282" s="284"/>
      <c r="O1282" s="286"/>
      <c r="P1282" s="284"/>
      <c r="Q1282" s="284"/>
      <c r="R1282" s="284"/>
      <c r="S1282" s="284"/>
      <c r="T1282" s="284"/>
      <c r="U1282" s="284"/>
      <c r="V1282" s="284"/>
      <c r="W1282" s="284"/>
      <c r="X1282" s="284"/>
    </row>
    <row r="1283" spans="1:24 16382:16382" s="5" customFormat="1" ht="15.6">
      <c r="A1283" s="195" t="s">
        <v>78</v>
      </c>
      <c r="B1283" s="88" t="s">
        <v>518</v>
      </c>
      <c r="C1283" s="123" t="s">
        <v>79</v>
      </c>
      <c r="D1283" s="212">
        <v>1045</v>
      </c>
      <c r="E1283" s="227">
        <v>1045</v>
      </c>
      <c r="F1283" s="148"/>
      <c r="G1283" s="282"/>
      <c r="H1283" s="283"/>
      <c r="I1283" s="283"/>
      <c r="J1283" s="196"/>
      <c r="K1283" s="282"/>
      <c r="L1283" s="284"/>
      <c r="M1283" s="284"/>
      <c r="N1283" s="284"/>
      <c r="O1283" s="286"/>
      <c r="P1283" s="284"/>
      <c r="Q1283" s="284"/>
      <c r="R1283" s="284"/>
      <c r="S1283" s="284"/>
      <c r="T1283" s="284"/>
      <c r="U1283" s="284"/>
      <c r="V1283" s="284"/>
      <c r="W1283" s="284"/>
      <c r="X1283" s="284"/>
    </row>
    <row r="1284" spans="1:24 16382:16382" s="5" customFormat="1" ht="62.4">
      <c r="A1284" s="6" t="s">
        <v>713</v>
      </c>
      <c r="B1284" s="83" t="s">
        <v>506</v>
      </c>
      <c r="C1284" s="114"/>
      <c r="D1284" s="209">
        <f t="shared" ref="D1284:E1288" si="360">D1285</f>
        <v>17299</v>
      </c>
      <c r="E1284" s="252">
        <f t="shared" si="360"/>
        <v>24990</v>
      </c>
      <c r="F1284" s="283"/>
      <c r="G1284" s="283"/>
      <c r="H1284" s="284"/>
      <c r="I1284" s="284"/>
      <c r="J1284" s="196"/>
      <c r="K1284" s="282"/>
      <c r="L1284" s="284"/>
      <c r="M1284" s="284"/>
      <c r="N1284" s="284"/>
      <c r="O1284" s="286"/>
      <c r="P1284" s="284"/>
      <c r="Q1284" s="284"/>
      <c r="R1284" s="284"/>
      <c r="S1284" s="284"/>
      <c r="T1284" s="284"/>
      <c r="U1284" s="284"/>
      <c r="V1284" s="284"/>
      <c r="W1284" s="284"/>
      <c r="X1284" s="284"/>
      <c r="XFB1284" s="57"/>
    </row>
    <row r="1285" spans="1:24 16382:16382" s="5" customFormat="1" ht="31.2">
      <c r="A1285" s="6" t="s">
        <v>190</v>
      </c>
      <c r="B1285" s="83" t="s">
        <v>507</v>
      </c>
      <c r="C1285" s="114"/>
      <c r="D1285" s="209">
        <f t="shared" si="360"/>
        <v>17299</v>
      </c>
      <c r="E1285" s="252">
        <f t="shared" si="360"/>
        <v>24990</v>
      </c>
      <c r="F1285" s="145"/>
      <c r="G1285" s="282"/>
      <c r="H1285" s="283"/>
      <c r="I1285" s="283"/>
      <c r="J1285" s="196"/>
      <c r="K1285" s="282"/>
      <c r="L1285" s="284"/>
      <c r="M1285" s="284"/>
      <c r="N1285" s="284"/>
      <c r="O1285" s="286"/>
      <c r="P1285" s="284"/>
      <c r="Q1285" s="284"/>
      <c r="R1285" s="284"/>
      <c r="S1285" s="284"/>
      <c r="T1285" s="284"/>
      <c r="U1285" s="284"/>
      <c r="V1285" s="284"/>
      <c r="W1285" s="284"/>
      <c r="X1285" s="284"/>
    </row>
    <row r="1286" spans="1:24 16382:16382" s="5" customFormat="1" ht="38.25" customHeight="1">
      <c r="A1286" s="140" t="s">
        <v>139</v>
      </c>
      <c r="B1286" s="93" t="s">
        <v>508</v>
      </c>
      <c r="C1286" s="114"/>
      <c r="D1286" s="211">
        <f t="shared" si="360"/>
        <v>17299</v>
      </c>
      <c r="E1286" s="254">
        <f t="shared" si="360"/>
        <v>24990</v>
      </c>
      <c r="F1286" s="147"/>
      <c r="G1286" s="282"/>
      <c r="H1286" s="283"/>
      <c r="I1286" s="283"/>
      <c r="J1286" s="196"/>
      <c r="K1286" s="282"/>
      <c r="L1286" s="284"/>
      <c r="M1286" s="284"/>
      <c r="N1286" s="284"/>
      <c r="O1286" s="286"/>
      <c r="P1286" s="284"/>
      <c r="Q1286" s="284"/>
      <c r="R1286" s="284"/>
      <c r="S1286" s="284"/>
      <c r="T1286" s="284"/>
      <c r="U1286" s="284"/>
      <c r="V1286" s="284"/>
      <c r="W1286" s="284"/>
      <c r="X1286" s="284"/>
    </row>
    <row r="1287" spans="1:24 16382:16382" s="5" customFormat="1" ht="31.2">
      <c r="A1287" s="177" t="s">
        <v>519</v>
      </c>
      <c r="B1287" s="88" t="s">
        <v>508</v>
      </c>
      <c r="C1287" s="88" t="s">
        <v>15</v>
      </c>
      <c r="D1287" s="212">
        <f t="shared" si="360"/>
        <v>17299</v>
      </c>
      <c r="E1287" s="227">
        <f t="shared" si="360"/>
        <v>24990</v>
      </c>
      <c r="F1287" s="148"/>
      <c r="G1287" s="282"/>
      <c r="H1287" s="283"/>
      <c r="I1287" s="283"/>
      <c r="J1287" s="196"/>
      <c r="K1287" s="282"/>
      <c r="L1287" s="284"/>
      <c r="M1287" s="284"/>
      <c r="N1287" s="284"/>
      <c r="O1287" s="286"/>
      <c r="P1287" s="284"/>
      <c r="Q1287" s="284"/>
      <c r="R1287" s="284"/>
      <c r="S1287" s="284"/>
      <c r="T1287" s="284"/>
      <c r="U1287" s="284"/>
      <c r="V1287" s="284"/>
      <c r="W1287" s="284"/>
      <c r="X1287" s="284"/>
    </row>
    <row r="1288" spans="1:24 16382:16382" s="5" customFormat="1" ht="31.2">
      <c r="A1288" s="9" t="s">
        <v>17</v>
      </c>
      <c r="B1288" s="88" t="s">
        <v>508</v>
      </c>
      <c r="C1288" s="88" t="s">
        <v>16</v>
      </c>
      <c r="D1288" s="211">
        <f t="shared" si="360"/>
        <v>17299</v>
      </c>
      <c r="E1288" s="254">
        <f t="shared" si="360"/>
        <v>24990</v>
      </c>
      <c r="F1288" s="147"/>
      <c r="G1288" s="282"/>
      <c r="H1288" s="283"/>
      <c r="I1288" s="283"/>
      <c r="J1288" s="196"/>
      <c r="K1288" s="282"/>
      <c r="L1288" s="284"/>
      <c r="M1288" s="284"/>
      <c r="N1288" s="284"/>
      <c r="O1288" s="286"/>
      <c r="P1288" s="284"/>
      <c r="Q1288" s="284"/>
      <c r="R1288" s="284"/>
      <c r="S1288" s="284"/>
      <c r="T1288" s="284"/>
      <c r="U1288" s="284"/>
      <c r="V1288" s="284"/>
      <c r="W1288" s="284"/>
      <c r="X1288" s="284"/>
    </row>
    <row r="1289" spans="1:24 16382:16382" s="5" customFormat="1" ht="31.2">
      <c r="A1289" s="15" t="s">
        <v>470</v>
      </c>
      <c r="B1289" s="88" t="s">
        <v>508</v>
      </c>
      <c r="C1289" s="88" t="s">
        <v>431</v>
      </c>
      <c r="D1289" s="212">
        <v>17299</v>
      </c>
      <c r="E1289" s="227">
        <v>24990</v>
      </c>
      <c r="F1289" s="148"/>
      <c r="G1289" s="282"/>
      <c r="H1289" s="283"/>
      <c r="I1289" s="283"/>
      <c r="J1289" s="196"/>
      <c r="K1289" s="282"/>
      <c r="L1289" s="284"/>
      <c r="M1289" s="284"/>
      <c r="N1289" s="284"/>
      <c r="O1289" s="286"/>
      <c r="P1289" s="284"/>
      <c r="Q1289" s="284"/>
      <c r="R1289" s="284"/>
      <c r="S1289" s="284"/>
      <c r="T1289" s="284"/>
      <c r="U1289" s="284"/>
      <c r="V1289" s="284"/>
      <c r="W1289" s="284"/>
      <c r="X1289" s="284"/>
    </row>
    <row r="1290" spans="1:24 16382:16382" s="5" customFormat="1" ht="46.8">
      <c r="A1290" s="140" t="s">
        <v>857</v>
      </c>
      <c r="B1290" s="141" t="s">
        <v>858</v>
      </c>
      <c r="C1290" s="248"/>
      <c r="D1290" s="238">
        <f>D1291</f>
        <v>37000</v>
      </c>
      <c r="E1290" s="269">
        <f t="shared" ref="D1290:E1293" si="361">E1291</f>
        <v>41000</v>
      </c>
      <c r="F1290" s="148"/>
      <c r="G1290" s="282"/>
      <c r="H1290" s="283"/>
      <c r="I1290" s="283"/>
      <c r="J1290" s="196"/>
      <c r="K1290" s="282"/>
      <c r="L1290" s="284"/>
      <c r="M1290" s="284"/>
      <c r="N1290" s="284"/>
      <c r="O1290" s="286"/>
      <c r="P1290" s="284"/>
      <c r="Q1290" s="284"/>
      <c r="R1290" s="284"/>
      <c r="S1290" s="284"/>
      <c r="T1290" s="284"/>
      <c r="U1290" s="284"/>
      <c r="V1290" s="284"/>
      <c r="W1290" s="284"/>
      <c r="X1290" s="284"/>
    </row>
    <row r="1291" spans="1:24 16382:16382" s="5" customFormat="1" ht="15.6">
      <c r="A1291" s="9" t="s">
        <v>845</v>
      </c>
      <c r="B1291" s="142" t="s">
        <v>858</v>
      </c>
      <c r="C1291" s="142" t="s">
        <v>15</v>
      </c>
      <c r="D1291" s="211">
        <f t="shared" si="361"/>
        <v>37000</v>
      </c>
      <c r="E1291" s="254">
        <f t="shared" si="361"/>
        <v>41000</v>
      </c>
      <c r="F1291" s="148"/>
      <c r="G1291" s="282"/>
      <c r="H1291" s="283"/>
      <c r="I1291" s="283"/>
      <c r="J1291" s="196"/>
      <c r="K1291" s="282"/>
      <c r="L1291" s="284"/>
      <c r="M1291" s="284"/>
      <c r="N1291" s="284"/>
      <c r="O1291" s="286"/>
      <c r="P1291" s="284"/>
      <c r="Q1291" s="284"/>
      <c r="R1291" s="284"/>
      <c r="S1291" s="284"/>
      <c r="T1291" s="284"/>
      <c r="U1291" s="284"/>
      <c r="V1291" s="284"/>
      <c r="W1291" s="284"/>
      <c r="X1291" s="284"/>
    </row>
    <row r="1292" spans="1:24 16382:16382" s="5" customFormat="1" ht="31.2">
      <c r="A1292" s="9" t="s">
        <v>17</v>
      </c>
      <c r="B1292" s="142" t="s">
        <v>858</v>
      </c>
      <c r="C1292" s="142" t="s">
        <v>16</v>
      </c>
      <c r="D1292" s="212">
        <f t="shared" si="361"/>
        <v>37000</v>
      </c>
      <c r="E1292" s="227">
        <f t="shared" si="361"/>
        <v>41000</v>
      </c>
      <c r="F1292" s="148"/>
      <c r="G1292" s="282"/>
      <c r="H1292" s="283"/>
      <c r="I1292" s="283"/>
      <c r="J1292" s="196"/>
      <c r="K1292" s="282"/>
      <c r="L1292" s="284"/>
      <c r="M1292" s="284"/>
      <c r="N1292" s="284"/>
      <c r="O1292" s="286"/>
      <c r="P1292" s="284"/>
      <c r="Q1292" s="284"/>
      <c r="R1292" s="284"/>
      <c r="S1292" s="284"/>
      <c r="T1292" s="284"/>
      <c r="U1292" s="284"/>
      <c r="V1292" s="284"/>
      <c r="W1292" s="284"/>
      <c r="X1292" s="284"/>
    </row>
    <row r="1293" spans="1:24 16382:16382" s="5" customFormat="1" ht="31.2">
      <c r="A1293" s="15" t="s">
        <v>470</v>
      </c>
      <c r="B1293" s="142" t="s">
        <v>858</v>
      </c>
      <c r="C1293" s="249" t="s">
        <v>431</v>
      </c>
      <c r="D1293" s="212">
        <f t="shared" si="361"/>
        <v>37000</v>
      </c>
      <c r="E1293" s="227">
        <f t="shared" si="361"/>
        <v>41000</v>
      </c>
      <c r="F1293" s="148"/>
      <c r="G1293" s="282"/>
      <c r="H1293" s="283"/>
      <c r="I1293" s="283"/>
      <c r="J1293" s="196"/>
      <c r="K1293" s="282"/>
      <c r="L1293" s="284"/>
      <c r="M1293" s="284"/>
      <c r="N1293" s="284"/>
      <c r="O1293" s="286"/>
      <c r="P1293" s="284"/>
      <c r="Q1293" s="284"/>
      <c r="R1293" s="284"/>
      <c r="S1293" s="284"/>
      <c r="T1293" s="284"/>
      <c r="U1293" s="284"/>
      <c r="V1293" s="284"/>
      <c r="W1293" s="284"/>
      <c r="X1293" s="284"/>
    </row>
    <row r="1294" spans="1:24 16382:16382" s="5" customFormat="1" ht="36.75" customHeight="1">
      <c r="A1294" s="44" t="s">
        <v>572</v>
      </c>
      <c r="B1294" s="116" t="s">
        <v>399</v>
      </c>
      <c r="C1294" s="114"/>
      <c r="D1294" s="237">
        <f>D1295</f>
        <v>37000</v>
      </c>
      <c r="E1294" s="267">
        <f>E1295</f>
        <v>41000</v>
      </c>
      <c r="F1294" s="172"/>
      <c r="G1294" s="282"/>
      <c r="H1294" s="283"/>
      <c r="I1294" s="283"/>
      <c r="J1294" s="196"/>
      <c r="K1294" s="282"/>
      <c r="L1294" s="284"/>
      <c r="M1294" s="284"/>
      <c r="N1294" s="284"/>
      <c r="O1294" s="285"/>
      <c r="P1294" s="284"/>
      <c r="Q1294" s="284"/>
      <c r="R1294" s="284"/>
      <c r="S1294" s="284"/>
      <c r="T1294" s="284"/>
      <c r="U1294" s="284"/>
      <c r="V1294" s="284"/>
      <c r="W1294" s="284"/>
      <c r="X1294" s="284"/>
    </row>
    <row r="1295" spans="1:24 16382:16382" s="5" customFormat="1" ht="46.8">
      <c r="A1295" s="6" t="s">
        <v>599</v>
      </c>
      <c r="B1295" s="108" t="s">
        <v>509</v>
      </c>
      <c r="C1295" s="114"/>
      <c r="D1295" s="226">
        <f t="shared" ref="D1295:E1295" si="362">D1296</f>
        <v>37000</v>
      </c>
      <c r="E1295" s="262">
        <f t="shared" si="362"/>
        <v>41000</v>
      </c>
      <c r="F1295" s="168"/>
      <c r="G1295" s="282"/>
      <c r="H1295" s="283"/>
      <c r="I1295" s="283"/>
      <c r="J1295" s="196"/>
      <c r="K1295" s="282"/>
      <c r="L1295" s="284"/>
      <c r="M1295" s="284"/>
      <c r="N1295" s="284"/>
      <c r="O1295" s="286"/>
      <c r="P1295" s="284"/>
      <c r="Q1295" s="284"/>
      <c r="R1295" s="284"/>
      <c r="S1295" s="284"/>
      <c r="T1295" s="284"/>
      <c r="U1295" s="284"/>
      <c r="V1295" s="284"/>
      <c r="W1295" s="284"/>
      <c r="X1295" s="284"/>
    </row>
    <row r="1296" spans="1:24 16382:16382" s="5" customFormat="1" ht="31.2">
      <c r="A1296" s="140" t="s">
        <v>739</v>
      </c>
      <c r="B1296" s="98" t="s">
        <v>540</v>
      </c>
      <c r="C1296" s="114"/>
      <c r="D1296" s="211">
        <f t="shared" ref="D1296:E1298" si="363">D1297</f>
        <v>37000</v>
      </c>
      <c r="E1296" s="254">
        <f t="shared" si="363"/>
        <v>41000</v>
      </c>
      <c r="F1296" s="147"/>
      <c r="G1296" s="282"/>
      <c r="H1296" s="283"/>
      <c r="I1296" s="283"/>
      <c r="J1296" s="196"/>
      <c r="K1296" s="282"/>
      <c r="L1296" s="284"/>
      <c r="M1296" s="284"/>
      <c r="N1296" s="284"/>
      <c r="O1296" s="286"/>
      <c r="P1296" s="284"/>
      <c r="Q1296" s="284"/>
      <c r="R1296" s="284"/>
      <c r="S1296" s="284"/>
      <c r="T1296" s="284"/>
      <c r="U1296" s="284"/>
      <c r="V1296" s="284"/>
      <c r="W1296" s="284"/>
      <c r="X1296" s="284"/>
    </row>
    <row r="1297" spans="1:24" s="5" customFormat="1" ht="31.2">
      <c r="A1297" s="177" t="s">
        <v>519</v>
      </c>
      <c r="B1297" s="97" t="s">
        <v>540</v>
      </c>
      <c r="C1297" s="88" t="s">
        <v>15</v>
      </c>
      <c r="D1297" s="212">
        <f t="shared" si="363"/>
        <v>37000</v>
      </c>
      <c r="E1297" s="227">
        <f t="shared" si="363"/>
        <v>41000</v>
      </c>
      <c r="F1297" s="148"/>
      <c r="G1297" s="282"/>
      <c r="H1297" s="283"/>
      <c r="I1297" s="283"/>
      <c r="J1297" s="196"/>
      <c r="K1297" s="282"/>
      <c r="L1297" s="284"/>
      <c r="M1297" s="284"/>
      <c r="N1297" s="284"/>
      <c r="O1297" s="286"/>
      <c r="P1297" s="284"/>
      <c r="Q1297" s="284"/>
      <c r="R1297" s="284"/>
      <c r="S1297" s="284"/>
      <c r="T1297" s="284"/>
      <c r="U1297" s="284"/>
      <c r="V1297" s="284"/>
      <c r="W1297" s="284"/>
      <c r="X1297" s="284"/>
    </row>
    <row r="1298" spans="1:24" s="5" customFormat="1" ht="31.2">
      <c r="A1298" s="9" t="s">
        <v>17</v>
      </c>
      <c r="B1298" s="97" t="s">
        <v>540</v>
      </c>
      <c r="C1298" s="88" t="s">
        <v>16</v>
      </c>
      <c r="D1298" s="212">
        <f t="shared" si="363"/>
        <v>37000</v>
      </c>
      <c r="E1298" s="227">
        <f t="shared" si="363"/>
        <v>41000</v>
      </c>
      <c r="F1298" s="148"/>
      <c r="G1298" s="282"/>
      <c r="H1298" s="283"/>
      <c r="I1298" s="283"/>
      <c r="J1298" s="196"/>
      <c r="K1298" s="282"/>
      <c r="L1298" s="284"/>
      <c r="M1298" s="284"/>
      <c r="N1298" s="284"/>
      <c r="O1298" s="286"/>
      <c r="P1298" s="284"/>
      <c r="Q1298" s="284"/>
      <c r="R1298" s="284"/>
      <c r="S1298" s="284"/>
      <c r="T1298" s="284"/>
      <c r="U1298" s="284"/>
      <c r="V1298" s="284"/>
      <c r="W1298" s="284"/>
      <c r="X1298" s="284"/>
    </row>
    <row r="1299" spans="1:24" s="5" customFormat="1" ht="15.6">
      <c r="A1299" s="195" t="s">
        <v>740</v>
      </c>
      <c r="B1299" s="97" t="s">
        <v>540</v>
      </c>
      <c r="C1299" s="88" t="s">
        <v>77</v>
      </c>
      <c r="D1299" s="212">
        <v>37000</v>
      </c>
      <c r="E1299" s="227">
        <v>41000</v>
      </c>
      <c r="F1299" s="148"/>
      <c r="G1299" s="282"/>
      <c r="H1299" s="283"/>
      <c r="I1299" s="283"/>
      <c r="J1299" s="196"/>
      <c r="K1299" s="282"/>
      <c r="L1299" s="284"/>
      <c r="M1299" s="284"/>
      <c r="N1299" s="284"/>
      <c r="O1299" s="286"/>
      <c r="P1299" s="284"/>
      <c r="Q1299" s="284"/>
      <c r="R1299" s="284"/>
      <c r="S1299" s="284"/>
      <c r="T1299" s="284"/>
      <c r="U1299" s="284"/>
      <c r="V1299" s="284"/>
      <c r="W1299" s="284"/>
      <c r="X1299" s="284"/>
    </row>
    <row r="1300" spans="1:24" s="5" customFormat="1" ht="37.5" customHeight="1">
      <c r="A1300" s="44" t="s">
        <v>788</v>
      </c>
      <c r="B1300" s="116" t="s">
        <v>789</v>
      </c>
      <c r="C1300" s="114"/>
      <c r="D1300" s="237">
        <f>D1301+D1306+D1311+D1358+D1375</f>
        <v>1193834</v>
      </c>
      <c r="E1300" s="267">
        <f>E1301+E1306+E1311+E1358+E1375</f>
        <v>880872</v>
      </c>
      <c r="F1300" s="71"/>
      <c r="G1300" s="282"/>
      <c r="H1300" s="283"/>
      <c r="I1300" s="283"/>
      <c r="J1300" s="196"/>
      <c r="K1300" s="282"/>
      <c r="L1300" s="284"/>
      <c r="M1300" s="284"/>
      <c r="N1300" s="284"/>
      <c r="O1300" s="285"/>
      <c r="P1300" s="284"/>
      <c r="Q1300" s="284"/>
      <c r="R1300" s="284"/>
      <c r="S1300" s="284"/>
      <c r="T1300" s="284"/>
      <c r="U1300" s="284"/>
      <c r="V1300" s="284"/>
      <c r="W1300" s="284"/>
      <c r="X1300" s="284"/>
    </row>
    <row r="1301" spans="1:24" s="5" customFormat="1" ht="15.6">
      <c r="A1301" s="6" t="s">
        <v>799</v>
      </c>
      <c r="B1301" s="108" t="s">
        <v>790</v>
      </c>
      <c r="C1301" s="187"/>
      <c r="D1301" s="204">
        <f>D1302</f>
        <v>376575</v>
      </c>
      <c r="E1301" s="268">
        <f>E1302</f>
        <v>0</v>
      </c>
      <c r="F1301" s="148"/>
      <c r="G1301" s="282"/>
      <c r="H1301" s="283"/>
      <c r="I1301" s="283"/>
      <c r="J1301" s="196"/>
      <c r="K1301" s="282"/>
      <c r="L1301" s="284"/>
      <c r="M1301" s="284"/>
      <c r="N1301" s="284"/>
      <c r="O1301" s="286"/>
      <c r="P1301" s="284"/>
      <c r="Q1301" s="284"/>
      <c r="R1301" s="284"/>
      <c r="S1301" s="284"/>
      <c r="T1301" s="284"/>
      <c r="U1301" s="284"/>
      <c r="V1301" s="284"/>
      <c r="W1301" s="284"/>
      <c r="X1301" s="284"/>
    </row>
    <row r="1302" spans="1:24" s="5" customFormat="1" ht="15.6">
      <c r="A1302" s="30" t="s">
        <v>859</v>
      </c>
      <c r="B1302" s="98" t="s">
        <v>860</v>
      </c>
      <c r="C1302" s="98"/>
      <c r="D1302" s="211">
        <f t="shared" ref="D1302:E1304" si="364">D1303</f>
        <v>376575</v>
      </c>
      <c r="E1302" s="254">
        <f t="shared" si="364"/>
        <v>0</v>
      </c>
      <c r="F1302" s="194"/>
      <c r="G1302" s="194"/>
      <c r="H1302" s="326"/>
      <c r="I1302" s="283"/>
      <c r="J1302" s="324"/>
      <c r="K1302" s="282"/>
      <c r="L1302" s="284"/>
      <c r="M1302" s="284"/>
      <c r="N1302" s="284"/>
      <c r="O1302" s="286"/>
      <c r="P1302" s="284"/>
      <c r="Q1302" s="284"/>
      <c r="R1302" s="284"/>
      <c r="S1302" s="284"/>
      <c r="T1302" s="284"/>
      <c r="U1302" s="284"/>
      <c r="V1302" s="284"/>
      <c r="W1302" s="284"/>
      <c r="X1302" s="284"/>
    </row>
    <row r="1303" spans="1:24" s="5" customFormat="1" ht="31.2">
      <c r="A1303" s="59" t="s">
        <v>617</v>
      </c>
      <c r="B1303" s="97" t="s">
        <v>860</v>
      </c>
      <c r="C1303" s="103" t="s">
        <v>36</v>
      </c>
      <c r="D1303" s="213">
        <f t="shared" si="364"/>
        <v>376575</v>
      </c>
      <c r="E1303" s="239">
        <f t="shared" si="364"/>
        <v>0</v>
      </c>
      <c r="F1303" s="194"/>
      <c r="G1303" s="194"/>
      <c r="H1303" s="326"/>
      <c r="I1303" s="283"/>
      <c r="J1303" s="324"/>
      <c r="K1303" s="282"/>
      <c r="L1303" s="284"/>
      <c r="M1303" s="284"/>
      <c r="N1303" s="284"/>
      <c r="O1303" s="286"/>
      <c r="P1303" s="284"/>
      <c r="Q1303" s="284"/>
      <c r="R1303" s="284"/>
      <c r="S1303" s="284"/>
      <c r="T1303" s="284"/>
      <c r="U1303" s="284"/>
      <c r="V1303" s="284"/>
      <c r="W1303" s="284"/>
      <c r="X1303" s="284"/>
    </row>
    <row r="1304" spans="1:24" s="5" customFormat="1" ht="15.6">
      <c r="A1304" s="15" t="s">
        <v>35</v>
      </c>
      <c r="B1304" s="97" t="s">
        <v>860</v>
      </c>
      <c r="C1304" s="103">
        <v>410</v>
      </c>
      <c r="D1304" s="213">
        <f t="shared" si="364"/>
        <v>376575</v>
      </c>
      <c r="E1304" s="239">
        <f t="shared" si="364"/>
        <v>0</v>
      </c>
      <c r="F1304" s="194"/>
      <c r="G1304" s="194"/>
      <c r="H1304" s="326"/>
      <c r="I1304" s="283"/>
      <c r="J1304" s="324"/>
      <c r="K1304" s="282"/>
      <c r="L1304" s="284"/>
      <c r="M1304" s="284"/>
      <c r="N1304" s="284"/>
      <c r="O1304" s="286"/>
      <c r="P1304" s="284"/>
      <c r="Q1304" s="284"/>
      <c r="R1304" s="284"/>
      <c r="S1304" s="284"/>
      <c r="T1304" s="284"/>
      <c r="U1304" s="284"/>
      <c r="V1304" s="284"/>
      <c r="W1304" s="284"/>
      <c r="X1304" s="284"/>
    </row>
    <row r="1305" spans="1:24" s="5" customFormat="1" ht="31.2">
      <c r="A1305" s="15" t="s">
        <v>95</v>
      </c>
      <c r="B1305" s="97" t="s">
        <v>860</v>
      </c>
      <c r="C1305" s="103" t="s">
        <v>96</v>
      </c>
      <c r="D1305" s="213">
        <f>353875+8700+14000</f>
        <v>376575</v>
      </c>
      <c r="E1305" s="239">
        <v>0</v>
      </c>
      <c r="F1305" s="194"/>
      <c r="G1305" s="194"/>
      <c r="H1305" s="326"/>
      <c r="I1305" s="283"/>
      <c r="J1305" s="324"/>
      <c r="K1305" s="282"/>
      <c r="L1305" s="284"/>
      <c r="M1305" s="284"/>
      <c r="N1305" s="284"/>
      <c r="O1305" s="286"/>
      <c r="P1305" s="284"/>
      <c r="Q1305" s="284"/>
      <c r="R1305" s="284"/>
      <c r="S1305" s="284"/>
      <c r="T1305" s="284"/>
      <c r="U1305" s="284"/>
      <c r="V1305" s="284"/>
      <c r="W1305" s="284"/>
      <c r="X1305" s="284"/>
    </row>
    <row r="1306" spans="1:24" s="5" customFormat="1" ht="15.6">
      <c r="A1306" s="191" t="s">
        <v>801</v>
      </c>
      <c r="B1306" s="192" t="s">
        <v>802</v>
      </c>
      <c r="C1306" s="192"/>
      <c r="D1306" s="205">
        <f>D1307</f>
        <v>856</v>
      </c>
      <c r="E1306" s="271">
        <f>E1307</f>
        <v>7000</v>
      </c>
      <c r="F1306" s="148"/>
      <c r="G1306" s="282"/>
      <c r="H1306" s="283"/>
      <c r="I1306" s="283"/>
      <c r="J1306" s="196"/>
      <c r="K1306" s="282"/>
      <c r="L1306" s="284"/>
      <c r="M1306" s="284"/>
      <c r="N1306" s="284"/>
      <c r="O1306" s="286"/>
      <c r="P1306" s="284"/>
      <c r="Q1306" s="284"/>
      <c r="R1306" s="284"/>
      <c r="S1306" s="284"/>
      <c r="T1306" s="284"/>
      <c r="U1306" s="284"/>
      <c r="V1306" s="284"/>
      <c r="W1306" s="284"/>
      <c r="X1306" s="284"/>
    </row>
    <row r="1307" spans="1:24" s="57" customFormat="1" ht="54" customHeight="1">
      <c r="A1307" s="21" t="s">
        <v>800</v>
      </c>
      <c r="B1307" s="193" t="s">
        <v>804</v>
      </c>
      <c r="C1307" s="193"/>
      <c r="D1307" s="211">
        <f t="shared" ref="D1307:E1307" si="365">D1308</f>
        <v>856</v>
      </c>
      <c r="E1307" s="254">
        <f t="shared" si="365"/>
        <v>7000</v>
      </c>
      <c r="F1307" s="147"/>
      <c r="G1307" s="341"/>
      <c r="H1307" s="338"/>
      <c r="I1307" s="338"/>
      <c r="J1307" s="342"/>
      <c r="K1307" s="291"/>
      <c r="L1307" s="294"/>
      <c r="M1307" s="294"/>
      <c r="N1307" s="339"/>
      <c r="O1307" s="340"/>
      <c r="P1307" s="339"/>
      <c r="Q1307" s="339"/>
      <c r="R1307" s="339"/>
      <c r="S1307" s="339"/>
      <c r="T1307" s="339"/>
      <c r="U1307" s="339"/>
      <c r="V1307" s="339"/>
      <c r="W1307" s="339"/>
      <c r="X1307" s="339"/>
    </row>
    <row r="1308" spans="1:24" s="5" customFormat="1" ht="31.2">
      <c r="A1308" s="177" t="s">
        <v>519</v>
      </c>
      <c r="B1308" s="97" t="s">
        <v>804</v>
      </c>
      <c r="C1308" s="88" t="s">
        <v>15</v>
      </c>
      <c r="D1308" s="212">
        <f t="shared" ref="D1308:E1308" si="366">D1309</f>
        <v>856</v>
      </c>
      <c r="E1308" s="227">
        <f t="shared" si="366"/>
        <v>7000</v>
      </c>
      <c r="F1308" s="148"/>
      <c r="G1308" s="282"/>
      <c r="H1308" s="283"/>
      <c r="I1308" s="283"/>
      <c r="J1308" s="196"/>
      <c r="K1308" s="282"/>
      <c r="L1308" s="284"/>
      <c r="M1308" s="284"/>
      <c r="N1308" s="284"/>
      <c r="O1308" s="286"/>
      <c r="P1308" s="284"/>
      <c r="Q1308" s="284"/>
      <c r="R1308" s="284"/>
      <c r="S1308" s="284"/>
      <c r="T1308" s="284"/>
      <c r="U1308" s="284"/>
      <c r="V1308" s="284"/>
      <c r="W1308" s="284"/>
      <c r="X1308" s="284"/>
    </row>
    <row r="1309" spans="1:24" s="5" customFormat="1" ht="31.2">
      <c r="A1309" s="9" t="s">
        <v>17</v>
      </c>
      <c r="B1309" s="97" t="s">
        <v>804</v>
      </c>
      <c r="C1309" s="88" t="s">
        <v>16</v>
      </c>
      <c r="D1309" s="212">
        <f t="shared" ref="D1309:E1309" si="367">D1310</f>
        <v>856</v>
      </c>
      <c r="E1309" s="227">
        <f t="shared" si="367"/>
        <v>7000</v>
      </c>
      <c r="F1309" s="148"/>
      <c r="G1309" s="282"/>
      <c r="H1309" s="283"/>
      <c r="I1309" s="283"/>
      <c r="J1309" s="196"/>
      <c r="K1309" s="282"/>
      <c r="L1309" s="284"/>
      <c r="M1309" s="284"/>
      <c r="N1309" s="284"/>
      <c r="O1309" s="286"/>
      <c r="P1309" s="284"/>
      <c r="Q1309" s="284"/>
      <c r="R1309" s="284"/>
      <c r="S1309" s="284"/>
      <c r="T1309" s="284"/>
      <c r="U1309" s="284"/>
      <c r="V1309" s="284"/>
      <c r="W1309" s="284"/>
      <c r="X1309" s="284"/>
    </row>
    <row r="1310" spans="1:24" s="5" customFormat="1" ht="15.6">
      <c r="A1310" s="195" t="s">
        <v>740</v>
      </c>
      <c r="B1310" s="97" t="s">
        <v>804</v>
      </c>
      <c r="C1310" s="88" t="s">
        <v>77</v>
      </c>
      <c r="D1310" s="212">
        <v>856</v>
      </c>
      <c r="E1310" s="227">
        <v>7000</v>
      </c>
      <c r="F1310" s="148"/>
      <c r="G1310" s="282"/>
      <c r="H1310" s="283"/>
      <c r="I1310" s="283"/>
      <c r="J1310" s="196"/>
      <c r="K1310" s="282"/>
      <c r="L1310" s="284"/>
      <c r="M1310" s="284"/>
      <c r="N1310" s="284"/>
      <c r="O1310" s="286"/>
      <c r="P1310" s="284"/>
      <c r="Q1310" s="284"/>
      <c r="R1310" s="284"/>
      <c r="S1310" s="284"/>
      <c r="T1310" s="284"/>
      <c r="U1310" s="284"/>
      <c r="V1310" s="284"/>
      <c r="W1310" s="284"/>
      <c r="X1310" s="284"/>
    </row>
    <row r="1311" spans="1:24" s="5" customFormat="1" ht="15.6">
      <c r="A1311" s="6" t="s">
        <v>829</v>
      </c>
      <c r="B1311" s="108" t="s">
        <v>803</v>
      </c>
      <c r="C1311" s="187"/>
      <c r="D1311" s="204">
        <f>D1312+D1319+D1326+D1330+D1344+D1353</f>
        <v>642882</v>
      </c>
      <c r="E1311" s="268">
        <f>E1312+E1319+E1326+E1330+E1344+E1353</f>
        <v>693221</v>
      </c>
      <c r="F1311" s="148"/>
      <c r="G1311" s="282"/>
      <c r="H1311" s="283"/>
      <c r="I1311" s="283"/>
      <c r="J1311" s="196"/>
      <c r="K1311" s="282"/>
      <c r="L1311" s="284"/>
      <c r="M1311" s="284"/>
      <c r="N1311" s="284"/>
      <c r="O1311" s="286"/>
      <c r="P1311" s="284"/>
      <c r="Q1311" s="284"/>
      <c r="R1311" s="284"/>
      <c r="S1311" s="284"/>
      <c r="T1311" s="284"/>
      <c r="U1311" s="284"/>
      <c r="V1311" s="284"/>
      <c r="W1311" s="284"/>
      <c r="X1311" s="284"/>
    </row>
    <row r="1312" spans="1:24" s="57" customFormat="1" ht="15.6">
      <c r="A1312" s="30" t="s">
        <v>667</v>
      </c>
      <c r="B1312" s="98" t="s">
        <v>805</v>
      </c>
      <c r="C1312" s="98"/>
      <c r="D1312" s="211">
        <f t="shared" ref="D1312:E1312" si="368">D1313+D1316</f>
        <v>86000</v>
      </c>
      <c r="E1312" s="254">
        <f t="shared" si="368"/>
        <v>86000</v>
      </c>
      <c r="F1312" s="147"/>
      <c r="G1312" s="341"/>
      <c r="H1312" s="338"/>
      <c r="I1312" s="338"/>
      <c r="J1312" s="342"/>
      <c r="K1312" s="291"/>
      <c r="L1312" s="294"/>
      <c r="M1312" s="294"/>
      <c r="N1312" s="339"/>
      <c r="O1312" s="340"/>
      <c r="P1312" s="339"/>
      <c r="Q1312" s="339"/>
      <c r="R1312" s="339"/>
      <c r="S1312" s="339"/>
      <c r="T1312" s="339"/>
      <c r="U1312" s="339"/>
      <c r="V1312" s="339"/>
      <c r="W1312" s="339"/>
      <c r="X1312" s="339"/>
    </row>
    <row r="1313" spans="1:24" s="53" customFormat="1" ht="31.2">
      <c r="A1313" s="177" t="s">
        <v>519</v>
      </c>
      <c r="B1313" s="97" t="s">
        <v>805</v>
      </c>
      <c r="C1313" s="97" t="s">
        <v>15</v>
      </c>
      <c r="D1313" s="212">
        <f t="shared" ref="D1313:E1313" si="369">D1314</f>
        <v>10000</v>
      </c>
      <c r="E1313" s="227">
        <f t="shared" si="369"/>
        <v>10000</v>
      </c>
      <c r="F1313" s="148"/>
      <c r="G1313" s="336"/>
      <c r="H1313" s="315"/>
      <c r="I1313" s="315"/>
      <c r="J1313" s="337"/>
      <c r="K1313" s="282"/>
      <c r="L1313" s="284"/>
      <c r="M1313" s="284"/>
      <c r="N1313" s="316"/>
      <c r="O1313" s="317"/>
      <c r="P1313" s="316"/>
      <c r="Q1313" s="316"/>
      <c r="R1313" s="316"/>
      <c r="S1313" s="316"/>
      <c r="T1313" s="316"/>
      <c r="U1313" s="316"/>
      <c r="V1313" s="316"/>
      <c r="W1313" s="316"/>
      <c r="X1313" s="316"/>
    </row>
    <row r="1314" spans="1:24" s="53" customFormat="1" ht="31.2">
      <c r="A1314" s="195" t="s">
        <v>17</v>
      </c>
      <c r="B1314" s="97" t="s">
        <v>805</v>
      </c>
      <c r="C1314" s="97" t="s">
        <v>16</v>
      </c>
      <c r="D1314" s="212">
        <f t="shared" ref="D1314:E1314" si="370">D1315</f>
        <v>10000</v>
      </c>
      <c r="E1314" s="227">
        <f t="shared" si="370"/>
        <v>10000</v>
      </c>
      <c r="F1314" s="148"/>
      <c r="G1314" s="336"/>
      <c r="H1314" s="315"/>
      <c r="I1314" s="315"/>
      <c r="J1314" s="337"/>
      <c r="K1314" s="282"/>
      <c r="L1314" s="284"/>
      <c r="M1314" s="284"/>
      <c r="N1314" s="316"/>
      <c r="O1314" s="317"/>
      <c r="P1314" s="316"/>
      <c r="Q1314" s="316"/>
      <c r="R1314" s="316"/>
      <c r="S1314" s="316"/>
      <c r="T1314" s="316"/>
      <c r="U1314" s="316"/>
      <c r="V1314" s="316"/>
      <c r="W1314" s="316"/>
      <c r="X1314" s="316"/>
    </row>
    <row r="1315" spans="1:24" s="5" customFormat="1" ht="15.6">
      <c r="A1315" s="195" t="s">
        <v>740</v>
      </c>
      <c r="B1315" s="97" t="s">
        <v>805</v>
      </c>
      <c r="C1315" s="97" t="s">
        <v>77</v>
      </c>
      <c r="D1315" s="212">
        <v>10000</v>
      </c>
      <c r="E1315" s="227">
        <v>10000</v>
      </c>
      <c r="F1315" s="148"/>
      <c r="G1315" s="282"/>
      <c r="H1315" s="283"/>
      <c r="I1315" s="283"/>
      <c r="J1315" s="196"/>
      <c r="K1315" s="282"/>
      <c r="L1315" s="284"/>
      <c r="M1315" s="284"/>
      <c r="N1315" s="284"/>
      <c r="O1315" s="286"/>
      <c r="P1315" s="284"/>
      <c r="Q1315" s="284"/>
      <c r="R1315" s="284"/>
      <c r="S1315" s="284"/>
      <c r="T1315" s="284"/>
      <c r="U1315" s="284"/>
      <c r="V1315" s="284"/>
      <c r="W1315" s="284"/>
      <c r="X1315" s="284"/>
    </row>
    <row r="1316" spans="1:24" s="5" customFormat="1" ht="31.2">
      <c r="A1316" s="14" t="s">
        <v>18</v>
      </c>
      <c r="B1316" s="97" t="s">
        <v>805</v>
      </c>
      <c r="C1316" s="122">
        <v>600</v>
      </c>
      <c r="D1316" s="212">
        <f t="shared" ref="D1316:E1317" si="371">D1317</f>
        <v>76000</v>
      </c>
      <c r="E1316" s="227">
        <f t="shared" si="371"/>
        <v>76000</v>
      </c>
      <c r="F1316" s="148"/>
      <c r="G1316" s="282"/>
      <c r="H1316" s="283"/>
      <c r="I1316" s="283"/>
      <c r="J1316" s="196"/>
      <c r="K1316" s="282"/>
      <c r="L1316" s="284"/>
      <c r="M1316" s="284"/>
      <c r="N1316" s="284"/>
      <c r="O1316" s="286"/>
      <c r="P1316" s="284"/>
      <c r="Q1316" s="284"/>
      <c r="R1316" s="284"/>
      <c r="S1316" s="284"/>
      <c r="T1316" s="284"/>
      <c r="U1316" s="284"/>
      <c r="V1316" s="284"/>
      <c r="W1316" s="284"/>
      <c r="X1316" s="284"/>
    </row>
    <row r="1317" spans="1:24" s="5" customFormat="1" ht="15.6">
      <c r="A1317" s="14" t="s">
        <v>24</v>
      </c>
      <c r="B1317" s="97" t="s">
        <v>805</v>
      </c>
      <c r="C1317" s="122">
        <v>610</v>
      </c>
      <c r="D1317" s="212">
        <f t="shared" si="371"/>
        <v>76000</v>
      </c>
      <c r="E1317" s="227">
        <f t="shared" si="371"/>
        <v>76000</v>
      </c>
      <c r="F1317" s="148"/>
      <c r="G1317" s="282"/>
      <c r="H1317" s="283"/>
      <c r="I1317" s="283"/>
      <c r="J1317" s="196"/>
      <c r="K1317" s="282"/>
      <c r="L1317" s="284"/>
      <c r="M1317" s="284"/>
      <c r="N1317" s="284"/>
      <c r="O1317" s="286"/>
      <c r="P1317" s="284"/>
      <c r="Q1317" s="284"/>
      <c r="R1317" s="284"/>
      <c r="S1317" s="284"/>
      <c r="T1317" s="284"/>
      <c r="U1317" s="284"/>
      <c r="V1317" s="284"/>
      <c r="W1317" s="284"/>
      <c r="X1317" s="284"/>
    </row>
    <row r="1318" spans="1:24" s="5" customFormat="1" ht="46.8">
      <c r="A1318" s="14" t="s">
        <v>99</v>
      </c>
      <c r="B1318" s="97" t="s">
        <v>805</v>
      </c>
      <c r="C1318" s="122">
        <v>611</v>
      </c>
      <c r="D1318" s="212">
        <v>76000</v>
      </c>
      <c r="E1318" s="227">
        <v>76000</v>
      </c>
      <c r="F1318" s="148"/>
      <c r="G1318" s="282"/>
      <c r="H1318" s="283"/>
      <c r="I1318" s="283"/>
      <c r="J1318" s="196"/>
      <c r="K1318" s="282"/>
      <c r="L1318" s="284"/>
      <c r="M1318" s="284"/>
      <c r="N1318" s="284"/>
      <c r="O1318" s="286"/>
      <c r="P1318" s="284"/>
      <c r="Q1318" s="284"/>
      <c r="R1318" s="284"/>
      <c r="S1318" s="284"/>
      <c r="T1318" s="284"/>
      <c r="U1318" s="284"/>
      <c r="V1318" s="284"/>
      <c r="W1318" s="284"/>
      <c r="X1318" s="284"/>
    </row>
    <row r="1319" spans="1:24" s="36" customFormat="1" ht="15.6">
      <c r="A1319" s="30" t="s">
        <v>668</v>
      </c>
      <c r="B1319" s="98" t="s">
        <v>806</v>
      </c>
      <c r="C1319" s="98"/>
      <c r="D1319" s="211">
        <f>D1320+D1323</f>
        <v>431530</v>
      </c>
      <c r="E1319" s="254">
        <f>E1320+E1323</f>
        <v>481530</v>
      </c>
      <c r="F1319" s="147"/>
      <c r="G1319" s="301"/>
      <c r="H1319" s="302"/>
      <c r="I1319" s="302"/>
      <c r="J1319" s="303"/>
      <c r="K1319" s="304"/>
      <c r="L1319" s="305"/>
      <c r="M1319" s="305"/>
      <c r="N1319" s="306"/>
      <c r="O1319" s="307"/>
      <c r="P1319" s="306"/>
      <c r="Q1319" s="306"/>
      <c r="R1319" s="306"/>
      <c r="S1319" s="306"/>
      <c r="T1319" s="306"/>
      <c r="U1319" s="306"/>
      <c r="V1319" s="306"/>
      <c r="W1319" s="306"/>
      <c r="X1319" s="306"/>
    </row>
    <row r="1320" spans="1:24" s="5" customFormat="1" ht="31.2">
      <c r="A1320" s="177" t="s">
        <v>519</v>
      </c>
      <c r="B1320" s="97" t="s">
        <v>806</v>
      </c>
      <c r="C1320" s="88" t="s">
        <v>15</v>
      </c>
      <c r="D1320" s="213">
        <f t="shared" ref="D1320:E1320" si="372">D1321</f>
        <v>202595.28</v>
      </c>
      <c r="E1320" s="239">
        <f t="shared" si="372"/>
        <v>252595.28</v>
      </c>
      <c r="F1320" s="148"/>
      <c r="G1320" s="282"/>
      <c r="H1320" s="283"/>
      <c r="I1320" s="283"/>
      <c r="J1320" s="196"/>
      <c r="K1320" s="282"/>
      <c r="L1320" s="284"/>
      <c r="M1320" s="284"/>
      <c r="N1320" s="284"/>
      <c r="O1320" s="286"/>
      <c r="P1320" s="284"/>
      <c r="Q1320" s="284"/>
      <c r="R1320" s="284"/>
      <c r="S1320" s="284"/>
      <c r="T1320" s="284"/>
      <c r="U1320" s="284"/>
      <c r="V1320" s="284"/>
      <c r="W1320" s="284"/>
      <c r="X1320" s="284"/>
    </row>
    <row r="1321" spans="1:24" s="5" customFormat="1" ht="31.2">
      <c r="A1321" s="9" t="s">
        <v>17</v>
      </c>
      <c r="B1321" s="97" t="s">
        <v>806</v>
      </c>
      <c r="C1321" s="88" t="s">
        <v>16</v>
      </c>
      <c r="D1321" s="213">
        <f t="shared" ref="D1321:E1321" si="373">D1322</f>
        <v>202595.28</v>
      </c>
      <c r="E1321" s="239">
        <f t="shared" si="373"/>
        <v>252595.28</v>
      </c>
      <c r="F1321" s="148"/>
      <c r="G1321" s="282"/>
      <c r="H1321" s="283"/>
      <c r="I1321" s="283"/>
      <c r="J1321" s="196"/>
      <c r="K1321" s="282"/>
      <c r="L1321" s="284"/>
      <c r="M1321" s="284"/>
      <c r="N1321" s="284"/>
      <c r="O1321" s="286"/>
      <c r="P1321" s="284"/>
      <c r="Q1321" s="284"/>
      <c r="R1321" s="284"/>
      <c r="S1321" s="284"/>
      <c r="T1321" s="284"/>
      <c r="U1321" s="284"/>
      <c r="V1321" s="284"/>
      <c r="W1321" s="284"/>
      <c r="X1321" s="284"/>
    </row>
    <row r="1322" spans="1:24" s="5" customFormat="1" ht="15.6">
      <c r="A1322" s="195" t="s">
        <v>740</v>
      </c>
      <c r="B1322" s="97" t="s">
        <v>806</v>
      </c>
      <c r="C1322" s="88" t="s">
        <v>77</v>
      </c>
      <c r="D1322" s="213">
        <f>201000+1595.28</f>
        <v>202595.28</v>
      </c>
      <c r="E1322" s="239">
        <f>251000+1595.28</f>
        <v>252595.28</v>
      </c>
      <c r="F1322" s="148"/>
      <c r="G1322" s="282"/>
      <c r="H1322" s="282"/>
      <c r="I1322" s="282"/>
      <c r="J1322" s="196"/>
      <c r="K1322" s="282"/>
      <c r="L1322" s="284"/>
      <c r="M1322" s="284"/>
      <c r="N1322" s="284"/>
      <c r="O1322" s="286"/>
      <c r="P1322" s="284"/>
      <c r="Q1322" s="284"/>
      <c r="R1322" s="284"/>
      <c r="S1322" s="284"/>
      <c r="T1322" s="284"/>
      <c r="U1322" s="284"/>
      <c r="V1322" s="284"/>
      <c r="W1322" s="284"/>
      <c r="X1322" s="284"/>
    </row>
    <row r="1323" spans="1:24" s="5" customFormat="1" ht="31.2">
      <c r="A1323" s="14" t="s">
        <v>18</v>
      </c>
      <c r="B1323" s="97" t="s">
        <v>806</v>
      </c>
      <c r="C1323" s="122">
        <v>600</v>
      </c>
      <c r="D1323" s="213">
        <f t="shared" ref="D1323:E1324" si="374">D1324</f>
        <v>228934.72</v>
      </c>
      <c r="E1323" s="239">
        <f t="shared" si="374"/>
        <v>228934.72</v>
      </c>
      <c r="F1323" s="148"/>
      <c r="G1323" s="282"/>
      <c r="H1323" s="283"/>
      <c r="I1323" s="283"/>
      <c r="J1323" s="196"/>
      <c r="K1323" s="282"/>
      <c r="L1323" s="284"/>
      <c r="M1323" s="284"/>
      <c r="N1323" s="284"/>
      <c r="O1323" s="286"/>
      <c r="P1323" s="284"/>
      <c r="Q1323" s="284"/>
      <c r="R1323" s="284"/>
      <c r="S1323" s="284"/>
      <c r="T1323" s="284"/>
      <c r="U1323" s="284"/>
      <c r="V1323" s="284"/>
      <c r="W1323" s="284"/>
      <c r="X1323" s="284"/>
    </row>
    <row r="1324" spans="1:24" s="5" customFormat="1" ht="15.6">
      <c r="A1324" s="18" t="s">
        <v>24</v>
      </c>
      <c r="B1324" s="97" t="s">
        <v>806</v>
      </c>
      <c r="C1324" s="122">
        <v>610</v>
      </c>
      <c r="D1324" s="213">
        <f t="shared" si="374"/>
        <v>228934.72</v>
      </c>
      <c r="E1324" s="239">
        <f t="shared" si="374"/>
        <v>228934.72</v>
      </c>
      <c r="F1324" s="148"/>
      <c r="G1324" s="282"/>
      <c r="H1324" s="283"/>
      <c r="I1324" s="283"/>
      <c r="J1324" s="196"/>
      <c r="K1324" s="282"/>
      <c r="L1324" s="284"/>
      <c r="M1324" s="284"/>
      <c r="N1324" s="284"/>
      <c r="O1324" s="286"/>
      <c r="P1324" s="284"/>
      <c r="Q1324" s="284"/>
      <c r="R1324" s="284"/>
      <c r="S1324" s="284"/>
      <c r="T1324" s="284"/>
      <c r="U1324" s="284"/>
      <c r="V1324" s="284"/>
      <c r="W1324" s="284"/>
      <c r="X1324" s="284"/>
    </row>
    <row r="1325" spans="1:24" s="5" customFormat="1" ht="46.8">
      <c r="A1325" s="14" t="s">
        <v>99</v>
      </c>
      <c r="B1325" s="97" t="s">
        <v>806</v>
      </c>
      <c r="C1325" s="122">
        <v>611</v>
      </c>
      <c r="D1325" s="213">
        <f>230530-1595.28</f>
        <v>228934.72</v>
      </c>
      <c r="E1325" s="239">
        <f>230530-1595.28</f>
        <v>228934.72</v>
      </c>
      <c r="F1325" s="148"/>
      <c r="G1325" s="282"/>
      <c r="H1325" s="282"/>
      <c r="I1325" s="282"/>
      <c r="J1325" s="196"/>
      <c r="K1325" s="282"/>
      <c r="L1325" s="284"/>
      <c r="M1325" s="284"/>
      <c r="N1325" s="284"/>
      <c r="O1325" s="286"/>
      <c r="P1325" s="284"/>
      <c r="Q1325" s="284"/>
      <c r="R1325" s="284"/>
      <c r="S1325" s="284"/>
      <c r="T1325" s="284"/>
      <c r="U1325" s="284"/>
      <c r="V1325" s="284"/>
      <c r="W1325" s="284"/>
      <c r="X1325" s="284"/>
    </row>
    <row r="1326" spans="1:24" s="34" customFormat="1" ht="15.6">
      <c r="A1326" s="140" t="s">
        <v>738</v>
      </c>
      <c r="B1326" s="98" t="s">
        <v>807</v>
      </c>
      <c r="C1326" s="92"/>
      <c r="D1326" s="211">
        <f>D1327</f>
        <v>0</v>
      </c>
      <c r="E1326" s="254">
        <f>E1327</f>
        <v>339</v>
      </c>
      <c r="F1326" s="148"/>
      <c r="G1326" s="198"/>
      <c r="H1326" s="199"/>
      <c r="I1326" s="199"/>
      <c r="J1326" s="200"/>
      <c r="K1326" s="275"/>
      <c r="L1326" s="274"/>
      <c r="M1326" s="274"/>
      <c r="N1326" s="297"/>
      <c r="O1326" s="298"/>
      <c r="P1326" s="297"/>
      <c r="Q1326" s="297"/>
      <c r="R1326" s="297"/>
      <c r="S1326" s="297"/>
      <c r="T1326" s="297"/>
      <c r="U1326" s="297"/>
      <c r="V1326" s="297"/>
      <c r="W1326" s="297"/>
      <c r="X1326" s="297"/>
    </row>
    <row r="1327" spans="1:24" s="5" customFormat="1" ht="31.2">
      <c r="A1327" s="56" t="s">
        <v>617</v>
      </c>
      <c r="B1327" s="97" t="s">
        <v>807</v>
      </c>
      <c r="C1327" s="103" t="s">
        <v>36</v>
      </c>
      <c r="D1327" s="212">
        <f t="shared" ref="D1327:E1328" si="375">D1328</f>
        <v>0</v>
      </c>
      <c r="E1327" s="227">
        <f t="shared" si="375"/>
        <v>339</v>
      </c>
      <c r="F1327" s="148"/>
      <c r="G1327" s="282"/>
      <c r="H1327" s="283"/>
      <c r="I1327" s="283"/>
      <c r="J1327" s="196"/>
      <c r="K1327" s="282"/>
      <c r="L1327" s="284"/>
      <c r="M1327" s="284"/>
      <c r="N1327" s="284"/>
      <c r="O1327" s="286"/>
      <c r="P1327" s="284"/>
      <c r="Q1327" s="284"/>
      <c r="R1327" s="284"/>
      <c r="S1327" s="284"/>
      <c r="T1327" s="284"/>
      <c r="U1327" s="284"/>
      <c r="V1327" s="284"/>
      <c r="W1327" s="284"/>
      <c r="X1327" s="284"/>
    </row>
    <row r="1328" spans="1:24" s="5" customFormat="1" ht="15.6">
      <c r="A1328" s="9" t="s">
        <v>35</v>
      </c>
      <c r="B1328" s="97" t="s">
        <v>807</v>
      </c>
      <c r="C1328" s="103">
        <v>410</v>
      </c>
      <c r="D1328" s="212">
        <f t="shared" si="375"/>
        <v>0</v>
      </c>
      <c r="E1328" s="227">
        <f t="shared" si="375"/>
        <v>339</v>
      </c>
      <c r="F1328" s="148"/>
      <c r="G1328" s="282"/>
      <c r="H1328" s="283"/>
      <c r="I1328" s="283"/>
      <c r="J1328" s="196"/>
      <c r="K1328" s="282"/>
      <c r="L1328" s="284"/>
      <c r="M1328" s="284"/>
      <c r="N1328" s="284"/>
      <c r="O1328" s="286"/>
      <c r="P1328" s="284"/>
      <c r="Q1328" s="284"/>
      <c r="R1328" s="284"/>
      <c r="S1328" s="284"/>
      <c r="T1328" s="284"/>
      <c r="U1328" s="284"/>
      <c r="V1328" s="284"/>
      <c r="W1328" s="284"/>
      <c r="X1328" s="284"/>
    </row>
    <row r="1329" spans="1:24" s="5" customFormat="1" ht="31.2">
      <c r="A1329" s="9" t="s">
        <v>95</v>
      </c>
      <c r="B1329" s="97" t="s">
        <v>807</v>
      </c>
      <c r="C1329" s="103" t="s">
        <v>96</v>
      </c>
      <c r="D1329" s="212">
        <v>0</v>
      </c>
      <c r="E1329" s="227">
        <v>339</v>
      </c>
      <c r="F1329" s="148"/>
      <c r="G1329" s="282"/>
      <c r="H1329" s="283"/>
      <c r="I1329" s="283"/>
      <c r="J1329" s="196"/>
      <c r="K1329" s="282"/>
      <c r="L1329" s="284"/>
      <c r="M1329" s="284"/>
      <c r="N1329" s="284"/>
      <c r="O1329" s="286"/>
      <c r="P1329" s="284"/>
      <c r="Q1329" s="284"/>
      <c r="R1329" s="284"/>
      <c r="S1329" s="284"/>
      <c r="T1329" s="284"/>
      <c r="U1329" s="284"/>
      <c r="V1329" s="284"/>
      <c r="W1329" s="284"/>
      <c r="X1329" s="284"/>
    </row>
    <row r="1330" spans="1:24" s="34" customFormat="1" ht="15.6">
      <c r="A1330" s="140" t="s">
        <v>570</v>
      </c>
      <c r="B1330" s="98" t="s">
        <v>808</v>
      </c>
      <c r="C1330" s="94"/>
      <c r="D1330" s="211">
        <f t="shared" ref="D1330:E1330" si="376">D1331+D1336+D1340</f>
        <v>121109</v>
      </c>
      <c r="E1330" s="254">
        <f t="shared" si="376"/>
        <v>121109</v>
      </c>
      <c r="F1330" s="148"/>
      <c r="G1330" s="198"/>
      <c r="H1330" s="199"/>
      <c r="I1330" s="199"/>
      <c r="J1330" s="200"/>
      <c r="K1330" s="275"/>
      <c r="L1330" s="274"/>
      <c r="M1330" s="274"/>
      <c r="N1330" s="297"/>
      <c r="O1330" s="298"/>
      <c r="P1330" s="297"/>
      <c r="Q1330" s="297"/>
      <c r="R1330" s="297"/>
      <c r="S1330" s="297"/>
      <c r="T1330" s="297"/>
      <c r="U1330" s="297"/>
      <c r="V1330" s="297"/>
      <c r="W1330" s="297"/>
      <c r="X1330" s="297"/>
    </row>
    <row r="1331" spans="1:24" s="5" customFormat="1" ht="46.8">
      <c r="A1331" s="9" t="s">
        <v>29</v>
      </c>
      <c r="B1331" s="97" t="s">
        <v>808</v>
      </c>
      <c r="C1331" s="97" t="s">
        <v>30</v>
      </c>
      <c r="D1331" s="212">
        <f t="shared" ref="D1331:E1331" si="377">D1332</f>
        <v>113894</v>
      </c>
      <c r="E1331" s="227">
        <f t="shared" si="377"/>
        <v>113894</v>
      </c>
      <c r="F1331" s="148"/>
      <c r="G1331" s="282"/>
      <c r="H1331" s="283"/>
      <c r="I1331" s="283"/>
      <c r="J1331" s="196"/>
      <c r="K1331" s="282"/>
      <c r="L1331" s="284"/>
      <c r="M1331" s="284"/>
      <c r="N1331" s="284"/>
      <c r="O1331" s="286"/>
      <c r="P1331" s="284"/>
      <c r="Q1331" s="284"/>
      <c r="R1331" s="284"/>
      <c r="S1331" s="284"/>
      <c r="T1331" s="284"/>
      <c r="U1331" s="284"/>
      <c r="V1331" s="284"/>
      <c r="W1331" s="284"/>
      <c r="X1331" s="284"/>
    </row>
    <row r="1332" spans="1:24" s="5" customFormat="1" ht="15.6">
      <c r="A1332" s="9" t="s">
        <v>32</v>
      </c>
      <c r="B1332" s="97" t="s">
        <v>808</v>
      </c>
      <c r="C1332" s="97" t="s">
        <v>31</v>
      </c>
      <c r="D1332" s="212">
        <f t="shared" ref="D1332:E1332" si="378">D1333+D1334+D1335</f>
        <v>113894</v>
      </c>
      <c r="E1332" s="227">
        <f t="shared" si="378"/>
        <v>113894</v>
      </c>
      <c r="F1332" s="148"/>
      <c r="G1332" s="282"/>
      <c r="H1332" s="283"/>
      <c r="I1332" s="283"/>
      <c r="J1332" s="196"/>
      <c r="K1332" s="282"/>
      <c r="L1332" s="284"/>
      <c r="M1332" s="284"/>
      <c r="N1332" s="284"/>
      <c r="O1332" s="286"/>
      <c r="P1332" s="284"/>
      <c r="Q1332" s="284"/>
      <c r="R1332" s="284"/>
      <c r="S1332" s="284"/>
      <c r="T1332" s="284"/>
      <c r="U1332" s="284"/>
      <c r="V1332" s="284"/>
      <c r="W1332" s="284"/>
      <c r="X1332" s="284"/>
    </row>
    <row r="1333" spans="1:24" s="5" customFormat="1" ht="15.6">
      <c r="A1333" s="195" t="s">
        <v>256</v>
      </c>
      <c r="B1333" s="97" t="s">
        <v>808</v>
      </c>
      <c r="C1333" s="97" t="s">
        <v>87</v>
      </c>
      <c r="D1333" s="212">
        <f>85093-13701</f>
        <v>71392</v>
      </c>
      <c r="E1333" s="227">
        <f>85093-13701</f>
        <v>71392</v>
      </c>
      <c r="F1333" s="148"/>
      <c r="G1333" s="282"/>
      <c r="H1333" s="283"/>
      <c r="I1333" s="283"/>
      <c r="J1333" s="196"/>
      <c r="K1333" s="282"/>
      <c r="L1333" s="284"/>
      <c r="M1333" s="284"/>
      <c r="N1333" s="284"/>
      <c r="O1333" s="286"/>
      <c r="P1333" s="284"/>
      <c r="Q1333" s="284"/>
      <c r="R1333" s="284"/>
      <c r="S1333" s="284"/>
      <c r="T1333" s="284"/>
      <c r="U1333" s="284"/>
      <c r="V1333" s="284"/>
      <c r="W1333" s="284"/>
      <c r="X1333" s="284"/>
    </row>
    <row r="1334" spans="1:24" s="5" customFormat="1" ht="31.2">
      <c r="A1334" s="195" t="s">
        <v>89</v>
      </c>
      <c r="B1334" s="97" t="s">
        <v>808</v>
      </c>
      <c r="C1334" s="97" t="s">
        <v>88</v>
      </c>
      <c r="D1334" s="212">
        <f>18484-2400</f>
        <v>16084</v>
      </c>
      <c r="E1334" s="227">
        <f>18484-2400</f>
        <v>16084</v>
      </c>
      <c r="F1334" s="148"/>
      <c r="G1334" s="282"/>
      <c r="H1334" s="283"/>
      <c r="I1334" s="283"/>
      <c r="J1334" s="196"/>
      <c r="K1334" s="282"/>
      <c r="L1334" s="284"/>
      <c r="M1334" s="284"/>
      <c r="N1334" s="284"/>
      <c r="O1334" s="286"/>
      <c r="P1334" s="284"/>
      <c r="Q1334" s="284"/>
      <c r="R1334" s="284"/>
      <c r="S1334" s="284"/>
      <c r="T1334" s="284"/>
      <c r="U1334" s="284"/>
      <c r="V1334" s="284"/>
      <c r="W1334" s="284"/>
      <c r="X1334" s="284"/>
    </row>
    <row r="1335" spans="1:24" s="5" customFormat="1" ht="31.2">
      <c r="A1335" s="195" t="s">
        <v>154</v>
      </c>
      <c r="B1335" s="97" t="s">
        <v>808</v>
      </c>
      <c r="C1335" s="97" t="s">
        <v>153</v>
      </c>
      <c r="D1335" s="212">
        <f>31280-4862</f>
        <v>26418</v>
      </c>
      <c r="E1335" s="227">
        <f>31280-4862</f>
        <v>26418</v>
      </c>
      <c r="F1335" s="148"/>
      <c r="G1335" s="282"/>
      <c r="H1335" s="283"/>
      <c r="I1335" s="283"/>
      <c r="J1335" s="196"/>
      <c r="K1335" s="282"/>
      <c r="L1335" s="284"/>
      <c r="M1335" s="284"/>
      <c r="N1335" s="284"/>
      <c r="O1335" s="286"/>
      <c r="P1335" s="284"/>
      <c r="Q1335" s="284"/>
      <c r="R1335" s="284"/>
      <c r="S1335" s="284"/>
      <c r="T1335" s="284"/>
      <c r="U1335" s="284"/>
      <c r="V1335" s="284"/>
      <c r="W1335" s="284"/>
      <c r="X1335" s="284"/>
    </row>
    <row r="1336" spans="1:24" s="5" customFormat="1" ht="31.2">
      <c r="A1336" s="177" t="s">
        <v>519</v>
      </c>
      <c r="B1336" s="97" t="s">
        <v>808</v>
      </c>
      <c r="C1336" s="97" t="s">
        <v>15</v>
      </c>
      <c r="D1336" s="212">
        <f t="shared" ref="D1336:E1336" si="379">D1337</f>
        <v>7100</v>
      </c>
      <c r="E1336" s="227">
        <f t="shared" si="379"/>
        <v>7100</v>
      </c>
      <c r="F1336" s="148"/>
      <c r="G1336" s="282"/>
      <c r="H1336" s="283"/>
      <c r="I1336" s="283"/>
      <c r="J1336" s="196"/>
      <c r="K1336" s="282"/>
      <c r="L1336" s="284"/>
      <c r="M1336" s="284"/>
      <c r="N1336" s="284"/>
      <c r="O1336" s="286"/>
      <c r="P1336" s="284"/>
      <c r="Q1336" s="284"/>
      <c r="R1336" s="284"/>
      <c r="S1336" s="284"/>
      <c r="T1336" s="284"/>
      <c r="U1336" s="284"/>
      <c r="V1336" s="284"/>
      <c r="W1336" s="284"/>
      <c r="X1336" s="284"/>
    </row>
    <row r="1337" spans="1:24" s="5" customFormat="1" ht="31.2">
      <c r="A1337" s="9" t="s">
        <v>17</v>
      </c>
      <c r="B1337" s="97" t="s">
        <v>808</v>
      </c>
      <c r="C1337" s="97" t="s">
        <v>16</v>
      </c>
      <c r="D1337" s="212">
        <f t="shared" ref="D1337:E1337" si="380">D1338+D1339</f>
        <v>7100</v>
      </c>
      <c r="E1337" s="227">
        <f t="shared" si="380"/>
        <v>7100</v>
      </c>
      <c r="F1337" s="148"/>
      <c r="G1337" s="282"/>
      <c r="H1337" s="283"/>
      <c r="I1337" s="283"/>
      <c r="J1337" s="196"/>
      <c r="K1337" s="282"/>
      <c r="L1337" s="284"/>
      <c r="M1337" s="284"/>
      <c r="N1337" s="284"/>
      <c r="O1337" s="286"/>
      <c r="P1337" s="284"/>
      <c r="Q1337" s="284"/>
      <c r="R1337" s="284"/>
      <c r="S1337" s="284"/>
      <c r="T1337" s="284"/>
      <c r="U1337" s="284"/>
      <c r="V1337" s="284"/>
      <c r="W1337" s="284"/>
      <c r="X1337" s="284"/>
    </row>
    <row r="1338" spans="1:24" s="5" customFormat="1" ht="31.2">
      <c r="A1338" s="15" t="s">
        <v>470</v>
      </c>
      <c r="B1338" s="97" t="s">
        <v>808</v>
      </c>
      <c r="C1338" s="97" t="s">
        <v>431</v>
      </c>
      <c r="D1338" s="212">
        <f t="shared" ref="D1338:E1338" si="381">4297+814</f>
        <v>5111</v>
      </c>
      <c r="E1338" s="227">
        <f t="shared" si="381"/>
        <v>5111</v>
      </c>
      <c r="F1338" s="148"/>
      <c r="G1338" s="282"/>
      <c r="H1338" s="283"/>
      <c r="I1338" s="283"/>
      <c r="J1338" s="196"/>
      <c r="K1338" s="282"/>
      <c r="L1338" s="284"/>
      <c r="M1338" s="284"/>
      <c r="N1338" s="284"/>
      <c r="O1338" s="286"/>
      <c r="P1338" s="284"/>
      <c r="Q1338" s="284"/>
      <c r="R1338" s="284"/>
      <c r="S1338" s="284"/>
      <c r="T1338" s="284"/>
      <c r="U1338" s="284"/>
      <c r="V1338" s="284"/>
      <c r="W1338" s="284"/>
      <c r="X1338" s="284"/>
    </row>
    <row r="1339" spans="1:24" s="5" customFormat="1" ht="15.6">
      <c r="A1339" s="195" t="s">
        <v>740</v>
      </c>
      <c r="B1339" s="97" t="s">
        <v>808</v>
      </c>
      <c r="C1339" s="97" t="s">
        <v>77</v>
      </c>
      <c r="D1339" s="212">
        <f>1561+6326+428-6326</f>
        <v>1989</v>
      </c>
      <c r="E1339" s="227">
        <f>1561+6326+428-6326</f>
        <v>1989</v>
      </c>
      <c r="F1339" s="148"/>
      <c r="G1339" s="282"/>
      <c r="H1339" s="283"/>
      <c r="I1339" s="283"/>
      <c r="J1339" s="196"/>
      <c r="K1339" s="282"/>
      <c r="L1339" s="284"/>
      <c r="M1339" s="284"/>
      <c r="N1339" s="284"/>
      <c r="O1339" s="286"/>
      <c r="P1339" s="284"/>
      <c r="Q1339" s="284"/>
      <c r="R1339" s="284"/>
      <c r="S1339" s="284"/>
      <c r="T1339" s="284"/>
      <c r="U1339" s="284"/>
      <c r="V1339" s="284"/>
      <c r="W1339" s="284"/>
      <c r="X1339" s="284"/>
    </row>
    <row r="1340" spans="1:24" s="5" customFormat="1" ht="15.6">
      <c r="A1340" s="14" t="s">
        <v>13</v>
      </c>
      <c r="B1340" s="97" t="s">
        <v>808</v>
      </c>
      <c r="C1340" s="97" t="s">
        <v>14</v>
      </c>
      <c r="D1340" s="212">
        <f t="shared" ref="D1340:E1340" si="382">D1341</f>
        <v>115</v>
      </c>
      <c r="E1340" s="227">
        <f t="shared" si="382"/>
        <v>115</v>
      </c>
      <c r="F1340" s="148"/>
      <c r="G1340" s="282"/>
      <c r="H1340" s="283"/>
      <c r="I1340" s="283"/>
      <c r="J1340" s="196"/>
      <c r="K1340" s="282"/>
      <c r="L1340" s="284"/>
      <c r="M1340" s="284"/>
      <c r="N1340" s="284"/>
      <c r="O1340" s="286"/>
      <c r="P1340" s="284"/>
      <c r="Q1340" s="284"/>
      <c r="R1340" s="284"/>
      <c r="S1340" s="284"/>
      <c r="T1340" s="284"/>
      <c r="U1340" s="284"/>
      <c r="V1340" s="284"/>
      <c r="W1340" s="284"/>
      <c r="X1340" s="284"/>
    </row>
    <row r="1341" spans="1:24" s="5" customFormat="1" ht="15.6">
      <c r="A1341" s="195" t="s">
        <v>34</v>
      </c>
      <c r="B1341" s="97" t="s">
        <v>808</v>
      </c>
      <c r="C1341" s="97" t="s">
        <v>33</v>
      </c>
      <c r="D1341" s="212">
        <f t="shared" ref="D1341:E1341" si="383">D1342+D1343</f>
        <v>115</v>
      </c>
      <c r="E1341" s="227">
        <f t="shared" si="383"/>
        <v>115</v>
      </c>
      <c r="F1341" s="148"/>
      <c r="G1341" s="282"/>
      <c r="H1341" s="283"/>
      <c r="I1341" s="283"/>
      <c r="J1341" s="196"/>
      <c r="K1341" s="282"/>
      <c r="L1341" s="284"/>
      <c r="M1341" s="284"/>
      <c r="N1341" s="284"/>
      <c r="O1341" s="286"/>
      <c r="P1341" s="284"/>
      <c r="Q1341" s="284"/>
      <c r="R1341" s="284"/>
      <c r="S1341" s="284"/>
      <c r="T1341" s="284"/>
      <c r="U1341" s="284"/>
      <c r="V1341" s="284"/>
      <c r="W1341" s="284"/>
      <c r="X1341" s="284"/>
    </row>
    <row r="1342" spans="1:24" s="5" customFormat="1" ht="15.6">
      <c r="A1342" s="195" t="s">
        <v>78</v>
      </c>
      <c r="B1342" s="97" t="s">
        <v>808</v>
      </c>
      <c r="C1342" s="97" t="s">
        <v>79</v>
      </c>
      <c r="D1342" s="212">
        <f t="shared" ref="D1342:E1342" si="384">100+5</f>
        <v>105</v>
      </c>
      <c r="E1342" s="227">
        <f t="shared" si="384"/>
        <v>105</v>
      </c>
      <c r="F1342" s="148"/>
      <c r="G1342" s="282"/>
      <c r="H1342" s="283"/>
      <c r="I1342" s="283"/>
      <c r="J1342" s="196"/>
      <c r="K1342" s="282"/>
      <c r="L1342" s="284"/>
      <c r="M1342" s="284"/>
      <c r="N1342" s="284"/>
      <c r="O1342" s="286"/>
      <c r="P1342" s="284"/>
      <c r="Q1342" s="284"/>
      <c r="R1342" s="284"/>
      <c r="S1342" s="284"/>
      <c r="T1342" s="284"/>
      <c r="U1342" s="284"/>
      <c r="V1342" s="284"/>
      <c r="W1342" s="284"/>
      <c r="X1342" s="284"/>
    </row>
    <row r="1343" spans="1:24" s="5" customFormat="1" ht="15.6">
      <c r="A1343" s="195" t="s">
        <v>80</v>
      </c>
      <c r="B1343" s="97" t="s">
        <v>808</v>
      </c>
      <c r="C1343" s="97" t="s">
        <v>81</v>
      </c>
      <c r="D1343" s="212">
        <f>5+5+190-190</f>
        <v>10</v>
      </c>
      <c r="E1343" s="227">
        <f>5+5+190-190</f>
        <v>10</v>
      </c>
      <c r="F1343" s="148"/>
      <c r="G1343" s="282"/>
      <c r="H1343" s="283"/>
      <c r="I1343" s="283"/>
      <c r="J1343" s="196"/>
      <c r="K1343" s="282"/>
      <c r="L1343" s="284"/>
      <c r="M1343" s="284"/>
      <c r="N1343" s="284"/>
      <c r="O1343" s="286"/>
      <c r="P1343" s="284"/>
      <c r="Q1343" s="284"/>
      <c r="R1343" s="284"/>
      <c r="S1343" s="284"/>
      <c r="T1343" s="284"/>
      <c r="U1343" s="284"/>
      <c r="V1343" s="284"/>
      <c r="W1343" s="284"/>
      <c r="X1343" s="284"/>
    </row>
    <row r="1344" spans="1:24" s="5" customFormat="1" ht="17.25" customHeight="1">
      <c r="A1344" s="140" t="s">
        <v>815</v>
      </c>
      <c r="B1344" s="98" t="s">
        <v>819</v>
      </c>
      <c r="C1344" s="188"/>
      <c r="D1344" s="211">
        <f t="shared" ref="D1344:E1344" si="385">D1345+D1350</f>
        <v>3703</v>
      </c>
      <c r="E1344" s="254">
        <f t="shared" si="385"/>
        <v>3703</v>
      </c>
      <c r="F1344" s="148"/>
      <c r="G1344" s="282"/>
      <c r="H1344" s="283"/>
      <c r="I1344" s="283"/>
      <c r="J1344" s="196"/>
      <c r="K1344" s="282"/>
      <c r="L1344" s="284"/>
      <c r="M1344" s="284"/>
      <c r="N1344" s="284"/>
      <c r="O1344" s="286"/>
      <c r="P1344" s="284"/>
      <c r="Q1344" s="284"/>
      <c r="R1344" s="284"/>
      <c r="S1344" s="284"/>
      <c r="T1344" s="284"/>
      <c r="U1344" s="284"/>
      <c r="V1344" s="284"/>
      <c r="W1344" s="284"/>
      <c r="X1344" s="284"/>
    </row>
    <row r="1345" spans="1:24" s="5" customFormat="1" ht="46.8">
      <c r="A1345" s="31" t="s">
        <v>38</v>
      </c>
      <c r="B1345" s="97" t="s">
        <v>819</v>
      </c>
      <c r="C1345" s="97" t="s">
        <v>30</v>
      </c>
      <c r="D1345" s="212">
        <f>D1346</f>
        <v>1049</v>
      </c>
      <c r="E1345" s="227">
        <f>E1346</f>
        <v>1049</v>
      </c>
      <c r="F1345" s="148"/>
      <c r="G1345" s="282"/>
      <c r="H1345" s="283"/>
      <c r="I1345" s="283"/>
      <c r="J1345" s="196"/>
      <c r="K1345" s="282"/>
      <c r="L1345" s="284"/>
      <c r="M1345" s="284"/>
      <c r="N1345" s="284"/>
      <c r="O1345" s="286"/>
      <c r="P1345" s="284"/>
      <c r="Q1345" s="284"/>
      <c r="R1345" s="284"/>
      <c r="S1345" s="284"/>
      <c r="T1345" s="284"/>
      <c r="U1345" s="284"/>
      <c r="V1345" s="284"/>
      <c r="W1345" s="284"/>
      <c r="X1345" s="284"/>
    </row>
    <row r="1346" spans="1:24" s="5" customFormat="1" ht="15.6">
      <c r="A1346" s="31" t="s">
        <v>8</v>
      </c>
      <c r="B1346" s="97" t="s">
        <v>819</v>
      </c>
      <c r="C1346" s="97" t="s">
        <v>64</v>
      </c>
      <c r="D1346" s="212">
        <f>D1347+D1348+D1349</f>
        <v>1049</v>
      </c>
      <c r="E1346" s="227">
        <f>E1347+E1348+E1349</f>
        <v>1049</v>
      </c>
      <c r="F1346" s="148"/>
      <c r="G1346" s="282"/>
      <c r="H1346" s="283"/>
      <c r="I1346" s="283"/>
      <c r="J1346" s="196"/>
      <c r="K1346" s="282"/>
      <c r="L1346" s="284"/>
      <c r="M1346" s="284"/>
      <c r="N1346" s="284"/>
      <c r="O1346" s="286"/>
      <c r="P1346" s="284"/>
      <c r="Q1346" s="284"/>
      <c r="R1346" s="284"/>
      <c r="S1346" s="284"/>
      <c r="T1346" s="284"/>
      <c r="U1346" s="284"/>
      <c r="V1346" s="284"/>
      <c r="W1346" s="284"/>
      <c r="X1346" s="284"/>
    </row>
    <row r="1347" spans="1:24" s="5" customFormat="1" ht="15.6">
      <c r="A1347" s="31" t="s">
        <v>257</v>
      </c>
      <c r="B1347" s="97" t="s">
        <v>819</v>
      </c>
      <c r="C1347" s="97" t="s">
        <v>74</v>
      </c>
      <c r="D1347" s="212">
        <v>586.6</v>
      </c>
      <c r="E1347" s="227">
        <v>586.6</v>
      </c>
      <c r="F1347" s="148"/>
      <c r="G1347" s="282"/>
      <c r="H1347" s="283"/>
      <c r="I1347" s="283"/>
      <c r="J1347" s="196"/>
      <c r="K1347" s="282"/>
      <c r="L1347" s="284"/>
      <c r="M1347" s="284"/>
      <c r="N1347" s="284"/>
      <c r="O1347" s="286"/>
      <c r="P1347" s="284"/>
      <c r="Q1347" s="284"/>
      <c r="R1347" s="284"/>
      <c r="S1347" s="284"/>
      <c r="T1347" s="284"/>
      <c r="U1347" s="284"/>
      <c r="V1347" s="284"/>
      <c r="W1347" s="284"/>
      <c r="X1347" s="284"/>
    </row>
    <row r="1348" spans="1:24" s="5" customFormat="1" ht="31.2">
      <c r="A1348" s="177" t="s">
        <v>75</v>
      </c>
      <c r="B1348" s="97" t="s">
        <v>819</v>
      </c>
      <c r="C1348" s="97" t="s">
        <v>76</v>
      </c>
      <c r="D1348" s="212">
        <v>220</v>
      </c>
      <c r="E1348" s="227">
        <v>220</v>
      </c>
      <c r="F1348" s="148"/>
      <c r="G1348" s="282"/>
      <c r="H1348" s="283"/>
      <c r="I1348" s="283"/>
      <c r="J1348" s="196"/>
      <c r="K1348" s="282"/>
      <c r="L1348" s="284"/>
      <c r="M1348" s="284"/>
      <c r="N1348" s="284"/>
      <c r="O1348" s="286"/>
      <c r="P1348" s="284"/>
      <c r="Q1348" s="284"/>
      <c r="R1348" s="284"/>
      <c r="S1348" s="284"/>
      <c r="T1348" s="284"/>
      <c r="U1348" s="284"/>
      <c r="V1348" s="284"/>
      <c r="W1348" s="284"/>
      <c r="X1348" s="284"/>
    </row>
    <row r="1349" spans="1:24" s="5" customFormat="1" ht="46.8">
      <c r="A1349" s="195" t="s">
        <v>157</v>
      </c>
      <c r="B1349" s="97" t="s">
        <v>819</v>
      </c>
      <c r="C1349" s="97" t="s">
        <v>156</v>
      </c>
      <c r="D1349" s="212">
        <v>242.4</v>
      </c>
      <c r="E1349" s="227">
        <v>242.4</v>
      </c>
      <c r="F1349" s="148"/>
      <c r="G1349" s="282"/>
      <c r="H1349" s="283"/>
      <c r="I1349" s="283"/>
      <c r="J1349" s="196"/>
      <c r="K1349" s="282"/>
      <c r="L1349" s="284"/>
      <c r="M1349" s="284"/>
      <c r="N1349" s="284"/>
      <c r="O1349" s="286"/>
      <c r="P1349" s="284"/>
      <c r="Q1349" s="284"/>
      <c r="R1349" s="284"/>
      <c r="S1349" s="284"/>
      <c r="T1349" s="284"/>
      <c r="U1349" s="284"/>
      <c r="V1349" s="284"/>
      <c r="W1349" s="284"/>
      <c r="X1349" s="284"/>
    </row>
    <row r="1350" spans="1:24" s="5" customFormat="1" ht="31.2">
      <c r="A1350" s="177" t="s">
        <v>519</v>
      </c>
      <c r="B1350" s="97" t="s">
        <v>819</v>
      </c>
      <c r="C1350" s="88" t="s">
        <v>15</v>
      </c>
      <c r="D1350" s="212">
        <f t="shared" ref="D1350:E1351" si="386">D1351</f>
        <v>2654</v>
      </c>
      <c r="E1350" s="227">
        <f t="shared" si="386"/>
        <v>2654</v>
      </c>
      <c r="F1350" s="148"/>
      <c r="G1350" s="282"/>
      <c r="H1350" s="283"/>
      <c r="I1350" s="283"/>
      <c r="J1350" s="196"/>
      <c r="K1350" s="282"/>
      <c r="L1350" s="284"/>
      <c r="M1350" s="284"/>
      <c r="N1350" s="284"/>
      <c r="O1350" s="286"/>
      <c r="P1350" s="284"/>
      <c r="Q1350" s="284"/>
      <c r="R1350" s="284"/>
      <c r="S1350" s="284"/>
      <c r="T1350" s="284"/>
      <c r="U1350" s="284"/>
      <c r="V1350" s="284"/>
      <c r="W1350" s="284"/>
      <c r="X1350" s="284"/>
    </row>
    <row r="1351" spans="1:24" s="5" customFormat="1" ht="31.2">
      <c r="A1351" s="9" t="s">
        <v>17</v>
      </c>
      <c r="B1351" s="97" t="s">
        <v>819</v>
      </c>
      <c r="C1351" s="88" t="s">
        <v>16</v>
      </c>
      <c r="D1351" s="212">
        <f t="shared" si="386"/>
        <v>2654</v>
      </c>
      <c r="E1351" s="227">
        <f t="shared" si="386"/>
        <v>2654</v>
      </c>
      <c r="F1351" s="148"/>
      <c r="G1351" s="282"/>
      <c r="H1351" s="283"/>
      <c r="I1351" s="283"/>
      <c r="J1351" s="196"/>
      <c r="K1351" s="282"/>
      <c r="L1351" s="284"/>
      <c r="M1351" s="284"/>
      <c r="N1351" s="284"/>
      <c r="O1351" s="286"/>
      <c r="P1351" s="284"/>
      <c r="Q1351" s="284"/>
      <c r="R1351" s="284"/>
      <c r="S1351" s="284"/>
      <c r="T1351" s="284"/>
      <c r="U1351" s="284"/>
      <c r="V1351" s="284"/>
      <c r="W1351" s="284"/>
      <c r="X1351" s="284"/>
    </row>
    <row r="1352" spans="1:24" s="5" customFormat="1" ht="15.6">
      <c r="A1352" s="195" t="s">
        <v>740</v>
      </c>
      <c r="B1352" s="97" t="s">
        <v>819</v>
      </c>
      <c r="C1352" s="88" t="s">
        <v>77</v>
      </c>
      <c r="D1352" s="222">
        <v>2654</v>
      </c>
      <c r="E1352" s="259">
        <v>2654</v>
      </c>
      <c r="F1352" s="148"/>
      <c r="G1352" s="282"/>
      <c r="H1352" s="283"/>
      <c r="I1352" s="283"/>
      <c r="J1352" s="196"/>
      <c r="K1352" s="282"/>
      <c r="L1352" s="284"/>
      <c r="M1352" s="284"/>
      <c r="N1352" s="284"/>
      <c r="O1352" s="286"/>
      <c r="P1352" s="284"/>
      <c r="Q1352" s="284"/>
      <c r="R1352" s="284"/>
      <c r="S1352" s="284"/>
      <c r="T1352" s="284"/>
      <c r="U1352" s="284"/>
      <c r="V1352" s="284"/>
      <c r="W1352" s="284"/>
      <c r="X1352" s="284"/>
    </row>
    <row r="1353" spans="1:24" s="57" customFormat="1" ht="31.2">
      <c r="A1353" s="140" t="s">
        <v>821</v>
      </c>
      <c r="B1353" s="98" t="s">
        <v>820</v>
      </c>
      <c r="C1353" s="93"/>
      <c r="D1353" s="221">
        <f t="shared" ref="D1353:E1353" si="387">D1354</f>
        <v>540</v>
      </c>
      <c r="E1353" s="229">
        <f t="shared" si="387"/>
        <v>540</v>
      </c>
      <c r="F1353" s="147"/>
      <c r="G1353" s="341"/>
      <c r="H1353" s="338"/>
      <c r="I1353" s="338"/>
      <c r="J1353" s="342"/>
      <c r="K1353" s="291"/>
      <c r="L1353" s="294"/>
      <c r="M1353" s="294"/>
      <c r="N1353" s="339"/>
      <c r="O1353" s="340"/>
      <c r="P1353" s="339"/>
      <c r="Q1353" s="339"/>
      <c r="R1353" s="339"/>
      <c r="S1353" s="339"/>
      <c r="T1353" s="339"/>
      <c r="U1353" s="339"/>
      <c r="V1353" s="339"/>
      <c r="W1353" s="339"/>
      <c r="X1353" s="339"/>
    </row>
    <row r="1354" spans="1:24" s="5" customFormat="1" ht="46.8">
      <c r="A1354" s="31" t="s">
        <v>38</v>
      </c>
      <c r="B1354" s="97" t="s">
        <v>820</v>
      </c>
      <c r="C1354" s="97" t="s">
        <v>30</v>
      </c>
      <c r="D1354" s="222">
        <f t="shared" ref="D1354:E1354" si="388">D1355</f>
        <v>540</v>
      </c>
      <c r="E1354" s="259">
        <f t="shared" si="388"/>
        <v>540</v>
      </c>
      <c r="F1354" s="148"/>
      <c r="G1354" s="282"/>
      <c r="H1354" s="283"/>
      <c r="I1354" s="283"/>
      <c r="J1354" s="196"/>
      <c r="K1354" s="282"/>
      <c r="L1354" s="284"/>
      <c r="M1354" s="284"/>
      <c r="N1354" s="284"/>
      <c r="O1354" s="286"/>
      <c r="P1354" s="284"/>
      <c r="Q1354" s="284"/>
      <c r="R1354" s="284"/>
      <c r="S1354" s="284"/>
      <c r="T1354" s="284"/>
      <c r="U1354" s="284"/>
      <c r="V1354" s="284"/>
      <c r="W1354" s="284"/>
      <c r="X1354" s="284"/>
    </row>
    <row r="1355" spans="1:24" s="5" customFormat="1" ht="15.6">
      <c r="A1355" s="31" t="s">
        <v>8</v>
      </c>
      <c r="B1355" s="97" t="s">
        <v>820</v>
      </c>
      <c r="C1355" s="97" t="s">
        <v>64</v>
      </c>
      <c r="D1355" s="222">
        <f t="shared" ref="D1355:E1355" si="389">D1356+D1357</f>
        <v>540</v>
      </c>
      <c r="E1355" s="259">
        <f t="shared" si="389"/>
        <v>540</v>
      </c>
      <c r="F1355" s="148"/>
      <c r="G1355" s="282"/>
      <c r="H1355" s="283"/>
      <c r="I1355" s="283"/>
      <c r="J1355" s="196"/>
      <c r="K1355" s="282"/>
      <c r="L1355" s="284"/>
      <c r="M1355" s="284"/>
      <c r="N1355" s="284"/>
      <c r="O1355" s="286"/>
      <c r="P1355" s="284"/>
      <c r="Q1355" s="284"/>
      <c r="R1355" s="284"/>
      <c r="S1355" s="284"/>
      <c r="T1355" s="284"/>
      <c r="U1355" s="284"/>
      <c r="V1355" s="284"/>
      <c r="W1355" s="284"/>
      <c r="X1355" s="284"/>
    </row>
    <row r="1356" spans="1:24" s="5" customFormat="1" ht="15.6">
      <c r="A1356" s="31" t="s">
        <v>257</v>
      </c>
      <c r="B1356" s="97" t="s">
        <v>820</v>
      </c>
      <c r="C1356" s="97" t="s">
        <v>74</v>
      </c>
      <c r="D1356" s="222">
        <v>416</v>
      </c>
      <c r="E1356" s="259">
        <v>416</v>
      </c>
      <c r="F1356" s="148"/>
      <c r="G1356" s="282"/>
      <c r="H1356" s="282"/>
      <c r="I1356" s="282"/>
      <c r="J1356" s="196"/>
      <c r="K1356" s="282"/>
      <c r="L1356" s="284"/>
      <c r="M1356" s="284"/>
      <c r="N1356" s="284"/>
      <c r="O1356" s="286"/>
      <c r="P1356" s="284"/>
      <c r="Q1356" s="284"/>
      <c r="R1356" s="284"/>
      <c r="S1356" s="284"/>
      <c r="T1356" s="284"/>
      <c r="U1356" s="284"/>
      <c r="V1356" s="284"/>
      <c r="W1356" s="284"/>
      <c r="X1356" s="284"/>
    </row>
    <row r="1357" spans="1:24" s="5" customFormat="1" ht="48" customHeight="1">
      <c r="A1357" s="195" t="s">
        <v>157</v>
      </c>
      <c r="B1357" s="97" t="s">
        <v>820</v>
      </c>
      <c r="C1357" s="97" t="s">
        <v>156</v>
      </c>
      <c r="D1357" s="222">
        <v>124</v>
      </c>
      <c r="E1357" s="259">
        <v>124</v>
      </c>
      <c r="F1357" s="148"/>
      <c r="G1357" s="282"/>
      <c r="H1357" s="282"/>
      <c r="I1357" s="282"/>
      <c r="J1357" s="196"/>
      <c r="K1357" s="282"/>
      <c r="L1357" s="284"/>
      <c r="M1357" s="284"/>
      <c r="N1357" s="284"/>
      <c r="O1357" s="286"/>
      <c r="P1357" s="284"/>
      <c r="Q1357" s="284"/>
      <c r="R1357" s="284"/>
      <c r="S1357" s="284"/>
      <c r="T1357" s="284"/>
      <c r="U1357" s="284"/>
      <c r="V1357" s="284"/>
      <c r="W1357" s="284"/>
      <c r="X1357" s="284"/>
    </row>
    <row r="1358" spans="1:24" s="5" customFormat="1" ht="31.2">
      <c r="A1358" s="6" t="s">
        <v>809</v>
      </c>
      <c r="B1358" s="108" t="s">
        <v>810</v>
      </c>
      <c r="C1358" s="187"/>
      <c r="D1358" s="209">
        <f>D1359+D1363+D1367+D1371</f>
        <v>136823</v>
      </c>
      <c r="E1358" s="252">
        <f>E1359+E1363+E1367+E1371</f>
        <v>148915</v>
      </c>
      <c r="F1358" s="148"/>
      <c r="G1358" s="282"/>
      <c r="H1358" s="283"/>
      <c r="I1358" s="283"/>
      <c r="J1358" s="196"/>
      <c r="K1358" s="282"/>
      <c r="L1358" s="284"/>
      <c r="M1358" s="284"/>
      <c r="N1358" s="284"/>
      <c r="O1358" s="286"/>
      <c r="P1358" s="284"/>
      <c r="Q1358" s="284"/>
      <c r="R1358" s="284"/>
      <c r="S1358" s="284"/>
      <c r="T1358" s="284"/>
      <c r="U1358" s="284"/>
      <c r="V1358" s="284"/>
      <c r="W1358" s="284"/>
      <c r="X1358" s="284"/>
    </row>
    <row r="1359" spans="1:24" s="34" customFormat="1" ht="15.6">
      <c r="A1359" s="30" t="s">
        <v>834</v>
      </c>
      <c r="B1359" s="98" t="s">
        <v>811</v>
      </c>
      <c r="C1359" s="122"/>
      <c r="D1359" s="211">
        <f t="shared" ref="D1359:E1361" si="390">D1360</f>
        <v>0</v>
      </c>
      <c r="E1359" s="254">
        <f t="shared" si="390"/>
        <v>12815</v>
      </c>
      <c r="F1359" s="148"/>
      <c r="G1359" s="198"/>
      <c r="H1359" s="199"/>
      <c r="I1359" s="199"/>
      <c r="J1359" s="200"/>
      <c r="K1359" s="275"/>
      <c r="L1359" s="274"/>
      <c r="M1359" s="274"/>
      <c r="N1359" s="297"/>
      <c r="O1359" s="298"/>
      <c r="P1359" s="297"/>
      <c r="Q1359" s="297"/>
      <c r="R1359" s="297"/>
      <c r="S1359" s="297"/>
      <c r="T1359" s="297"/>
      <c r="U1359" s="297"/>
      <c r="V1359" s="297"/>
      <c r="W1359" s="297"/>
      <c r="X1359" s="297"/>
    </row>
    <row r="1360" spans="1:24" s="5" customFormat="1" ht="31.2">
      <c r="A1360" s="56" t="s">
        <v>617</v>
      </c>
      <c r="B1360" s="97" t="s">
        <v>811</v>
      </c>
      <c r="C1360" s="103" t="s">
        <v>36</v>
      </c>
      <c r="D1360" s="212">
        <f t="shared" si="390"/>
        <v>0</v>
      </c>
      <c r="E1360" s="227">
        <f t="shared" si="390"/>
        <v>12815</v>
      </c>
      <c r="F1360" s="148"/>
      <c r="G1360" s="282"/>
      <c r="H1360" s="283"/>
      <c r="I1360" s="283"/>
      <c r="J1360" s="196"/>
      <c r="K1360" s="282"/>
      <c r="L1360" s="284"/>
      <c r="M1360" s="284"/>
      <c r="N1360" s="284"/>
      <c r="O1360" s="286"/>
      <c r="P1360" s="284"/>
      <c r="Q1360" s="284"/>
      <c r="R1360" s="284"/>
      <c r="S1360" s="284"/>
      <c r="T1360" s="284"/>
      <c r="U1360" s="284"/>
      <c r="V1360" s="284"/>
      <c r="W1360" s="284"/>
      <c r="X1360" s="284"/>
    </row>
    <row r="1361" spans="1:24" s="5" customFormat="1" ht="15.6">
      <c r="A1361" s="9" t="s">
        <v>35</v>
      </c>
      <c r="B1361" s="97" t="s">
        <v>811</v>
      </c>
      <c r="C1361" s="103">
        <v>410</v>
      </c>
      <c r="D1361" s="212">
        <f t="shared" si="390"/>
        <v>0</v>
      </c>
      <c r="E1361" s="227">
        <f t="shared" si="390"/>
        <v>12815</v>
      </c>
      <c r="F1361" s="148"/>
      <c r="G1361" s="282"/>
      <c r="H1361" s="283"/>
      <c r="I1361" s="283"/>
      <c r="J1361" s="196"/>
      <c r="K1361" s="282"/>
      <c r="L1361" s="284"/>
      <c r="M1361" s="284"/>
      <c r="N1361" s="284"/>
      <c r="O1361" s="286"/>
      <c r="P1361" s="284"/>
      <c r="Q1361" s="284"/>
      <c r="R1361" s="284"/>
      <c r="S1361" s="284"/>
      <c r="T1361" s="284"/>
      <c r="U1361" s="284"/>
      <c r="V1361" s="284"/>
      <c r="W1361" s="284"/>
      <c r="X1361" s="284"/>
    </row>
    <row r="1362" spans="1:24" s="5" customFormat="1" ht="31.2">
      <c r="A1362" s="9" t="s">
        <v>95</v>
      </c>
      <c r="B1362" s="97" t="s">
        <v>811</v>
      </c>
      <c r="C1362" s="103" t="s">
        <v>96</v>
      </c>
      <c r="D1362" s="212">
        <v>0</v>
      </c>
      <c r="E1362" s="227">
        <v>12815</v>
      </c>
      <c r="F1362" s="148"/>
      <c r="G1362" s="282"/>
      <c r="H1362" s="283"/>
      <c r="I1362" s="283"/>
      <c r="J1362" s="196"/>
      <c r="K1362" s="282"/>
      <c r="L1362" s="284"/>
      <c r="M1362" s="284"/>
      <c r="N1362" s="284"/>
      <c r="O1362" s="286"/>
      <c r="P1362" s="284"/>
      <c r="Q1362" s="284"/>
      <c r="R1362" s="284"/>
      <c r="S1362" s="284"/>
      <c r="T1362" s="284"/>
      <c r="U1362" s="284"/>
      <c r="V1362" s="284"/>
      <c r="W1362" s="284"/>
      <c r="X1362" s="284"/>
    </row>
    <row r="1363" spans="1:24" s="34" customFormat="1" ht="15.6">
      <c r="A1363" s="30" t="s">
        <v>567</v>
      </c>
      <c r="B1363" s="98" t="s">
        <v>812</v>
      </c>
      <c r="C1363" s="97"/>
      <c r="D1363" s="202">
        <f>D1364</f>
        <v>82723</v>
      </c>
      <c r="E1363" s="270">
        <f>E1364</f>
        <v>80000</v>
      </c>
      <c r="F1363" s="148"/>
      <c r="G1363" s="198"/>
      <c r="H1363" s="199"/>
      <c r="I1363" s="199"/>
      <c r="J1363" s="200"/>
      <c r="K1363" s="275"/>
      <c r="L1363" s="274"/>
      <c r="M1363" s="274"/>
      <c r="N1363" s="297"/>
      <c r="O1363" s="298"/>
      <c r="P1363" s="297"/>
      <c r="Q1363" s="297"/>
      <c r="R1363" s="297"/>
      <c r="S1363" s="297"/>
      <c r="T1363" s="297"/>
      <c r="U1363" s="297"/>
      <c r="V1363" s="297"/>
      <c r="W1363" s="297"/>
      <c r="X1363" s="297"/>
    </row>
    <row r="1364" spans="1:24" s="5" customFormat="1" ht="31.2">
      <c r="A1364" s="177" t="s">
        <v>519</v>
      </c>
      <c r="B1364" s="97" t="s">
        <v>812</v>
      </c>
      <c r="C1364" s="122">
        <v>200</v>
      </c>
      <c r="D1364" s="212">
        <f t="shared" ref="D1364:E1373" si="391">D1365</f>
        <v>82723</v>
      </c>
      <c r="E1364" s="227">
        <f t="shared" si="391"/>
        <v>80000</v>
      </c>
      <c r="F1364" s="148"/>
      <c r="G1364" s="282"/>
      <c r="H1364" s="283"/>
      <c r="I1364" s="283"/>
      <c r="J1364" s="196"/>
      <c r="K1364" s="282"/>
      <c r="L1364" s="284"/>
      <c r="M1364" s="284"/>
      <c r="N1364" s="284"/>
      <c r="O1364" s="286"/>
      <c r="P1364" s="284"/>
      <c r="Q1364" s="284"/>
      <c r="R1364" s="284"/>
      <c r="S1364" s="284"/>
      <c r="T1364" s="284"/>
      <c r="U1364" s="284"/>
      <c r="V1364" s="284"/>
      <c r="W1364" s="284"/>
      <c r="X1364" s="284"/>
    </row>
    <row r="1365" spans="1:24" s="5" customFormat="1" ht="31.2">
      <c r="A1365" s="195" t="s">
        <v>17</v>
      </c>
      <c r="B1365" s="97" t="s">
        <v>812</v>
      </c>
      <c r="C1365" s="122">
        <v>240</v>
      </c>
      <c r="D1365" s="212">
        <f t="shared" si="391"/>
        <v>82723</v>
      </c>
      <c r="E1365" s="227">
        <f t="shared" si="391"/>
        <v>80000</v>
      </c>
      <c r="F1365" s="148"/>
      <c r="G1365" s="282"/>
      <c r="H1365" s="283"/>
      <c r="I1365" s="283"/>
      <c r="J1365" s="196"/>
      <c r="K1365" s="282"/>
      <c r="L1365" s="284"/>
      <c r="M1365" s="284"/>
      <c r="N1365" s="284"/>
      <c r="O1365" s="286"/>
      <c r="P1365" s="284"/>
      <c r="Q1365" s="284"/>
      <c r="R1365" s="284"/>
      <c r="S1365" s="284"/>
      <c r="T1365" s="284"/>
      <c r="U1365" s="284"/>
      <c r="V1365" s="284"/>
      <c r="W1365" s="284"/>
      <c r="X1365" s="284"/>
    </row>
    <row r="1366" spans="1:24" s="5" customFormat="1" ht="15.6">
      <c r="A1366" s="195" t="s">
        <v>740</v>
      </c>
      <c r="B1366" s="97" t="s">
        <v>812</v>
      </c>
      <c r="C1366" s="122">
        <v>244</v>
      </c>
      <c r="D1366" s="212">
        <v>82723</v>
      </c>
      <c r="E1366" s="227">
        <v>80000</v>
      </c>
      <c r="F1366" s="148"/>
      <c r="G1366" s="282"/>
      <c r="H1366" s="283"/>
      <c r="I1366" s="283"/>
      <c r="J1366" s="196"/>
      <c r="K1366" s="282"/>
      <c r="L1366" s="284"/>
      <c r="M1366" s="284"/>
      <c r="N1366" s="284"/>
      <c r="O1366" s="286"/>
      <c r="P1366" s="284"/>
      <c r="Q1366" s="284"/>
      <c r="R1366" s="284"/>
      <c r="S1366" s="284"/>
      <c r="T1366" s="284"/>
      <c r="U1366" s="284"/>
      <c r="V1366" s="284"/>
      <c r="W1366" s="284"/>
      <c r="X1366" s="284"/>
    </row>
    <row r="1367" spans="1:24" s="34" customFormat="1" ht="15.6">
      <c r="A1367" s="30" t="s">
        <v>568</v>
      </c>
      <c r="B1367" s="98" t="s">
        <v>813</v>
      </c>
      <c r="C1367" s="97"/>
      <c r="D1367" s="211">
        <f t="shared" si="391"/>
        <v>54000</v>
      </c>
      <c r="E1367" s="254">
        <f t="shared" si="391"/>
        <v>56000</v>
      </c>
      <c r="F1367" s="148"/>
      <c r="G1367" s="198"/>
      <c r="H1367" s="199"/>
      <c r="I1367" s="199"/>
      <c r="J1367" s="200"/>
      <c r="K1367" s="275"/>
      <c r="L1367" s="274"/>
      <c r="M1367" s="274"/>
      <c r="N1367" s="297"/>
      <c r="O1367" s="298"/>
      <c r="P1367" s="297"/>
      <c r="Q1367" s="297"/>
      <c r="R1367" s="297"/>
      <c r="S1367" s="297"/>
      <c r="T1367" s="297"/>
      <c r="U1367" s="297"/>
      <c r="V1367" s="297"/>
      <c r="W1367" s="297"/>
      <c r="X1367" s="297"/>
    </row>
    <row r="1368" spans="1:24" s="5" customFormat="1" ht="31.2">
      <c r="A1368" s="177" t="s">
        <v>519</v>
      </c>
      <c r="B1368" s="97" t="s">
        <v>813</v>
      </c>
      <c r="C1368" s="122">
        <v>200</v>
      </c>
      <c r="D1368" s="212">
        <f t="shared" si="391"/>
        <v>54000</v>
      </c>
      <c r="E1368" s="227">
        <f t="shared" si="391"/>
        <v>56000</v>
      </c>
      <c r="F1368" s="148"/>
      <c r="G1368" s="282"/>
      <c r="H1368" s="283"/>
      <c r="I1368" s="283"/>
      <c r="J1368" s="196"/>
      <c r="K1368" s="282"/>
      <c r="L1368" s="284"/>
      <c r="M1368" s="284"/>
      <c r="N1368" s="284"/>
      <c r="O1368" s="286"/>
      <c r="P1368" s="284"/>
      <c r="Q1368" s="284"/>
      <c r="R1368" s="284"/>
      <c r="S1368" s="284"/>
      <c r="T1368" s="284"/>
      <c r="U1368" s="284"/>
      <c r="V1368" s="284"/>
      <c r="W1368" s="284"/>
      <c r="X1368" s="284"/>
    </row>
    <row r="1369" spans="1:24" s="5" customFormat="1" ht="31.2">
      <c r="A1369" s="195" t="s">
        <v>17</v>
      </c>
      <c r="B1369" s="97" t="s">
        <v>813</v>
      </c>
      <c r="C1369" s="122">
        <v>240</v>
      </c>
      <c r="D1369" s="212">
        <f t="shared" si="391"/>
        <v>54000</v>
      </c>
      <c r="E1369" s="227">
        <f t="shared" si="391"/>
        <v>56000</v>
      </c>
      <c r="F1369" s="148"/>
      <c r="G1369" s="282"/>
      <c r="H1369" s="283"/>
      <c r="I1369" s="283"/>
      <c r="J1369" s="196"/>
      <c r="K1369" s="282"/>
      <c r="L1369" s="284"/>
      <c r="M1369" s="284"/>
      <c r="N1369" s="284"/>
      <c r="O1369" s="286"/>
      <c r="P1369" s="284"/>
      <c r="Q1369" s="284"/>
      <c r="R1369" s="284"/>
      <c r="S1369" s="284"/>
      <c r="T1369" s="284"/>
      <c r="U1369" s="284"/>
      <c r="V1369" s="284"/>
      <c r="W1369" s="284"/>
      <c r="X1369" s="284"/>
    </row>
    <row r="1370" spans="1:24" s="5" customFormat="1" ht="15.6">
      <c r="A1370" s="195" t="s">
        <v>740</v>
      </c>
      <c r="B1370" s="97" t="s">
        <v>813</v>
      </c>
      <c r="C1370" s="122">
        <v>244</v>
      </c>
      <c r="D1370" s="212">
        <v>54000</v>
      </c>
      <c r="E1370" s="227">
        <v>56000</v>
      </c>
      <c r="F1370" s="148"/>
      <c r="G1370" s="282"/>
      <c r="H1370" s="283"/>
      <c r="I1370" s="283"/>
      <c r="J1370" s="196"/>
      <c r="K1370" s="282"/>
      <c r="L1370" s="284"/>
      <c r="M1370" s="284"/>
      <c r="N1370" s="284"/>
      <c r="O1370" s="286"/>
      <c r="P1370" s="284"/>
      <c r="Q1370" s="284"/>
      <c r="R1370" s="284"/>
      <c r="S1370" s="284"/>
      <c r="T1370" s="284"/>
      <c r="U1370" s="284"/>
      <c r="V1370" s="284"/>
      <c r="W1370" s="284"/>
      <c r="X1370" s="284"/>
    </row>
    <row r="1371" spans="1:24" s="34" customFormat="1" ht="15.6">
      <c r="A1371" s="30" t="s">
        <v>569</v>
      </c>
      <c r="B1371" s="98" t="s">
        <v>814</v>
      </c>
      <c r="C1371" s="122"/>
      <c r="D1371" s="211">
        <f t="shared" si="391"/>
        <v>100</v>
      </c>
      <c r="E1371" s="254">
        <f t="shared" si="391"/>
        <v>100</v>
      </c>
      <c r="F1371" s="148"/>
      <c r="G1371" s="198"/>
      <c r="H1371" s="199"/>
      <c r="I1371" s="199"/>
      <c r="J1371" s="200"/>
      <c r="K1371" s="275"/>
      <c r="L1371" s="274"/>
      <c r="M1371" s="274"/>
      <c r="N1371" s="297"/>
      <c r="O1371" s="298"/>
      <c r="P1371" s="297"/>
      <c r="Q1371" s="297"/>
      <c r="R1371" s="297"/>
      <c r="S1371" s="297"/>
      <c r="T1371" s="297"/>
      <c r="U1371" s="297"/>
      <c r="V1371" s="297"/>
      <c r="W1371" s="297"/>
      <c r="X1371" s="297"/>
    </row>
    <row r="1372" spans="1:24" s="5" customFormat="1" ht="31.2">
      <c r="A1372" s="177" t="s">
        <v>519</v>
      </c>
      <c r="B1372" s="97" t="s">
        <v>814</v>
      </c>
      <c r="C1372" s="122">
        <v>200</v>
      </c>
      <c r="D1372" s="212">
        <f t="shared" si="391"/>
        <v>100</v>
      </c>
      <c r="E1372" s="227">
        <f t="shared" si="391"/>
        <v>100</v>
      </c>
      <c r="F1372" s="148"/>
      <c r="G1372" s="282"/>
      <c r="H1372" s="283"/>
      <c r="I1372" s="283"/>
      <c r="J1372" s="196"/>
      <c r="K1372" s="282"/>
      <c r="L1372" s="284"/>
      <c r="M1372" s="284"/>
      <c r="N1372" s="284"/>
      <c r="O1372" s="286"/>
      <c r="P1372" s="284"/>
      <c r="Q1372" s="284"/>
      <c r="R1372" s="284"/>
      <c r="S1372" s="284"/>
      <c r="T1372" s="284"/>
      <c r="U1372" s="284"/>
      <c r="V1372" s="284"/>
      <c r="W1372" s="284"/>
      <c r="X1372" s="284"/>
    </row>
    <row r="1373" spans="1:24" s="5" customFormat="1" ht="31.2">
      <c r="A1373" s="195" t="s">
        <v>17</v>
      </c>
      <c r="B1373" s="97" t="s">
        <v>814</v>
      </c>
      <c r="C1373" s="122">
        <v>240</v>
      </c>
      <c r="D1373" s="212">
        <f t="shared" si="391"/>
        <v>100</v>
      </c>
      <c r="E1373" s="227">
        <f t="shared" si="391"/>
        <v>100</v>
      </c>
      <c r="F1373" s="148"/>
      <c r="G1373" s="282"/>
      <c r="H1373" s="283"/>
      <c r="I1373" s="283"/>
      <c r="J1373" s="196"/>
      <c r="K1373" s="282"/>
      <c r="L1373" s="284"/>
      <c r="M1373" s="284"/>
      <c r="N1373" s="284"/>
      <c r="O1373" s="286"/>
      <c r="P1373" s="284"/>
      <c r="Q1373" s="284"/>
      <c r="R1373" s="284"/>
      <c r="S1373" s="284"/>
      <c r="T1373" s="284"/>
      <c r="U1373" s="284"/>
      <c r="V1373" s="284"/>
      <c r="W1373" s="284"/>
      <c r="X1373" s="284"/>
    </row>
    <row r="1374" spans="1:24" s="5" customFormat="1" ht="15.6">
      <c r="A1374" s="195" t="s">
        <v>740</v>
      </c>
      <c r="B1374" s="97" t="s">
        <v>814</v>
      </c>
      <c r="C1374" s="122">
        <v>244</v>
      </c>
      <c r="D1374" s="212">
        <v>100</v>
      </c>
      <c r="E1374" s="227">
        <v>100</v>
      </c>
      <c r="F1374" s="148"/>
      <c r="G1374" s="282"/>
      <c r="H1374" s="283"/>
      <c r="I1374" s="283"/>
      <c r="J1374" s="196"/>
      <c r="K1374" s="282"/>
      <c r="L1374" s="284"/>
      <c r="M1374" s="284"/>
      <c r="N1374" s="284"/>
      <c r="O1374" s="286"/>
      <c r="P1374" s="284"/>
      <c r="Q1374" s="284"/>
      <c r="R1374" s="284"/>
      <c r="S1374" s="284"/>
      <c r="T1374" s="284"/>
      <c r="U1374" s="284"/>
      <c r="V1374" s="284"/>
      <c r="W1374" s="284"/>
      <c r="X1374" s="284"/>
    </row>
    <row r="1375" spans="1:24" s="5" customFormat="1" ht="31.2">
      <c r="A1375" s="6" t="s">
        <v>792</v>
      </c>
      <c r="B1375" s="108" t="s">
        <v>793</v>
      </c>
      <c r="C1375" s="187"/>
      <c r="D1375" s="204">
        <f>D1376+D1380+D1384+D1388+D1392</f>
        <v>36698</v>
      </c>
      <c r="E1375" s="268">
        <f>E1376+E1380+E1384+E1388+E1392</f>
        <v>31736</v>
      </c>
      <c r="F1375" s="148"/>
      <c r="G1375" s="282"/>
      <c r="H1375" s="283"/>
      <c r="I1375" s="283"/>
      <c r="J1375" s="196"/>
      <c r="K1375" s="282"/>
      <c r="L1375" s="284"/>
      <c r="M1375" s="284"/>
      <c r="N1375" s="284"/>
      <c r="O1375" s="286"/>
      <c r="P1375" s="284"/>
      <c r="Q1375" s="284"/>
      <c r="R1375" s="284"/>
      <c r="S1375" s="284"/>
      <c r="T1375" s="284"/>
      <c r="U1375" s="284"/>
      <c r="V1375" s="284"/>
      <c r="W1375" s="284"/>
      <c r="X1375" s="284"/>
    </row>
    <row r="1376" spans="1:24" s="5" customFormat="1" ht="15.6">
      <c r="A1376" s="140" t="s">
        <v>835</v>
      </c>
      <c r="B1376" s="98" t="s">
        <v>791</v>
      </c>
      <c r="C1376" s="114"/>
      <c r="D1376" s="221">
        <f t="shared" ref="D1376:E1376" si="392">D1377</f>
        <v>10000</v>
      </c>
      <c r="E1376" s="229">
        <f t="shared" si="392"/>
        <v>10000</v>
      </c>
      <c r="F1376" s="148"/>
      <c r="G1376" s="282"/>
      <c r="H1376" s="283"/>
      <c r="I1376" s="283"/>
      <c r="J1376" s="196"/>
      <c r="K1376" s="282"/>
      <c r="L1376" s="284"/>
      <c r="M1376" s="284"/>
      <c r="N1376" s="284"/>
      <c r="O1376" s="286"/>
      <c r="P1376" s="284"/>
      <c r="Q1376" s="284"/>
      <c r="R1376" s="284"/>
      <c r="S1376" s="284"/>
      <c r="T1376" s="284"/>
      <c r="U1376" s="284"/>
      <c r="V1376" s="284"/>
      <c r="W1376" s="284"/>
      <c r="X1376" s="284"/>
    </row>
    <row r="1377" spans="1:24" s="5" customFormat="1" ht="15.6">
      <c r="A1377" s="14" t="s">
        <v>13</v>
      </c>
      <c r="B1377" s="97" t="s">
        <v>791</v>
      </c>
      <c r="C1377" s="97" t="s">
        <v>14</v>
      </c>
      <c r="D1377" s="222">
        <f t="shared" ref="D1377:E1377" si="393">D1378</f>
        <v>10000</v>
      </c>
      <c r="E1377" s="259">
        <f t="shared" si="393"/>
        <v>10000</v>
      </c>
      <c r="F1377" s="148"/>
      <c r="G1377" s="282"/>
      <c r="H1377" s="283"/>
      <c r="I1377" s="283"/>
      <c r="J1377" s="196"/>
      <c r="K1377" s="282"/>
      <c r="L1377" s="284"/>
      <c r="M1377" s="284"/>
      <c r="N1377" s="284"/>
      <c r="O1377" s="286"/>
      <c r="P1377" s="284"/>
      <c r="Q1377" s="284"/>
      <c r="R1377" s="284"/>
      <c r="S1377" s="284"/>
      <c r="T1377" s="284"/>
      <c r="U1377" s="284"/>
      <c r="V1377" s="284"/>
      <c r="W1377" s="284"/>
      <c r="X1377" s="284"/>
    </row>
    <row r="1378" spans="1:24" s="5" customFormat="1" ht="46.8">
      <c r="A1378" s="38" t="s">
        <v>349</v>
      </c>
      <c r="B1378" s="97" t="s">
        <v>791</v>
      </c>
      <c r="C1378" s="97" t="s">
        <v>12</v>
      </c>
      <c r="D1378" s="222">
        <f t="shared" ref="D1378:E1378" si="394">D1379</f>
        <v>10000</v>
      </c>
      <c r="E1378" s="259">
        <f t="shared" si="394"/>
        <v>10000</v>
      </c>
      <c r="F1378" s="148"/>
      <c r="G1378" s="282"/>
      <c r="H1378" s="283"/>
      <c r="I1378" s="283"/>
      <c r="J1378" s="196"/>
      <c r="K1378" s="282"/>
      <c r="L1378" s="284"/>
      <c r="M1378" s="284"/>
      <c r="N1378" s="284"/>
      <c r="O1378" s="286"/>
      <c r="P1378" s="284"/>
      <c r="Q1378" s="284"/>
      <c r="R1378" s="284"/>
      <c r="S1378" s="284"/>
      <c r="T1378" s="284"/>
      <c r="U1378" s="284"/>
      <c r="V1378" s="284"/>
      <c r="W1378" s="284"/>
      <c r="X1378" s="284"/>
    </row>
    <row r="1379" spans="1:24" s="5" customFormat="1" ht="46.8">
      <c r="A1379" s="186" t="s">
        <v>585</v>
      </c>
      <c r="B1379" s="97" t="s">
        <v>791</v>
      </c>
      <c r="C1379" s="97" t="s">
        <v>590</v>
      </c>
      <c r="D1379" s="212">
        <v>10000</v>
      </c>
      <c r="E1379" s="227">
        <v>10000</v>
      </c>
      <c r="F1379" s="148"/>
      <c r="G1379" s="282"/>
      <c r="H1379" s="283"/>
      <c r="I1379" s="283"/>
      <c r="J1379" s="196"/>
      <c r="K1379" s="282"/>
      <c r="L1379" s="284"/>
      <c r="M1379" s="284"/>
      <c r="N1379" s="284"/>
      <c r="O1379" s="286"/>
      <c r="P1379" s="284"/>
      <c r="Q1379" s="284"/>
      <c r="R1379" s="284"/>
      <c r="S1379" s="284"/>
      <c r="T1379" s="284"/>
      <c r="U1379" s="284"/>
      <c r="V1379" s="284"/>
      <c r="W1379" s="284"/>
      <c r="X1379" s="284"/>
    </row>
    <row r="1380" spans="1:24" s="57" customFormat="1" ht="15.6">
      <c r="A1380" s="140" t="s">
        <v>637</v>
      </c>
      <c r="B1380" s="98" t="s">
        <v>794</v>
      </c>
      <c r="C1380" s="93"/>
      <c r="D1380" s="221">
        <f t="shared" ref="D1380:E1380" si="395">D1381</f>
        <v>13762</v>
      </c>
      <c r="E1380" s="229">
        <f t="shared" si="395"/>
        <v>8800</v>
      </c>
      <c r="F1380" s="147"/>
      <c r="G1380" s="341"/>
      <c r="H1380" s="338"/>
      <c r="I1380" s="338"/>
      <c r="J1380" s="342"/>
      <c r="K1380" s="291"/>
      <c r="L1380" s="294"/>
      <c r="M1380" s="294"/>
      <c r="N1380" s="339"/>
      <c r="O1380" s="340"/>
      <c r="P1380" s="339"/>
      <c r="Q1380" s="339"/>
      <c r="R1380" s="339"/>
      <c r="S1380" s="339"/>
      <c r="T1380" s="339"/>
      <c r="U1380" s="339"/>
      <c r="V1380" s="339"/>
      <c r="W1380" s="339"/>
      <c r="X1380" s="339"/>
    </row>
    <row r="1381" spans="1:24" s="5" customFormat="1" ht="15.6">
      <c r="A1381" s="14" t="s">
        <v>13</v>
      </c>
      <c r="B1381" s="97" t="s">
        <v>794</v>
      </c>
      <c r="C1381" s="97" t="s">
        <v>14</v>
      </c>
      <c r="D1381" s="222">
        <f t="shared" ref="D1381:E1381" si="396">D1382</f>
        <v>13762</v>
      </c>
      <c r="E1381" s="259">
        <f t="shared" si="396"/>
        <v>8800</v>
      </c>
      <c r="F1381" s="148"/>
      <c r="G1381" s="282"/>
      <c r="H1381" s="283"/>
      <c r="I1381" s="283"/>
      <c r="J1381" s="196"/>
      <c r="K1381" s="282"/>
      <c r="L1381" s="284"/>
      <c r="M1381" s="284"/>
      <c r="N1381" s="284"/>
      <c r="O1381" s="286"/>
      <c r="P1381" s="284"/>
      <c r="Q1381" s="284"/>
      <c r="R1381" s="284"/>
      <c r="S1381" s="284"/>
      <c r="T1381" s="284"/>
      <c r="U1381" s="284"/>
      <c r="V1381" s="284"/>
      <c r="W1381" s="284"/>
      <c r="X1381" s="284"/>
    </row>
    <row r="1382" spans="1:24" s="5" customFormat="1" ht="46.8">
      <c r="A1382" s="38" t="s">
        <v>349</v>
      </c>
      <c r="B1382" s="97" t="s">
        <v>794</v>
      </c>
      <c r="C1382" s="97" t="s">
        <v>12</v>
      </c>
      <c r="D1382" s="222">
        <f>D1383</f>
        <v>13762</v>
      </c>
      <c r="E1382" s="259">
        <f>E1383</f>
        <v>8800</v>
      </c>
      <c r="F1382" s="148"/>
      <c r="G1382" s="282"/>
      <c r="H1382" s="283"/>
      <c r="I1382" s="283"/>
      <c r="J1382" s="196"/>
      <c r="K1382" s="282"/>
      <c r="L1382" s="284"/>
      <c r="M1382" s="284"/>
      <c r="N1382" s="284"/>
      <c r="O1382" s="286"/>
      <c r="P1382" s="284"/>
      <c r="Q1382" s="284"/>
      <c r="R1382" s="284"/>
      <c r="S1382" s="284"/>
      <c r="T1382" s="284"/>
      <c r="U1382" s="284"/>
      <c r="V1382" s="284"/>
      <c r="W1382" s="284"/>
      <c r="X1382" s="284"/>
    </row>
    <row r="1383" spans="1:24" s="5" customFormat="1" ht="78">
      <c r="A1383" s="38" t="s">
        <v>639</v>
      </c>
      <c r="B1383" s="97" t="s">
        <v>794</v>
      </c>
      <c r="C1383" s="97" t="s">
        <v>589</v>
      </c>
      <c r="D1383" s="212">
        <v>13762</v>
      </c>
      <c r="E1383" s="227">
        <v>8800</v>
      </c>
      <c r="F1383" s="148"/>
      <c r="G1383" s="282"/>
      <c r="H1383" s="283"/>
      <c r="I1383" s="283"/>
      <c r="J1383" s="196"/>
      <c r="K1383" s="282"/>
      <c r="L1383" s="284"/>
      <c r="M1383" s="284"/>
      <c r="N1383" s="284"/>
      <c r="O1383" s="286"/>
      <c r="P1383" s="284"/>
      <c r="Q1383" s="284"/>
      <c r="R1383" s="284"/>
      <c r="S1383" s="284"/>
      <c r="T1383" s="284"/>
      <c r="U1383" s="284"/>
      <c r="V1383" s="284"/>
      <c r="W1383" s="284"/>
      <c r="X1383" s="284"/>
    </row>
    <row r="1384" spans="1:24" s="57" customFormat="1" ht="46.8">
      <c r="A1384" s="140" t="s">
        <v>796</v>
      </c>
      <c r="B1384" s="98" t="s">
        <v>795</v>
      </c>
      <c r="C1384" s="93"/>
      <c r="D1384" s="221">
        <f t="shared" ref="D1384:E1384" si="397">D1385</f>
        <v>3936</v>
      </c>
      <c r="E1384" s="229">
        <f t="shared" si="397"/>
        <v>3936</v>
      </c>
      <c r="F1384" s="147"/>
      <c r="G1384" s="341"/>
      <c r="H1384" s="338"/>
      <c r="I1384" s="338"/>
      <c r="J1384" s="342"/>
      <c r="K1384" s="291"/>
      <c r="L1384" s="294"/>
      <c r="M1384" s="294"/>
      <c r="N1384" s="339"/>
      <c r="O1384" s="340"/>
      <c r="P1384" s="339"/>
      <c r="Q1384" s="339"/>
      <c r="R1384" s="339"/>
      <c r="S1384" s="339"/>
      <c r="T1384" s="339"/>
      <c r="U1384" s="339"/>
      <c r="V1384" s="339"/>
      <c r="W1384" s="339"/>
      <c r="X1384" s="339"/>
    </row>
    <row r="1385" spans="1:24" s="5" customFormat="1" ht="15.6">
      <c r="A1385" s="14" t="s">
        <v>13</v>
      </c>
      <c r="B1385" s="97" t="s">
        <v>795</v>
      </c>
      <c r="C1385" s="97" t="s">
        <v>14</v>
      </c>
      <c r="D1385" s="222">
        <f t="shared" ref="D1385:E1385" si="398">D1386</f>
        <v>3936</v>
      </c>
      <c r="E1385" s="259">
        <f t="shared" si="398"/>
        <v>3936</v>
      </c>
      <c r="F1385" s="148"/>
      <c r="G1385" s="282"/>
      <c r="H1385" s="283"/>
      <c r="I1385" s="283"/>
      <c r="J1385" s="196"/>
      <c r="K1385" s="282"/>
      <c r="L1385" s="284"/>
      <c r="M1385" s="284"/>
      <c r="N1385" s="284"/>
      <c r="O1385" s="286"/>
      <c r="P1385" s="284"/>
      <c r="Q1385" s="284"/>
      <c r="R1385" s="284"/>
      <c r="S1385" s="284"/>
      <c r="T1385" s="284"/>
      <c r="U1385" s="284"/>
      <c r="V1385" s="284"/>
      <c r="W1385" s="284"/>
      <c r="X1385" s="284"/>
    </row>
    <row r="1386" spans="1:24" s="5" customFormat="1" ht="46.8">
      <c r="A1386" s="38" t="s">
        <v>349</v>
      </c>
      <c r="B1386" s="97" t="s">
        <v>795</v>
      </c>
      <c r="C1386" s="97" t="s">
        <v>12</v>
      </c>
      <c r="D1386" s="222">
        <f t="shared" ref="D1386:E1386" si="399">D1387</f>
        <v>3936</v>
      </c>
      <c r="E1386" s="259">
        <f t="shared" si="399"/>
        <v>3936</v>
      </c>
      <c r="F1386" s="148"/>
      <c r="G1386" s="282"/>
      <c r="H1386" s="283"/>
      <c r="I1386" s="283"/>
      <c r="J1386" s="196"/>
      <c r="K1386" s="282"/>
      <c r="L1386" s="284"/>
      <c r="M1386" s="284"/>
      <c r="N1386" s="284"/>
      <c r="O1386" s="286"/>
      <c r="P1386" s="284"/>
      <c r="Q1386" s="284"/>
      <c r="R1386" s="284"/>
      <c r="S1386" s="284"/>
      <c r="T1386" s="284"/>
      <c r="U1386" s="284"/>
      <c r="V1386" s="284"/>
      <c r="W1386" s="284"/>
      <c r="X1386" s="284"/>
    </row>
    <row r="1387" spans="1:24" s="5" customFormat="1" ht="46.8">
      <c r="A1387" s="186" t="s">
        <v>585</v>
      </c>
      <c r="B1387" s="97" t="s">
        <v>795</v>
      </c>
      <c r="C1387" s="97" t="s">
        <v>590</v>
      </c>
      <c r="D1387" s="212">
        <v>3936</v>
      </c>
      <c r="E1387" s="227">
        <v>3936</v>
      </c>
      <c r="F1387" s="148"/>
      <c r="G1387" s="282"/>
      <c r="H1387" s="283"/>
      <c r="I1387" s="283"/>
      <c r="J1387" s="196"/>
      <c r="K1387" s="282"/>
      <c r="L1387" s="284"/>
      <c r="M1387" s="284"/>
      <c r="N1387" s="284"/>
      <c r="O1387" s="286"/>
      <c r="P1387" s="284"/>
      <c r="Q1387" s="284"/>
      <c r="R1387" s="284"/>
      <c r="S1387" s="284"/>
      <c r="T1387" s="284"/>
      <c r="U1387" s="284"/>
      <c r="V1387" s="284"/>
      <c r="W1387" s="284"/>
      <c r="X1387" s="284"/>
    </row>
    <row r="1388" spans="1:24" s="57" customFormat="1" ht="27.75" customHeight="1">
      <c r="A1388" s="140" t="s">
        <v>836</v>
      </c>
      <c r="B1388" s="98" t="s">
        <v>797</v>
      </c>
      <c r="C1388" s="93"/>
      <c r="D1388" s="221">
        <f t="shared" ref="D1388:E1388" si="400">D1389</f>
        <v>2000</v>
      </c>
      <c r="E1388" s="229">
        <f t="shared" si="400"/>
        <v>2000</v>
      </c>
      <c r="F1388" s="147"/>
      <c r="G1388" s="341"/>
      <c r="H1388" s="338"/>
      <c r="I1388" s="338"/>
      <c r="J1388" s="342"/>
      <c r="K1388" s="291"/>
      <c r="L1388" s="294"/>
      <c r="M1388" s="294"/>
      <c r="N1388" s="339"/>
      <c r="O1388" s="340"/>
      <c r="P1388" s="339"/>
      <c r="Q1388" s="339"/>
      <c r="R1388" s="339"/>
      <c r="S1388" s="339"/>
      <c r="T1388" s="339"/>
      <c r="U1388" s="339"/>
      <c r="V1388" s="339"/>
      <c r="W1388" s="339"/>
      <c r="X1388" s="339"/>
    </row>
    <row r="1389" spans="1:24" s="5" customFormat="1" ht="31.2">
      <c r="A1389" s="177" t="s">
        <v>519</v>
      </c>
      <c r="B1389" s="97" t="s">
        <v>797</v>
      </c>
      <c r="C1389" s="88" t="s">
        <v>15</v>
      </c>
      <c r="D1389" s="222">
        <f t="shared" ref="D1389:E1389" si="401">D1390</f>
        <v>2000</v>
      </c>
      <c r="E1389" s="259">
        <f t="shared" si="401"/>
        <v>2000</v>
      </c>
      <c r="F1389" s="148"/>
      <c r="G1389" s="282"/>
      <c r="H1389" s="283"/>
      <c r="I1389" s="283"/>
      <c r="J1389" s="196"/>
      <c r="K1389" s="282"/>
      <c r="L1389" s="284"/>
      <c r="M1389" s="284"/>
      <c r="N1389" s="284"/>
      <c r="O1389" s="286"/>
      <c r="P1389" s="284"/>
      <c r="Q1389" s="284"/>
      <c r="R1389" s="284"/>
      <c r="S1389" s="284"/>
      <c r="T1389" s="284"/>
      <c r="U1389" s="284"/>
      <c r="V1389" s="284"/>
      <c r="W1389" s="284"/>
      <c r="X1389" s="284"/>
    </row>
    <row r="1390" spans="1:24" s="5" customFormat="1" ht="31.2">
      <c r="A1390" s="177" t="s">
        <v>17</v>
      </c>
      <c r="B1390" s="97" t="s">
        <v>797</v>
      </c>
      <c r="C1390" s="88" t="s">
        <v>16</v>
      </c>
      <c r="D1390" s="222">
        <f t="shared" ref="D1390:E1390" si="402">D1391</f>
        <v>2000</v>
      </c>
      <c r="E1390" s="259">
        <f t="shared" si="402"/>
        <v>2000</v>
      </c>
      <c r="F1390" s="148"/>
      <c r="G1390" s="282"/>
      <c r="H1390" s="283"/>
      <c r="I1390" s="283"/>
      <c r="J1390" s="196"/>
      <c r="K1390" s="282"/>
      <c r="L1390" s="284"/>
      <c r="M1390" s="284"/>
      <c r="N1390" s="284"/>
      <c r="O1390" s="286"/>
      <c r="P1390" s="284"/>
      <c r="Q1390" s="284"/>
      <c r="R1390" s="284"/>
      <c r="S1390" s="284"/>
      <c r="T1390" s="284"/>
      <c r="U1390" s="284"/>
      <c r="V1390" s="284"/>
      <c r="W1390" s="284"/>
      <c r="X1390" s="284"/>
    </row>
    <row r="1391" spans="1:24" s="53" customFormat="1" ht="15.6">
      <c r="A1391" s="177" t="s">
        <v>740</v>
      </c>
      <c r="B1391" s="97" t="s">
        <v>797</v>
      </c>
      <c r="C1391" s="97" t="s">
        <v>77</v>
      </c>
      <c r="D1391" s="212">
        <v>2000</v>
      </c>
      <c r="E1391" s="227">
        <v>2000</v>
      </c>
      <c r="F1391" s="148"/>
      <c r="G1391" s="336"/>
      <c r="H1391" s="315"/>
      <c r="I1391" s="315"/>
      <c r="J1391" s="337"/>
      <c r="K1391" s="282"/>
      <c r="L1391" s="284"/>
      <c r="M1391" s="284"/>
      <c r="N1391" s="316"/>
      <c r="O1391" s="317"/>
      <c r="P1391" s="316"/>
      <c r="Q1391" s="316"/>
      <c r="R1391" s="316"/>
      <c r="S1391" s="316"/>
      <c r="T1391" s="316"/>
      <c r="U1391" s="316"/>
      <c r="V1391" s="316"/>
      <c r="W1391" s="316"/>
      <c r="X1391" s="316"/>
    </row>
    <row r="1392" spans="1:24" s="57" customFormat="1" ht="31.2">
      <c r="A1392" s="140" t="s">
        <v>638</v>
      </c>
      <c r="B1392" s="98" t="s">
        <v>798</v>
      </c>
      <c r="C1392" s="93"/>
      <c r="D1392" s="221">
        <f t="shared" ref="D1392:E1392" si="403">D1393</f>
        <v>7000</v>
      </c>
      <c r="E1392" s="229">
        <f t="shared" si="403"/>
        <v>7000</v>
      </c>
      <c r="F1392" s="147"/>
      <c r="G1392" s="341"/>
      <c r="H1392" s="338"/>
      <c r="I1392" s="338"/>
      <c r="J1392" s="342"/>
      <c r="K1392" s="291"/>
      <c r="L1392" s="294"/>
      <c r="M1392" s="294"/>
      <c r="N1392" s="339"/>
      <c r="O1392" s="340"/>
      <c r="P1392" s="339"/>
      <c r="Q1392" s="339"/>
      <c r="R1392" s="339"/>
      <c r="S1392" s="339"/>
      <c r="T1392" s="339"/>
      <c r="U1392" s="339"/>
      <c r="V1392" s="339"/>
      <c r="W1392" s="339"/>
      <c r="X1392" s="339"/>
    </row>
    <row r="1393" spans="1:16376" s="5" customFormat="1" ht="15.6">
      <c r="A1393" s="14" t="s">
        <v>13</v>
      </c>
      <c r="B1393" s="97" t="s">
        <v>798</v>
      </c>
      <c r="C1393" s="97" t="s">
        <v>14</v>
      </c>
      <c r="D1393" s="222">
        <f t="shared" ref="D1393:E1393" si="404">D1394</f>
        <v>7000</v>
      </c>
      <c r="E1393" s="259">
        <f t="shared" si="404"/>
        <v>7000</v>
      </c>
      <c r="F1393" s="148"/>
      <c r="G1393" s="282"/>
      <c r="H1393" s="283"/>
      <c r="I1393" s="283"/>
      <c r="J1393" s="196"/>
      <c r="K1393" s="282"/>
      <c r="L1393" s="284"/>
      <c r="M1393" s="284"/>
      <c r="N1393" s="284"/>
      <c r="O1393" s="286"/>
      <c r="P1393" s="284"/>
      <c r="Q1393" s="284"/>
      <c r="R1393" s="284"/>
      <c r="S1393" s="284"/>
      <c r="T1393" s="284"/>
      <c r="U1393" s="284"/>
      <c r="V1393" s="284"/>
      <c r="W1393" s="284"/>
      <c r="X1393" s="284"/>
    </row>
    <row r="1394" spans="1:16376" s="5" customFormat="1" ht="46.8">
      <c r="A1394" s="38" t="s">
        <v>349</v>
      </c>
      <c r="B1394" s="97" t="s">
        <v>798</v>
      </c>
      <c r="C1394" s="97" t="s">
        <v>12</v>
      </c>
      <c r="D1394" s="222">
        <f t="shared" ref="D1394:E1394" si="405">D1395</f>
        <v>7000</v>
      </c>
      <c r="E1394" s="259">
        <f t="shared" si="405"/>
        <v>7000</v>
      </c>
      <c r="F1394" s="148"/>
      <c r="G1394" s="282"/>
      <c r="H1394" s="283"/>
      <c r="I1394" s="283"/>
      <c r="J1394" s="196"/>
      <c r="K1394" s="282"/>
      <c r="L1394" s="284"/>
      <c r="M1394" s="284"/>
      <c r="N1394" s="284"/>
      <c r="O1394" s="286"/>
      <c r="P1394" s="284"/>
      <c r="Q1394" s="284"/>
      <c r="R1394" s="284"/>
      <c r="S1394" s="284"/>
      <c r="T1394" s="284"/>
      <c r="U1394" s="284"/>
      <c r="V1394" s="284"/>
      <c r="W1394" s="284"/>
      <c r="X1394" s="284"/>
    </row>
    <row r="1395" spans="1:16376" s="5" customFormat="1" ht="46.8">
      <c r="A1395" s="186" t="s">
        <v>585</v>
      </c>
      <c r="B1395" s="97" t="s">
        <v>798</v>
      </c>
      <c r="C1395" s="97" t="s">
        <v>590</v>
      </c>
      <c r="D1395" s="212">
        <v>7000</v>
      </c>
      <c r="E1395" s="227">
        <v>7000</v>
      </c>
      <c r="F1395" s="148"/>
      <c r="G1395" s="282"/>
      <c r="H1395" s="283"/>
      <c r="I1395" s="283"/>
      <c r="J1395" s="196"/>
      <c r="K1395" s="282"/>
      <c r="L1395" s="284"/>
      <c r="M1395" s="284"/>
      <c r="N1395" s="284"/>
      <c r="O1395" s="286"/>
      <c r="P1395" s="284"/>
      <c r="Q1395" s="284"/>
      <c r="R1395" s="284"/>
      <c r="S1395" s="284"/>
      <c r="T1395" s="284"/>
      <c r="U1395" s="284"/>
      <c r="V1395" s="284"/>
      <c r="W1395" s="284"/>
      <c r="X1395" s="284"/>
    </row>
    <row r="1396" spans="1:16376" s="5" customFormat="1" ht="17.399999999999999">
      <c r="A1396" s="63" t="s">
        <v>49</v>
      </c>
      <c r="B1396" s="88"/>
      <c r="C1396" s="114"/>
      <c r="D1396" s="240">
        <f>D6+D299+D429+D480+D622+D704+D787+D889+D916+D1044+D1100+D1168+D1191+D1227+D1261+D1294+D1300</f>
        <v>11325800.99</v>
      </c>
      <c r="E1396" s="272">
        <f>E6+E299+E429+E480+E622+E704+E787+E889+E916+E1044+E1100+E1168+E1191+E1227+E1261+E1294+E1300</f>
        <v>10456862.68</v>
      </c>
      <c r="F1396" s="162"/>
      <c r="G1396" s="282"/>
      <c r="H1396" s="283"/>
      <c r="I1396" s="283"/>
      <c r="J1396" s="196"/>
      <c r="K1396" s="282"/>
      <c r="L1396" s="284"/>
      <c r="M1396" s="284"/>
      <c r="N1396" s="284"/>
      <c r="O1396" s="286"/>
      <c r="P1396" s="284"/>
      <c r="Q1396" s="284"/>
      <c r="R1396" s="284"/>
      <c r="S1396" s="284"/>
      <c r="T1396" s="284"/>
      <c r="U1396" s="284"/>
      <c r="V1396" s="284"/>
      <c r="W1396" s="284"/>
      <c r="X1396" s="284"/>
    </row>
    <row r="1397" spans="1:16376" s="5" customFormat="1" ht="35.4">
      <c r="A1397" s="44" t="s">
        <v>46</v>
      </c>
      <c r="B1397" s="116" t="s">
        <v>173</v>
      </c>
      <c r="C1397" s="114"/>
      <c r="D1397" s="237">
        <f>D1398+D1402+D1416+D1421</f>
        <v>27198</v>
      </c>
      <c r="E1397" s="267">
        <f>E1398+E1402+E1416+E1421</f>
        <v>27198</v>
      </c>
      <c r="F1397" s="71"/>
      <c r="G1397" s="275"/>
      <c r="H1397" s="299"/>
      <c r="I1397" s="299"/>
      <c r="J1397" s="300"/>
      <c r="K1397" s="275"/>
      <c r="L1397" s="274"/>
      <c r="M1397" s="274"/>
      <c r="N1397" s="274"/>
      <c r="O1397" s="285"/>
      <c r="P1397" s="274"/>
      <c r="Q1397" s="274"/>
      <c r="R1397" s="274"/>
      <c r="S1397" s="274"/>
      <c r="T1397" s="274"/>
      <c r="U1397" s="274"/>
      <c r="V1397" s="274"/>
      <c r="W1397" s="274"/>
      <c r="X1397" s="274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  <c r="BY1397" s="1"/>
      <c r="BZ1397" s="1"/>
      <c r="CA1397" s="1"/>
      <c r="CB1397" s="1"/>
      <c r="CC1397" s="1"/>
      <c r="CD1397" s="1"/>
      <c r="CE1397" s="1"/>
      <c r="CF1397" s="1"/>
      <c r="CG1397" s="1"/>
      <c r="CH1397" s="1"/>
      <c r="CI1397" s="1"/>
      <c r="CJ1397" s="1"/>
      <c r="CK1397" s="1"/>
      <c r="CL1397" s="1"/>
      <c r="CM1397" s="1"/>
      <c r="CN1397" s="1"/>
      <c r="CO1397" s="1"/>
      <c r="CP1397" s="1"/>
      <c r="CQ1397" s="1"/>
      <c r="CR1397" s="1"/>
      <c r="CS1397" s="1"/>
      <c r="CT1397" s="1"/>
      <c r="CU1397" s="1"/>
      <c r="CV1397" s="1"/>
      <c r="CW1397" s="1"/>
      <c r="CX1397" s="1"/>
      <c r="CY1397" s="1"/>
      <c r="CZ1397" s="1"/>
      <c r="DA1397" s="1"/>
      <c r="DB1397" s="1"/>
      <c r="DC1397" s="1"/>
      <c r="DD1397" s="1"/>
      <c r="DE1397" s="1"/>
      <c r="DF1397" s="1"/>
      <c r="DG1397" s="1"/>
      <c r="DH1397" s="1"/>
      <c r="DI1397" s="1"/>
      <c r="DJ1397" s="1"/>
      <c r="DK1397" s="1"/>
      <c r="DL1397" s="1"/>
      <c r="DM1397" s="1"/>
      <c r="DN1397" s="1"/>
      <c r="DO1397" s="1"/>
      <c r="DP1397" s="1"/>
      <c r="DQ1397" s="1"/>
      <c r="DR1397" s="1"/>
      <c r="DS1397" s="1"/>
      <c r="DT1397" s="1"/>
      <c r="DU1397" s="1"/>
      <c r="DV1397" s="1"/>
      <c r="DW1397" s="1"/>
      <c r="DX1397" s="1"/>
      <c r="DY1397" s="1"/>
      <c r="DZ1397" s="1"/>
      <c r="EA1397" s="1"/>
      <c r="EB1397" s="1"/>
      <c r="EC1397" s="1"/>
      <c r="ED1397" s="1"/>
      <c r="EE1397" s="1"/>
      <c r="EF1397" s="1"/>
      <c r="EG1397" s="1"/>
      <c r="EH1397" s="1"/>
      <c r="EI1397" s="1"/>
      <c r="EJ1397" s="1"/>
      <c r="EK1397" s="1"/>
      <c r="EL1397" s="1"/>
      <c r="EM1397" s="1"/>
      <c r="EN1397" s="1"/>
      <c r="EO1397" s="1"/>
      <c r="EP1397" s="1"/>
      <c r="EQ1397" s="1"/>
      <c r="ER1397" s="1"/>
      <c r="ES1397" s="1"/>
      <c r="ET1397" s="1"/>
      <c r="EU1397" s="1"/>
      <c r="EV1397" s="1"/>
      <c r="EW1397" s="1"/>
      <c r="EX1397" s="1"/>
      <c r="EY1397" s="1"/>
      <c r="EZ1397" s="1"/>
      <c r="FA1397" s="1"/>
      <c r="FB1397" s="1"/>
      <c r="FC1397" s="1"/>
      <c r="FD1397" s="1"/>
      <c r="FE1397" s="1"/>
      <c r="FF1397" s="1"/>
      <c r="FG1397" s="1"/>
      <c r="FH1397" s="1"/>
      <c r="FI1397" s="1"/>
      <c r="FJ1397" s="1"/>
      <c r="FK1397" s="1"/>
      <c r="FL1397" s="1"/>
      <c r="FM1397" s="1"/>
      <c r="FN1397" s="1"/>
      <c r="FO1397" s="1"/>
      <c r="FP1397" s="1"/>
      <c r="FQ1397" s="1"/>
      <c r="FR1397" s="1"/>
      <c r="FS1397" s="1"/>
      <c r="FT1397" s="1"/>
      <c r="FU1397" s="1"/>
      <c r="FV1397" s="1"/>
      <c r="FW1397" s="1"/>
      <c r="FX1397" s="1"/>
      <c r="FY1397" s="1"/>
      <c r="FZ1397" s="1"/>
      <c r="GA1397" s="1"/>
      <c r="GB1397" s="1"/>
      <c r="GC1397" s="1"/>
      <c r="GD1397" s="1"/>
      <c r="GE1397" s="1"/>
      <c r="GF1397" s="1"/>
      <c r="GG1397" s="1"/>
      <c r="GH1397" s="1"/>
      <c r="GI1397" s="1"/>
      <c r="GJ1397" s="1"/>
      <c r="GK1397" s="1"/>
      <c r="GL1397" s="1"/>
      <c r="GM1397" s="1"/>
      <c r="GN1397" s="1"/>
      <c r="GO1397" s="1"/>
      <c r="GP1397" s="1"/>
      <c r="GQ1397" s="1"/>
      <c r="GR1397" s="1"/>
      <c r="GS1397" s="1"/>
      <c r="GT1397" s="1"/>
      <c r="GU1397" s="1"/>
      <c r="GV1397" s="1"/>
      <c r="GW1397" s="1"/>
      <c r="GX1397" s="1"/>
      <c r="GY1397" s="1"/>
      <c r="GZ1397" s="1"/>
      <c r="HA1397" s="1"/>
      <c r="HB1397" s="1"/>
      <c r="HC1397" s="1"/>
      <c r="HD1397" s="1"/>
      <c r="HE1397" s="1"/>
      <c r="HF1397" s="1"/>
      <c r="HG1397" s="1"/>
      <c r="HH1397" s="1"/>
      <c r="HI1397" s="1"/>
      <c r="HJ1397" s="1"/>
      <c r="HK1397" s="1"/>
      <c r="HL1397" s="1"/>
      <c r="HM1397" s="1"/>
      <c r="HN1397" s="1"/>
      <c r="HO1397" s="1"/>
      <c r="HP1397" s="1"/>
      <c r="HQ1397" s="1"/>
      <c r="HR1397" s="1"/>
      <c r="HS1397" s="1"/>
      <c r="HT1397" s="1"/>
      <c r="HU1397" s="1"/>
      <c r="HV1397" s="1"/>
      <c r="HW1397" s="1"/>
      <c r="HX1397" s="1"/>
      <c r="HY1397" s="1"/>
      <c r="HZ1397" s="1"/>
      <c r="IA1397" s="1"/>
      <c r="IB1397" s="1"/>
      <c r="IC1397" s="1"/>
      <c r="ID1397" s="1"/>
      <c r="IE1397" s="1"/>
      <c r="IF1397" s="1"/>
      <c r="IG1397" s="1"/>
      <c r="IH1397" s="1"/>
      <c r="II1397" s="1"/>
      <c r="IJ1397" s="1"/>
      <c r="IK1397" s="1"/>
      <c r="IL1397" s="1"/>
      <c r="IM1397" s="1"/>
      <c r="IN1397" s="1"/>
      <c r="IO1397" s="1"/>
      <c r="IP1397" s="1"/>
      <c r="IQ1397" s="1"/>
      <c r="IR1397" s="1"/>
      <c r="IS1397" s="1"/>
      <c r="IT1397" s="1"/>
      <c r="IU1397" s="1"/>
      <c r="IV1397" s="1"/>
      <c r="IW1397" s="1"/>
      <c r="IX1397" s="1"/>
      <c r="IY1397" s="1"/>
      <c r="IZ1397" s="1"/>
      <c r="JA1397" s="1"/>
      <c r="JB1397" s="1"/>
      <c r="JC1397" s="1"/>
      <c r="JD1397" s="1"/>
      <c r="JE1397" s="1"/>
      <c r="JF1397" s="1"/>
      <c r="JG1397" s="1"/>
      <c r="JH1397" s="1"/>
      <c r="JI1397" s="1"/>
      <c r="JJ1397" s="1"/>
      <c r="JK1397" s="1"/>
      <c r="JL1397" s="1"/>
      <c r="JM1397" s="1"/>
      <c r="JN1397" s="1"/>
      <c r="JO1397" s="1"/>
      <c r="JP1397" s="1"/>
      <c r="JQ1397" s="1"/>
      <c r="JR1397" s="1"/>
      <c r="JS1397" s="1"/>
      <c r="JT1397" s="1"/>
      <c r="JU1397" s="1"/>
      <c r="JV1397" s="1"/>
      <c r="JW1397" s="1"/>
      <c r="JX1397" s="1"/>
      <c r="JY1397" s="1"/>
      <c r="JZ1397" s="1"/>
      <c r="KA1397" s="1"/>
      <c r="KB1397" s="1"/>
      <c r="KC1397" s="1"/>
      <c r="KD1397" s="1"/>
      <c r="KE1397" s="1"/>
      <c r="KF1397" s="1"/>
      <c r="KG1397" s="1"/>
      <c r="KH1397" s="1"/>
      <c r="KI1397" s="1"/>
      <c r="KJ1397" s="1"/>
      <c r="KK1397" s="1"/>
      <c r="KL1397" s="1"/>
      <c r="KM1397" s="1"/>
      <c r="KN1397" s="1"/>
      <c r="KO1397" s="1"/>
      <c r="KP1397" s="1"/>
      <c r="KQ1397" s="1"/>
      <c r="KR1397" s="1"/>
      <c r="KS1397" s="1"/>
      <c r="KT1397" s="1"/>
      <c r="KU1397" s="1"/>
      <c r="KV1397" s="1"/>
      <c r="KW1397" s="1"/>
      <c r="KX1397" s="1"/>
      <c r="KY1397" s="1"/>
      <c r="KZ1397" s="1"/>
      <c r="LA1397" s="1"/>
      <c r="LB1397" s="1"/>
      <c r="LC1397" s="1"/>
      <c r="LD1397" s="1"/>
      <c r="LE1397" s="1"/>
      <c r="LF1397" s="1"/>
      <c r="LG1397" s="1"/>
      <c r="LH1397" s="1"/>
      <c r="LI1397" s="1"/>
      <c r="LJ1397" s="1"/>
      <c r="LK1397" s="1"/>
      <c r="LL1397" s="1"/>
      <c r="LM1397" s="1"/>
      <c r="LN1397" s="1"/>
      <c r="LO1397" s="1"/>
      <c r="LP1397" s="1"/>
      <c r="LQ1397" s="1"/>
      <c r="LR1397" s="1"/>
      <c r="LS1397" s="1"/>
      <c r="LT1397" s="1"/>
      <c r="LU1397" s="1"/>
      <c r="LV1397" s="1"/>
      <c r="LW1397" s="1"/>
      <c r="LX1397" s="1"/>
      <c r="LY1397" s="1"/>
      <c r="LZ1397" s="1"/>
      <c r="MA1397" s="1"/>
      <c r="MB1397" s="1"/>
      <c r="MC1397" s="1"/>
      <c r="MD1397" s="1"/>
      <c r="ME1397" s="1"/>
      <c r="MF1397" s="1"/>
      <c r="MG1397" s="1"/>
      <c r="MH1397" s="1"/>
      <c r="MI1397" s="1"/>
      <c r="MJ1397" s="1"/>
      <c r="MK1397" s="1"/>
      <c r="ML1397" s="1"/>
      <c r="MM1397" s="1"/>
      <c r="MN1397" s="1"/>
      <c r="MO1397" s="1"/>
      <c r="MP1397" s="1"/>
      <c r="MQ1397" s="1"/>
      <c r="MR1397" s="1"/>
      <c r="MS1397" s="1"/>
      <c r="MT1397" s="1"/>
      <c r="MU1397" s="1"/>
      <c r="MV1397" s="1"/>
      <c r="MW1397" s="1"/>
      <c r="MX1397" s="1"/>
      <c r="MY1397" s="1"/>
      <c r="MZ1397" s="1"/>
      <c r="NA1397" s="1"/>
      <c r="NB1397" s="1"/>
      <c r="NC1397" s="1"/>
      <c r="ND1397" s="1"/>
      <c r="NE1397" s="1"/>
      <c r="NF1397" s="1"/>
      <c r="NG1397" s="1"/>
      <c r="NH1397" s="1"/>
      <c r="NI1397" s="1"/>
      <c r="NJ1397" s="1"/>
      <c r="NK1397" s="1"/>
      <c r="NL1397" s="1"/>
      <c r="NM1397" s="1"/>
      <c r="NN1397" s="1"/>
      <c r="NO1397" s="1"/>
      <c r="NP1397" s="1"/>
      <c r="NQ1397" s="1"/>
      <c r="NR1397" s="1"/>
      <c r="NS1397" s="1"/>
      <c r="NT1397" s="1"/>
      <c r="NU1397" s="1"/>
      <c r="NV1397" s="1"/>
      <c r="NW1397" s="1"/>
      <c r="NX1397" s="1"/>
      <c r="NY1397" s="1"/>
      <c r="NZ1397" s="1"/>
      <c r="OA1397" s="1"/>
      <c r="OB1397" s="1"/>
      <c r="OC1397" s="1"/>
      <c r="OD1397" s="1"/>
      <c r="OE1397" s="1"/>
      <c r="OF1397" s="1"/>
      <c r="OG1397" s="1"/>
      <c r="OH1397" s="1"/>
      <c r="OI1397" s="1"/>
      <c r="OJ1397" s="1"/>
      <c r="OK1397" s="1"/>
      <c r="OL1397" s="1"/>
      <c r="OM1397" s="1"/>
      <c r="ON1397" s="1"/>
      <c r="OO1397" s="1"/>
      <c r="OP1397" s="1"/>
      <c r="OQ1397" s="1"/>
      <c r="OR1397" s="1"/>
      <c r="OS1397" s="1"/>
      <c r="OT1397" s="1"/>
      <c r="OU1397" s="1"/>
      <c r="OV1397" s="1"/>
      <c r="OW1397" s="1"/>
      <c r="OX1397" s="1"/>
      <c r="OY1397" s="1"/>
      <c r="OZ1397" s="1"/>
      <c r="PA1397" s="1"/>
      <c r="PB1397" s="1"/>
      <c r="PC1397" s="1"/>
      <c r="PD1397" s="1"/>
      <c r="PE1397" s="1"/>
      <c r="PF1397" s="1"/>
      <c r="PG1397" s="1"/>
      <c r="PH1397" s="1"/>
      <c r="PI1397" s="1"/>
      <c r="PJ1397" s="1"/>
      <c r="PK1397" s="1"/>
      <c r="PL1397" s="1"/>
      <c r="PM1397" s="1"/>
      <c r="PN1397" s="1"/>
      <c r="PO1397" s="1"/>
      <c r="PP1397" s="1"/>
      <c r="PQ1397" s="1"/>
      <c r="PR1397" s="1"/>
      <c r="PS1397" s="1"/>
      <c r="PT1397" s="1"/>
      <c r="PU1397" s="1"/>
      <c r="PV1397" s="1"/>
      <c r="PW1397" s="1"/>
      <c r="PX1397" s="1"/>
      <c r="PY1397" s="1"/>
      <c r="PZ1397" s="1"/>
      <c r="QA1397" s="1"/>
      <c r="QB1397" s="1"/>
      <c r="QC1397" s="1"/>
      <c r="QD1397" s="1"/>
      <c r="QE1397" s="1"/>
      <c r="QF1397" s="1"/>
      <c r="QG1397" s="1"/>
      <c r="QH1397" s="1"/>
      <c r="QI1397" s="1"/>
      <c r="QJ1397" s="1"/>
      <c r="QK1397" s="1"/>
      <c r="QL1397" s="1"/>
      <c r="QM1397" s="1"/>
      <c r="QN1397" s="1"/>
      <c r="QO1397" s="1"/>
      <c r="QP1397" s="1"/>
      <c r="QQ1397" s="1"/>
      <c r="QR1397" s="1"/>
      <c r="QS1397" s="1"/>
      <c r="QT1397" s="1"/>
      <c r="QU1397" s="1"/>
      <c r="QV1397" s="1"/>
      <c r="QW1397" s="1"/>
      <c r="QX1397" s="1"/>
      <c r="QY1397" s="1"/>
      <c r="QZ1397" s="1"/>
      <c r="RA1397" s="1"/>
      <c r="RB1397" s="1"/>
      <c r="RC1397" s="1"/>
      <c r="RD1397" s="1"/>
      <c r="RE1397" s="1"/>
      <c r="RF1397" s="1"/>
      <c r="RG1397" s="1"/>
      <c r="RH1397" s="1"/>
      <c r="RI1397" s="1"/>
      <c r="RJ1397" s="1"/>
      <c r="RK1397" s="1"/>
      <c r="RL1397" s="1"/>
      <c r="RM1397" s="1"/>
      <c r="RN1397" s="1"/>
      <c r="RO1397" s="1"/>
      <c r="RP1397" s="1"/>
      <c r="RQ1397" s="1"/>
      <c r="RR1397" s="1"/>
      <c r="RS1397" s="1"/>
      <c r="RT1397" s="1"/>
      <c r="RU1397" s="1"/>
      <c r="RV1397" s="1"/>
      <c r="RW1397" s="1"/>
      <c r="RX1397" s="1"/>
      <c r="RY1397" s="1"/>
      <c r="RZ1397" s="1"/>
      <c r="SA1397" s="1"/>
      <c r="SB1397" s="1"/>
      <c r="SC1397" s="1"/>
      <c r="SD1397" s="1"/>
      <c r="SE1397" s="1"/>
      <c r="SF1397" s="1"/>
      <c r="SG1397" s="1"/>
      <c r="SH1397" s="1"/>
      <c r="SI1397" s="1"/>
      <c r="SJ1397" s="1"/>
      <c r="SK1397" s="1"/>
      <c r="SL1397" s="1"/>
      <c r="SM1397" s="1"/>
      <c r="SN1397" s="1"/>
      <c r="SO1397" s="1"/>
      <c r="SP1397" s="1"/>
      <c r="SQ1397" s="1"/>
      <c r="SR1397" s="1"/>
      <c r="SS1397" s="1"/>
      <c r="ST1397" s="1"/>
      <c r="SU1397" s="1"/>
      <c r="SV1397" s="1"/>
      <c r="SW1397" s="1"/>
      <c r="SX1397" s="1"/>
      <c r="SY1397" s="1"/>
      <c r="SZ1397" s="1"/>
      <c r="TA1397" s="1"/>
      <c r="TB1397" s="1"/>
      <c r="TC1397" s="1"/>
      <c r="TD1397" s="1"/>
      <c r="TE1397" s="1"/>
      <c r="TF1397" s="1"/>
      <c r="TG1397" s="1"/>
      <c r="TH1397" s="1"/>
      <c r="TI1397" s="1"/>
      <c r="TJ1397" s="1"/>
      <c r="TK1397" s="1"/>
      <c r="TL1397" s="1"/>
      <c r="TM1397" s="1"/>
      <c r="TN1397" s="1"/>
      <c r="TO1397" s="1"/>
      <c r="TP1397" s="1"/>
      <c r="TQ1397" s="1"/>
      <c r="TR1397" s="1"/>
      <c r="TS1397" s="1"/>
      <c r="TT1397" s="1"/>
      <c r="TU1397" s="1"/>
      <c r="TV1397" s="1"/>
      <c r="TW1397" s="1"/>
      <c r="TX1397" s="1"/>
      <c r="TY1397" s="1"/>
      <c r="TZ1397" s="1"/>
      <c r="UA1397" s="1"/>
      <c r="UB1397" s="1"/>
      <c r="UC1397" s="1"/>
      <c r="UD1397" s="1"/>
      <c r="UE1397" s="1"/>
      <c r="UF1397" s="1"/>
      <c r="UG1397" s="1"/>
      <c r="UH1397" s="1"/>
      <c r="UI1397" s="1"/>
      <c r="UJ1397" s="1"/>
      <c r="UK1397" s="1"/>
      <c r="UL1397" s="1"/>
      <c r="UM1397" s="1"/>
      <c r="UN1397" s="1"/>
      <c r="UO1397" s="1"/>
      <c r="UP1397" s="1"/>
      <c r="UQ1397" s="1"/>
      <c r="UR1397" s="1"/>
      <c r="US1397" s="1"/>
      <c r="UT1397" s="1"/>
      <c r="UU1397" s="1"/>
      <c r="UV1397" s="1"/>
      <c r="UW1397" s="1"/>
      <c r="UX1397" s="1"/>
      <c r="UY1397" s="1"/>
      <c r="UZ1397" s="1"/>
      <c r="VA1397" s="1"/>
      <c r="VB1397" s="1"/>
      <c r="VC1397" s="1"/>
      <c r="VD1397" s="1"/>
      <c r="VE1397" s="1"/>
      <c r="VF1397" s="1"/>
      <c r="VG1397" s="1"/>
      <c r="VH1397" s="1"/>
      <c r="VI1397" s="1"/>
      <c r="VJ1397" s="1"/>
      <c r="VK1397" s="1"/>
      <c r="VL1397" s="1"/>
      <c r="VM1397" s="1"/>
      <c r="VN1397" s="1"/>
      <c r="VO1397" s="1"/>
      <c r="VP1397" s="1"/>
      <c r="VQ1397" s="1"/>
      <c r="VR1397" s="1"/>
      <c r="VS1397" s="1"/>
      <c r="VT1397" s="1"/>
      <c r="VU1397" s="1"/>
      <c r="VV1397" s="1"/>
      <c r="VW1397" s="1"/>
      <c r="VX1397" s="1"/>
      <c r="VY1397" s="1"/>
      <c r="VZ1397" s="1"/>
      <c r="WA1397" s="1"/>
      <c r="WB1397" s="1"/>
      <c r="WC1397" s="1"/>
      <c r="WD1397" s="1"/>
      <c r="WE1397" s="1"/>
      <c r="WF1397" s="1"/>
      <c r="WG1397" s="1"/>
      <c r="WH1397" s="1"/>
      <c r="WI1397" s="1"/>
      <c r="WJ1397" s="1"/>
      <c r="WK1397" s="1"/>
      <c r="WL1397" s="1"/>
      <c r="WM1397" s="1"/>
      <c r="WN1397" s="1"/>
      <c r="WO1397" s="1"/>
      <c r="WP1397" s="1"/>
      <c r="WQ1397" s="1"/>
      <c r="WR1397" s="1"/>
      <c r="WS1397" s="1"/>
      <c r="WT1397" s="1"/>
      <c r="WU1397" s="1"/>
      <c r="WV1397" s="1"/>
      <c r="WW1397" s="1"/>
      <c r="WX1397" s="1"/>
      <c r="WY1397" s="1"/>
      <c r="WZ1397" s="1"/>
      <c r="XA1397" s="1"/>
      <c r="XB1397" s="1"/>
      <c r="XC1397" s="1"/>
      <c r="XD1397" s="1"/>
      <c r="XE1397" s="1"/>
      <c r="XF1397" s="1"/>
      <c r="XG1397" s="1"/>
      <c r="XH1397" s="1"/>
      <c r="XI1397" s="1"/>
      <c r="XJ1397" s="1"/>
      <c r="XK1397" s="1"/>
      <c r="XL1397" s="1"/>
      <c r="XM1397" s="1"/>
      <c r="XN1397" s="1"/>
      <c r="XO1397" s="1"/>
      <c r="XP1397" s="1"/>
      <c r="XQ1397" s="1"/>
      <c r="XR1397" s="1"/>
      <c r="XS1397" s="1"/>
      <c r="XT1397" s="1"/>
      <c r="XU1397" s="1"/>
      <c r="XV1397" s="1"/>
      <c r="XW1397" s="1"/>
      <c r="XX1397" s="1"/>
      <c r="XY1397" s="1"/>
      <c r="XZ1397" s="1"/>
      <c r="YA1397" s="1"/>
      <c r="YB1397" s="1"/>
      <c r="YC1397" s="1"/>
      <c r="YD1397" s="1"/>
      <c r="YE1397" s="1"/>
      <c r="YF1397" s="1"/>
      <c r="YG1397" s="1"/>
      <c r="YH1397" s="1"/>
      <c r="YI1397" s="1"/>
      <c r="YJ1397" s="1"/>
      <c r="YK1397" s="1"/>
      <c r="YL1397" s="1"/>
      <c r="YM1397" s="1"/>
      <c r="YN1397" s="1"/>
      <c r="YO1397" s="1"/>
      <c r="YP1397" s="1"/>
      <c r="YQ1397" s="1"/>
      <c r="YR1397" s="1"/>
      <c r="YS1397" s="1"/>
      <c r="YT1397" s="1"/>
      <c r="YU1397" s="1"/>
      <c r="YV1397" s="1"/>
      <c r="YW1397" s="1"/>
      <c r="YX1397" s="1"/>
      <c r="YY1397" s="1"/>
      <c r="YZ1397" s="1"/>
      <c r="ZA1397" s="1"/>
      <c r="ZB1397" s="1"/>
      <c r="ZC1397" s="1"/>
      <c r="ZD1397" s="1"/>
      <c r="ZE1397" s="1"/>
      <c r="ZF1397" s="1"/>
      <c r="ZG1397" s="1"/>
      <c r="ZH1397" s="1"/>
      <c r="ZI1397" s="1"/>
      <c r="ZJ1397" s="1"/>
      <c r="ZK1397" s="1"/>
      <c r="ZL1397" s="1"/>
      <c r="ZM1397" s="1"/>
      <c r="ZN1397" s="1"/>
      <c r="ZO1397" s="1"/>
      <c r="ZP1397" s="1"/>
      <c r="ZQ1397" s="1"/>
      <c r="ZR1397" s="1"/>
      <c r="ZS1397" s="1"/>
      <c r="ZT1397" s="1"/>
      <c r="ZU1397" s="1"/>
      <c r="ZV1397" s="1"/>
      <c r="ZW1397" s="1"/>
      <c r="ZX1397" s="1"/>
      <c r="ZY1397" s="1"/>
      <c r="ZZ1397" s="1"/>
      <c r="AAA1397" s="1"/>
      <c r="AAB1397" s="1"/>
      <c r="AAC1397" s="1"/>
      <c r="AAD1397" s="1"/>
      <c r="AAE1397" s="1"/>
      <c r="AAF1397" s="1"/>
      <c r="AAG1397" s="1"/>
      <c r="AAH1397" s="1"/>
      <c r="AAI1397" s="1"/>
      <c r="AAJ1397" s="1"/>
      <c r="AAK1397" s="1"/>
      <c r="AAL1397" s="1"/>
      <c r="AAM1397" s="1"/>
      <c r="AAN1397" s="1"/>
      <c r="AAO1397" s="1"/>
      <c r="AAP1397" s="1"/>
      <c r="AAQ1397" s="1"/>
      <c r="AAR1397" s="1"/>
      <c r="AAS1397" s="1"/>
      <c r="AAT1397" s="1"/>
      <c r="AAU1397" s="1"/>
      <c r="AAV1397" s="1"/>
      <c r="AAW1397" s="1"/>
      <c r="AAX1397" s="1"/>
      <c r="AAY1397" s="1"/>
      <c r="AAZ1397" s="1"/>
      <c r="ABA1397" s="1"/>
      <c r="ABB1397" s="1"/>
      <c r="ABC1397" s="1"/>
      <c r="ABD1397" s="1"/>
      <c r="ABE1397" s="1"/>
      <c r="ABF1397" s="1"/>
      <c r="ABG1397" s="1"/>
      <c r="ABH1397" s="1"/>
      <c r="ABI1397" s="1"/>
      <c r="ABJ1397" s="1"/>
      <c r="ABK1397" s="1"/>
      <c r="ABL1397" s="1"/>
      <c r="ABM1397" s="1"/>
      <c r="ABN1397" s="1"/>
      <c r="ABO1397" s="1"/>
      <c r="ABP1397" s="1"/>
      <c r="ABQ1397" s="1"/>
      <c r="ABR1397" s="1"/>
      <c r="ABS1397" s="1"/>
      <c r="ABT1397" s="1"/>
      <c r="ABU1397" s="1"/>
      <c r="ABV1397" s="1"/>
      <c r="ABW1397" s="1"/>
      <c r="ABX1397" s="1"/>
      <c r="ABY1397" s="1"/>
      <c r="ABZ1397" s="1"/>
      <c r="ACA1397" s="1"/>
      <c r="ACB1397" s="1"/>
      <c r="ACC1397" s="1"/>
      <c r="ACD1397" s="1"/>
      <c r="ACE1397" s="1"/>
      <c r="ACF1397" s="1"/>
      <c r="ACG1397" s="1"/>
      <c r="ACH1397" s="1"/>
      <c r="ACI1397" s="1"/>
      <c r="ACJ1397" s="1"/>
      <c r="ACK1397" s="1"/>
      <c r="ACL1397" s="1"/>
      <c r="ACM1397" s="1"/>
      <c r="ACN1397" s="1"/>
      <c r="ACO1397" s="1"/>
      <c r="ACP1397" s="1"/>
      <c r="ACQ1397" s="1"/>
      <c r="ACR1397" s="1"/>
      <c r="ACS1397" s="1"/>
      <c r="ACT1397" s="1"/>
      <c r="ACU1397" s="1"/>
      <c r="ACV1397" s="1"/>
      <c r="ACW1397" s="1"/>
      <c r="ACX1397" s="1"/>
      <c r="ACY1397" s="1"/>
      <c r="ACZ1397" s="1"/>
      <c r="ADA1397" s="1"/>
      <c r="ADB1397" s="1"/>
      <c r="ADC1397" s="1"/>
      <c r="ADD1397" s="1"/>
      <c r="ADE1397" s="1"/>
      <c r="ADF1397" s="1"/>
      <c r="ADG1397" s="1"/>
      <c r="ADH1397" s="1"/>
      <c r="ADI1397" s="1"/>
      <c r="ADJ1397" s="1"/>
      <c r="ADK1397" s="1"/>
      <c r="ADL1397" s="1"/>
      <c r="ADM1397" s="1"/>
      <c r="ADN1397" s="1"/>
      <c r="ADO1397" s="1"/>
      <c r="ADP1397" s="1"/>
      <c r="ADQ1397" s="1"/>
      <c r="ADR1397" s="1"/>
      <c r="ADS1397" s="1"/>
      <c r="ADT1397" s="1"/>
      <c r="ADU1397" s="1"/>
      <c r="ADV1397" s="1"/>
      <c r="ADW1397" s="1"/>
      <c r="ADX1397" s="1"/>
      <c r="ADY1397" s="1"/>
      <c r="ADZ1397" s="1"/>
      <c r="AEA1397" s="1"/>
      <c r="AEB1397" s="1"/>
      <c r="AEC1397" s="1"/>
      <c r="AED1397" s="1"/>
      <c r="AEE1397" s="1"/>
      <c r="AEF1397" s="1"/>
      <c r="AEG1397" s="1"/>
      <c r="AEH1397" s="1"/>
      <c r="AEI1397" s="1"/>
      <c r="AEJ1397" s="1"/>
      <c r="AEK1397" s="1"/>
      <c r="AEL1397" s="1"/>
      <c r="AEM1397" s="1"/>
      <c r="AEN1397" s="1"/>
      <c r="AEO1397" s="1"/>
      <c r="AEP1397" s="1"/>
      <c r="AEQ1397" s="1"/>
      <c r="AER1397" s="1"/>
      <c r="AES1397" s="1"/>
      <c r="AET1397" s="1"/>
      <c r="AEU1397" s="1"/>
      <c r="AEV1397" s="1"/>
      <c r="AEW1397" s="1"/>
      <c r="AEX1397" s="1"/>
      <c r="AEY1397" s="1"/>
      <c r="AEZ1397" s="1"/>
      <c r="AFA1397" s="1"/>
      <c r="AFB1397" s="1"/>
      <c r="AFC1397" s="1"/>
      <c r="AFD1397" s="1"/>
      <c r="AFE1397" s="1"/>
      <c r="AFF1397" s="1"/>
      <c r="AFG1397" s="1"/>
      <c r="AFH1397" s="1"/>
      <c r="AFI1397" s="1"/>
      <c r="AFJ1397" s="1"/>
      <c r="AFK1397" s="1"/>
      <c r="AFL1397" s="1"/>
      <c r="AFM1397" s="1"/>
      <c r="AFN1397" s="1"/>
      <c r="AFO1397" s="1"/>
      <c r="AFP1397" s="1"/>
      <c r="AFQ1397" s="1"/>
      <c r="AFR1397" s="1"/>
      <c r="AFS1397" s="1"/>
      <c r="AFT1397" s="1"/>
      <c r="AFU1397" s="1"/>
      <c r="AFV1397" s="1"/>
      <c r="AFW1397" s="1"/>
      <c r="AFX1397" s="1"/>
      <c r="AFY1397" s="1"/>
      <c r="AFZ1397" s="1"/>
      <c r="AGA1397" s="1"/>
      <c r="AGB1397" s="1"/>
      <c r="AGC1397" s="1"/>
      <c r="AGD1397" s="1"/>
      <c r="AGE1397" s="1"/>
      <c r="AGF1397" s="1"/>
      <c r="AGG1397" s="1"/>
      <c r="AGH1397" s="1"/>
      <c r="AGI1397" s="1"/>
      <c r="AGJ1397" s="1"/>
      <c r="AGK1397" s="1"/>
      <c r="AGL1397" s="1"/>
      <c r="AGM1397" s="1"/>
      <c r="AGN1397" s="1"/>
      <c r="AGO1397" s="1"/>
      <c r="AGP1397" s="1"/>
      <c r="AGQ1397" s="1"/>
      <c r="AGR1397" s="1"/>
      <c r="AGS1397" s="1"/>
      <c r="AGT1397" s="1"/>
      <c r="AGU1397" s="1"/>
      <c r="AGV1397" s="1"/>
      <c r="AGW1397" s="1"/>
      <c r="AGX1397" s="1"/>
      <c r="AGY1397" s="1"/>
      <c r="AGZ1397" s="1"/>
      <c r="AHA1397" s="1"/>
      <c r="AHB1397" s="1"/>
      <c r="AHC1397" s="1"/>
      <c r="AHD1397" s="1"/>
      <c r="AHE1397" s="1"/>
      <c r="AHF1397" s="1"/>
      <c r="AHG1397" s="1"/>
      <c r="AHH1397" s="1"/>
      <c r="AHI1397" s="1"/>
      <c r="AHJ1397" s="1"/>
      <c r="AHK1397" s="1"/>
      <c r="AHL1397" s="1"/>
      <c r="AHM1397" s="1"/>
      <c r="AHN1397" s="1"/>
      <c r="AHO1397" s="1"/>
      <c r="AHP1397" s="1"/>
      <c r="AHQ1397" s="1"/>
      <c r="AHR1397" s="1"/>
      <c r="AHS1397" s="1"/>
      <c r="AHT1397" s="1"/>
      <c r="AHU1397" s="1"/>
      <c r="AHV1397" s="1"/>
      <c r="AHW1397" s="1"/>
      <c r="AHX1397" s="1"/>
      <c r="AHY1397" s="1"/>
      <c r="AHZ1397" s="1"/>
      <c r="AIA1397" s="1"/>
      <c r="AIB1397" s="1"/>
      <c r="AIC1397" s="1"/>
      <c r="AID1397" s="1"/>
      <c r="AIE1397" s="1"/>
      <c r="AIF1397" s="1"/>
      <c r="AIG1397" s="1"/>
      <c r="AIH1397" s="1"/>
      <c r="AII1397" s="1"/>
      <c r="AIJ1397" s="1"/>
      <c r="AIK1397" s="1"/>
      <c r="AIL1397" s="1"/>
      <c r="AIM1397" s="1"/>
      <c r="AIN1397" s="1"/>
      <c r="AIO1397" s="1"/>
      <c r="AIP1397" s="1"/>
      <c r="AIQ1397" s="1"/>
      <c r="AIR1397" s="1"/>
      <c r="AIS1397" s="1"/>
      <c r="AIT1397" s="1"/>
      <c r="AIU1397" s="1"/>
      <c r="AIV1397" s="1"/>
      <c r="AIW1397" s="1"/>
      <c r="AIX1397" s="1"/>
      <c r="AIY1397" s="1"/>
      <c r="AIZ1397" s="1"/>
      <c r="AJA1397" s="1"/>
      <c r="AJB1397" s="1"/>
      <c r="AJC1397" s="1"/>
      <c r="AJD1397" s="1"/>
      <c r="AJE1397" s="1"/>
      <c r="AJF1397" s="1"/>
      <c r="AJG1397" s="1"/>
      <c r="AJH1397" s="1"/>
      <c r="AJI1397" s="1"/>
      <c r="AJJ1397" s="1"/>
      <c r="AJK1397" s="1"/>
      <c r="AJL1397" s="1"/>
      <c r="AJM1397" s="1"/>
      <c r="AJN1397" s="1"/>
      <c r="AJO1397" s="1"/>
      <c r="AJP1397" s="1"/>
      <c r="AJQ1397" s="1"/>
      <c r="AJR1397" s="1"/>
      <c r="AJS1397" s="1"/>
      <c r="AJT1397" s="1"/>
      <c r="AJU1397" s="1"/>
      <c r="AJV1397" s="1"/>
      <c r="AJW1397" s="1"/>
      <c r="AJX1397" s="1"/>
      <c r="AJY1397" s="1"/>
      <c r="AJZ1397" s="1"/>
      <c r="AKA1397" s="1"/>
      <c r="AKB1397" s="1"/>
      <c r="AKC1397" s="1"/>
      <c r="AKD1397" s="1"/>
      <c r="AKE1397" s="1"/>
      <c r="AKF1397" s="1"/>
      <c r="AKG1397" s="1"/>
      <c r="AKH1397" s="1"/>
      <c r="AKI1397" s="1"/>
      <c r="AKJ1397" s="1"/>
      <c r="AKK1397" s="1"/>
      <c r="AKL1397" s="1"/>
      <c r="AKM1397" s="1"/>
      <c r="AKN1397" s="1"/>
      <c r="AKO1397" s="1"/>
      <c r="AKP1397" s="1"/>
      <c r="AKQ1397" s="1"/>
      <c r="AKR1397" s="1"/>
      <c r="AKS1397" s="1"/>
      <c r="AKT1397" s="1"/>
      <c r="AKU1397" s="1"/>
      <c r="AKV1397" s="1"/>
      <c r="AKW1397" s="1"/>
      <c r="AKX1397" s="1"/>
      <c r="AKY1397" s="1"/>
      <c r="AKZ1397" s="1"/>
      <c r="ALA1397" s="1"/>
      <c r="ALB1397" s="1"/>
      <c r="ALC1397" s="1"/>
      <c r="ALD1397" s="1"/>
      <c r="ALE1397" s="1"/>
      <c r="ALF1397" s="1"/>
      <c r="ALG1397" s="1"/>
      <c r="ALH1397" s="1"/>
      <c r="ALI1397" s="1"/>
      <c r="ALJ1397" s="1"/>
      <c r="ALK1397" s="1"/>
      <c r="ALL1397" s="1"/>
      <c r="ALM1397" s="1"/>
      <c r="ALN1397" s="1"/>
      <c r="ALO1397" s="1"/>
      <c r="ALP1397" s="1"/>
      <c r="ALQ1397" s="1"/>
      <c r="ALR1397" s="1"/>
      <c r="ALS1397" s="1"/>
      <c r="ALT1397" s="1"/>
      <c r="ALU1397" s="1"/>
      <c r="ALV1397" s="1"/>
      <c r="ALW1397" s="1"/>
      <c r="ALX1397" s="1"/>
      <c r="ALY1397" s="1"/>
      <c r="ALZ1397" s="1"/>
      <c r="AMA1397" s="1"/>
      <c r="AMB1397" s="1"/>
      <c r="AMC1397" s="1"/>
      <c r="AMD1397" s="1"/>
      <c r="AME1397" s="1"/>
      <c r="AMF1397" s="1"/>
      <c r="AMG1397" s="1"/>
      <c r="AMH1397" s="1"/>
      <c r="AMI1397" s="1"/>
      <c r="AMJ1397" s="1"/>
      <c r="AMK1397" s="1"/>
      <c r="AML1397" s="1"/>
      <c r="AMM1397" s="1"/>
      <c r="AMN1397" s="1"/>
      <c r="AMO1397" s="1"/>
      <c r="AMP1397" s="1"/>
      <c r="AMQ1397" s="1"/>
      <c r="AMR1397" s="1"/>
      <c r="AMS1397" s="1"/>
      <c r="AMT1397" s="1"/>
      <c r="AMU1397" s="1"/>
      <c r="AMV1397" s="1"/>
      <c r="AMW1397" s="1"/>
      <c r="AMX1397" s="1"/>
      <c r="AMY1397" s="1"/>
      <c r="AMZ1397" s="1"/>
      <c r="ANA1397" s="1"/>
      <c r="ANB1397" s="1"/>
      <c r="ANC1397" s="1"/>
      <c r="AND1397" s="1"/>
      <c r="ANE1397" s="1"/>
      <c r="ANF1397" s="1"/>
      <c r="ANG1397" s="1"/>
      <c r="ANH1397" s="1"/>
      <c r="ANI1397" s="1"/>
      <c r="ANJ1397" s="1"/>
      <c r="ANK1397" s="1"/>
      <c r="ANL1397" s="1"/>
      <c r="ANM1397" s="1"/>
      <c r="ANN1397" s="1"/>
      <c r="ANO1397" s="1"/>
      <c r="ANP1397" s="1"/>
      <c r="ANQ1397" s="1"/>
      <c r="ANR1397" s="1"/>
      <c r="ANS1397" s="1"/>
      <c r="ANT1397" s="1"/>
      <c r="ANU1397" s="1"/>
      <c r="ANV1397" s="1"/>
      <c r="ANW1397" s="1"/>
      <c r="ANX1397" s="1"/>
      <c r="ANY1397" s="1"/>
      <c r="ANZ1397" s="1"/>
      <c r="AOA1397" s="1"/>
      <c r="AOB1397" s="1"/>
      <c r="AOC1397" s="1"/>
      <c r="AOD1397" s="1"/>
      <c r="AOE1397" s="1"/>
      <c r="AOF1397" s="1"/>
      <c r="AOG1397" s="1"/>
      <c r="AOH1397" s="1"/>
      <c r="AOI1397" s="1"/>
      <c r="AOJ1397" s="1"/>
      <c r="AOK1397" s="1"/>
      <c r="AOL1397" s="1"/>
      <c r="AOM1397" s="1"/>
      <c r="AON1397" s="1"/>
      <c r="AOO1397" s="1"/>
      <c r="AOP1397" s="1"/>
      <c r="AOQ1397" s="1"/>
      <c r="AOR1397" s="1"/>
      <c r="AOS1397" s="1"/>
      <c r="AOT1397" s="1"/>
      <c r="AOU1397" s="1"/>
      <c r="AOV1397" s="1"/>
      <c r="AOW1397" s="1"/>
      <c r="AOX1397" s="1"/>
      <c r="AOY1397" s="1"/>
      <c r="AOZ1397" s="1"/>
      <c r="APA1397" s="1"/>
      <c r="APB1397" s="1"/>
      <c r="APC1397" s="1"/>
      <c r="APD1397" s="1"/>
      <c r="APE1397" s="1"/>
      <c r="APF1397" s="1"/>
      <c r="APG1397" s="1"/>
      <c r="APH1397" s="1"/>
      <c r="API1397" s="1"/>
      <c r="APJ1397" s="1"/>
      <c r="APK1397" s="1"/>
      <c r="APL1397" s="1"/>
      <c r="APM1397" s="1"/>
      <c r="APN1397" s="1"/>
      <c r="APO1397" s="1"/>
      <c r="APP1397" s="1"/>
      <c r="APQ1397" s="1"/>
      <c r="APR1397" s="1"/>
      <c r="APS1397" s="1"/>
      <c r="APT1397" s="1"/>
      <c r="APU1397" s="1"/>
      <c r="APV1397" s="1"/>
      <c r="APW1397" s="1"/>
      <c r="APX1397" s="1"/>
      <c r="APY1397" s="1"/>
      <c r="APZ1397" s="1"/>
      <c r="AQA1397" s="1"/>
      <c r="AQB1397" s="1"/>
      <c r="AQC1397" s="1"/>
      <c r="AQD1397" s="1"/>
      <c r="AQE1397" s="1"/>
      <c r="AQF1397" s="1"/>
      <c r="AQG1397" s="1"/>
      <c r="AQH1397" s="1"/>
      <c r="AQI1397" s="1"/>
      <c r="AQJ1397" s="1"/>
      <c r="AQK1397" s="1"/>
      <c r="AQL1397" s="1"/>
      <c r="AQM1397" s="1"/>
      <c r="AQN1397" s="1"/>
      <c r="AQO1397" s="1"/>
      <c r="AQP1397" s="1"/>
      <c r="AQQ1397" s="1"/>
      <c r="AQR1397" s="1"/>
      <c r="AQS1397" s="1"/>
      <c r="AQT1397" s="1"/>
      <c r="AQU1397" s="1"/>
      <c r="AQV1397" s="1"/>
      <c r="AQW1397" s="1"/>
      <c r="AQX1397" s="1"/>
      <c r="AQY1397" s="1"/>
      <c r="AQZ1397" s="1"/>
      <c r="ARA1397" s="1"/>
      <c r="ARB1397" s="1"/>
      <c r="ARC1397" s="1"/>
      <c r="ARD1397" s="1"/>
      <c r="ARE1397" s="1"/>
      <c r="ARF1397" s="1"/>
      <c r="ARG1397" s="1"/>
      <c r="ARH1397" s="1"/>
      <c r="ARI1397" s="1"/>
      <c r="ARJ1397" s="1"/>
      <c r="ARK1397" s="1"/>
      <c r="ARL1397" s="1"/>
      <c r="ARM1397" s="1"/>
      <c r="ARN1397" s="1"/>
      <c r="ARO1397" s="1"/>
      <c r="ARP1397" s="1"/>
      <c r="ARQ1397" s="1"/>
      <c r="ARR1397" s="1"/>
      <c r="ARS1397" s="1"/>
      <c r="ART1397" s="1"/>
      <c r="ARU1397" s="1"/>
      <c r="ARV1397" s="1"/>
      <c r="ARW1397" s="1"/>
      <c r="ARX1397" s="1"/>
      <c r="ARY1397" s="1"/>
      <c r="ARZ1397" s="1"/>
      <c r="ASA1397" s="1"/>
      <c r="ASB1397" s="1"/>
      <c r="ASC1397" s="1"/>
      <c r="ASD1397" s="1"/>
      <c r="ASE1397" s="1"/>
      <c r="ASF1397" s="1"/>
      <c r="ASG1397" s="1"/>
      <c r="ASH1397" s="1"/>
      <c r="ASI1397" s="1"/>
      <c r="ASJ1397" s="1"/>
      <c r="ASK1397" s="1"/>
      <c r="ASL1397" s="1"/>
      <c r="ASM1397" s="1"/>
      <c r="ASN1397" s="1"/>
      <c r="ASO1397" s="1"/>
      <c r="ASP1397" s="1"/>
      <c r="ASQ1397" s="1"/>
      <c r="ASR1397" s="1"/>
      <c r="ASS1397" s="1"/>
      <c r="AST1397" s="1"/>
      <c r="ASU1397" s="1"/>
      <c r="ASV1397" s="1"/>
      <c r="ASW1397" s="1"/>
      <c r="ASX1397" s="1"/>
      <c r="ASY1397" s="1"/>
      <c r="ASZ1397" s="1"/>
      <c r="ATA1397" s="1"/>
      <c r="ATB1397" s="1"/>
      <c r="ATC1397" s="1"/>
      <c r="ATD1397" s="1"/>
      <c r="ATE1397" s="1"/>
      <c r="ATF1397" s="1"/>
      <c r="ATG1397" s="1"/>
      <c r="ATH1397" s="1"/>
      <c r="ATI1397" s="1"/>
      <c r="ATJ1397" s="1"/>
      <c r="ATK1397" s="1"/>
      <c r="ATL1397" s="1"/>
      <c r="ATM1397" s="1"/>
      <c r="ATN1397" s="1"/>
      <c r="ATO1397" s="1"/>
      <c r="ATP1397" s="1"/>
      <c r="ATQ1397" s="1"/>
      <c r="ATR1397" s="1"/>
      <c r="ATS1397" s="1"/>
      <c r="ATT1397" s="1"/>
      <c r="ATU1397" s="1"/>
      <c r="ATV1397" s="1"/>
      <c r="ATW1397" s="1"/>
      <c r="ATX1397" s="1"/>
      <c r="ATY1397" s="1"/>
      <c r="ATZ1397" s="1"/>
      <c r="AUA1397" s="1"/>
      <c r="AUB1397" s="1"/>
      <c r="AUC1397" s="1"/>
      <c r="AUD1397" s="1"/>
      <c r="AUE1397" s="1"/>
      <c r="AUF1397" s="1"/>
      <c r="AUG1397" s="1"/>
      <c r="AUH1397" s="1"/>
      <c r="AUI1397" s="1"/>
      <c r="AUJ1397" s="1"/>
      <c r="AUK1397" s="1"/>
      <c r="AUL1397" s="1"/>
      <c r="AUM1397" s="1"/>
      <c r="AUN1397" s="1"/>
      <c r="AUO1397" s="1"/>
      <c r="AUP1397" s="1"/>
      <c r="AUQ1397" s="1"/>
      <c r="AUR1397" s="1"/>
      <c r="AUS1397" s="1"/>
      <c r="AUT1397" s="1"/>
      <c r="AUU1397" s="1"/>
      <c r="AUV1397" s="1"/>
      <c r="AUW1397" s="1"/>
      <c r="AUX1397" s="1"/>
      <c r="AUY1397" s="1"/>
      <c r="AUZ1397" s="1"/>
      <c r="AVA1397" s="1"/>
      <c r="AVB1397" s="1"/>
      <c r="AVC1397" s="1"/>
      <c r="AVD1397" s="1"/>
      <c r="AVE1397" s="1"/>
      <c r="AVF1397" s="1"/>
      <c r="AVG1397" s="1"/>
      <c r="AVH1397" s="1"/>
      <c r="AVI1397" s="1"/>
      <c r="AVJ1397" s="1"/>
      <c r="AVK1397" s="1"/>
      <c r="AVL1397" s="1"/>
      <c r="AVM1397" s="1"/>
      <c r="AVN1397" s="1"/>
      <c r="AVO1397" s="1"/>
      <c r="AVP1397" s="1"/>
      <c r="AVQ1397" s="1"/>
      <c r="AVR1397" s="1"/>
      <c r="AVS1397" s="1"/>
      <c r="AVT1397" s="1"/>
      <c r="AVU1397" s="1"/>
      <c r="AVV1397" s="1"/>
      <c r="AVW1397" s="1"/>
      <c r="AVX1397" s="1"/>
      <c r="AVY1397" s="1"/>
      <c r="AVZ1397" s="1"/>
      <c r="AWA1397" s="1"/>
      <c r="AWB1397" s="1"/>
      <c r="AWC1397" s="1"/>
      <c r="AWD1397" s="1"/>
      <c r="AWE1397" s="1"/>
      <c r="AWF1397" s="1"/>
      <c r="AWG1397" s="1"/>
      <c r="AWH1397" s="1"/>
      <c r="AWI1397" s="1"/>
      <c r="AWJ1397" s="1"/>
      <c r="AWK1397" s="1"/>
      <c r="AWL1397" s="1"/>
      <c r="AWM1397" s="1"/>
      <c r="AWN1397" s="1"/>
      <c r="AWO1397" s="1"/>
      <c r="AWP1397" s="1"/>
      <c r="AWQ1397" s="1"/>
      <c r="AWR1397" s="1"/>
      <c r="AWS1397" s="1"/>
      <c r="AWT1397" s="1"/>
      <c r="AWU1397" s="1"/>
      <c r="AWV1397" s="1"/>
      <c r="AWW1397" s="1"/>
      <c r="AWX1397" s="1"/>
      <c r="AWY1397" s="1"/>
      <c r="AWZ1397" s="1"/>
      <c r="AXA1397" s="1"/>
      <c r="AXB1397" s="1"/>
      <c r="AXC1397" s="1"/>
      <c r="AXD1397" s="1"/>
      <c r="AXE1397" s="1"/>
      <c r="AXF1397" s="1"/>
      <c r="AXG1397" s="1"/>
      <c r="AXH1397" s="1"/>
      <c r="AXI1397" s="1"/>
      <c r="AXJ1397" s="1"/>
      <c r="AXK1397" s="1"/>
      <c r="AXL1397" s="1"/>
      <c r="AXM1397" s="1"/>
      <c r="AXN1397" s="1"/>
      <c r="AXO1397" s="1"/>
      <c r="AXP1397" s="1"/>
      <c r="AXQ1397" s="1"/>
      <c r="AXR1397" s="1"/>
      <c r="AXS1397" s="1"/>
      <c r="AXT1397" s="1"/>
      <c r="AXU1397" s="1"/>
      <c r="AXV1397" s="1"/>
      <c r="AXW1397" s="1"/>
      <c r="AXX1397" s="1"/>
      <c r="AXY1397" s="1"/>
      <c r="AXZ1397" s="1"/>
      <c r="AYA1397" s="1"/>
      <c r="AYB1397" s="1"/>
      <c r="AYC1397" s="1"/>
      <c r="AYD1397" s="1"/>
      <c r="AYE1397" s="1"/>
      <c r="AYF1397" s="1"/>
      <c r="AYG1397" s="1"/>
      <c r="AYH1397" s="1"/>
      <c r="AYI1397" s="1"/>
      <c r="AYJ1397" s="1"/>
      <c r="AYK1397" s="1"/>
      <c r="AYL1397" s="1"/>
      <c r="AYM1397" s="1"/>
      <c r="AYN1397" s="1"/>
      <c r="AYO1397" s="1"/>
      <c r="AYP1397" s="1"/>
      <c r="AYQ1397" s="1"/>
      <c r="AYR1397" s="1"/>
      <c r="AYS1397" s="1"/>
      <c r="AYT1397" s="1"/>
      <c r="AYU1397" s="1"/>
      <c r="AYV1397" s="1"/>
      <c r="AYW1397" s="1"/>
      <c r="AYX1397" s="1"/>
      <c r="AYY1397" s="1"/>
      <c r="AYZ1397" s="1"/>
      <c r="AZA1397" s="1"/>
      <c r="AZB1397" s="1"/>
      <c r="AZC1397" s="1"/>
      <c r="AZD1397" s="1"/>
      <c r="AZE1397" s="1"/>
      <c r="AZF1397" s="1"/>
      <c r="AZG1397" s="1"/>
      <c r="AZH1397" s="1"/>
      <c r="AZI1397" s="1"/>
      <c r="AZJ1397" s="1"/>
      <c r="AZK1397" s="1"/>
      <c r="AZL1397" s="1"/>
      <c r="AZM1397" s="1"/>
      <c r="AZN1397" s="1"/>
      <c r="AZO1397" s="1"/>
      <c r="AZP1397" s="1"/>
      <c r="AZQ1397" s="1"/>
      <c r="AZR1397" s="1"/>
      <c r="AZS1397" s="1"/>
      <c r="AZT1397" s="1"/>
      <c r="AZU1397" s="1"/>
      <c r="AZV1397" s="1"/>
      <c r="AZW1397" s="1"/>
      <c r="AZX1397" s="1"/>
      <c r="AZY1397" s="1"/>
      <c r="AZZ1397" s="1"/>
      <c r="BAA1397" s="1"/>
      <c r="BAB1397" s="1"/>
      <c r="BAC1397" s="1"/>
      <c r="BAD1397" s="1"/>
      <c r="BAE1397" s="1"/>
      <c r="BAF1397" s="1"/>
      <c r="BAG1397" s="1"/>
      <c r="BAH1397" s="1"/>
      <c r="BAI1397" s="1"/>
      <c r="BAJ1397" s="1"/>
      <c r="BAK1397" s="1"/>
      <c r="BAL1397" s="1"/>
      <c r="BAM1397" s="1"/>
      <c r="BAN1397" s="1"/>
      <c r="BAO1397" s="1"/>
      <c r="BAP1397" s="1"/>
      <c r="BAQ1397" s="1"/>
      <c r="BAR1397" s="1"/>
      <c r="BAS1397" s="1"/>
      <c r="BAT1397" s="1"/>
      <c r="BAU1397" s="1"/>
      <c r="BAV1397" s="1"/>
      <c r="BAW1397" s="1"/>
      <c r="BAX1397" s="1"/>
      <c r="BAY1397" s="1"/>
      <c r="BAZ1397" s="1"/>
      <c r="BBA1397" s="1"/>
      <c r="BBB1397" s="1"/>
      <c r="BBC1397" s="1"/>
      <c r="BBD1397" s="1"/>
      <c r="BBE1397" s="1"/>
      <c r="BBF1397" s="1"/>
      <c r="BBG1397" s="1"/>
      <c r="BBH1397" s="1"/>
      <c r="BBI1397" s="1"/>
      <c r="BBJ1397" s="1"/>
      <c r="BBK1397" s="1"/>
      <c r="BBL1397" s="1"/>
      <c r="BBM1397" s="1"/>
      <c r="BBN1397" s="1"/>
      <c r="BBO1397" s="1"/>
      <c r="BBP1397" s="1"/>
      <c r="BBQ1397" s="1"/>
      <c r="BBR1397" s="1"/>
      <c r="BBS1397" s="1"/>
      <c r="BBT1397" s="1"/>
      <c r="BBU1397" s="1"/>
      <c r="BBV1397" s="1"/>
      <c r="BBW1397" s="1"/>
      <c r="BBX1397" s="1"/>
      <c r="BBY1397" s="1"/>
      <c r="BBZ1397" s="1"/>
      <c r="BCA1397" s="1"/>
      <c r="BCB1397" s="1"/>
      <c r="BCC1397" s="1"/>
      <c r="BCD1397" s="1"/>
      <c r="BCE1397" s="1"/>
      <c r="BCF1397" s="1"/>
      <c r="BCG1397" s="1"/>
      <c r="BCH1397" s="1"/>
      <c r="BCI1397" s="1"/>
      <c r="BCJ1397" s="1"/>
      <c r="BCK1397" s="1"/>
      <c r="BCL1397" s="1"/>
      <c r="BCM1397" s="1"/>
      <c r="BCN1397" s="1"/>
      <c r="BCO1397" s="1"/>
      <c r="BCP1397" s="1"/>
      <c r="BCQ1397" s="1"/>
      <c r="BCR1397" s="1"/>
      <c r="BCS1397" s="1"/>
      <c r="BCT1397" s="1"/>
      <c r="BCU1397" s="1"/>
      <c r="BCV1397" s="1"/>
      <c r="BCW1397" s="1"/>
      <c r="BCX1397" s="1"/>
      <c r="BCY1397" s="1"/>
      <c r="BCZ1397" s="1"/>
      <c r="BDA1397" s="1"/>
      <c r="BDB1397" s="1"/>
      <c r="BDC1397" s="1"/>
      <c r="BDD1397" s="1"/>
      <c r="BDE1397" s="1"/>
      <c r="BDF1397" s="1"/>
      <c r="BDG1397" s="1"/>
      <c r="BDH1397" s="1"/>
      <c r="BDI1397" s="1"/>
      <c r="BDJ1397" s="1"/>
      <c r="BDK1397" s="1"/>
      <c r="BDL1397" s="1"/>
      <c r="BDM1397" s="1"/>
      <c r="BDN1397" s="1"/>
      <c r="BDO1397" s="1"/>
      <c r="BDP1397" s="1"/>
      <c r="BDQ1397" s="1"/>
      <c r="BDR1397" s="1"/>
      <c r="BDS1397" s="1"/>
      <c r="BDT1397" s="1"/>
      <c r="BDU1397" s="1"/>
      <c r="BDV1397" s="1"/>
      <c r="BDW1397" s="1"/>
      <c r="BDX1397" s="1"/>
      <c r="BDY1397" s="1"/>
      <c r="BDZ1397" s="1"/>
      <c r="BEA1397" s="1"/>
      <c r="BEB1397" s="1"/>
      <c r="BEC1397" s="1"/>
      <c r="BED1397" s="1"/>
      <c r="BEE1397" s="1"/>
      <c r="BEF1397" s="1"/>
      <c r="BEG1397" s="1"/>
      <c r="BEH1397" s="1"/>
      <c r="BEI1397" s="1"/>
      <c r="BEJ1397" s="1"/>
      <c r="BEK1397" s="1"/>
      <c r="BEL1397" s="1"/>
      <c r="BEM1397" s="1"/>
      <c r="BEN1397" s="1"/>
      <c r="BEO1397" s="1"/>
      <c r="BEP1397" s="1"/>
      <c r="BEQ1397" s="1"/>
      <c r="BER1397" s="1"/>
      <c r="BES1397" s="1"/>
      <c r="BET1397" s="1"/>
      <c r="BEU1397" s="1"/>
      <c r="BEV1397" s="1"/>
      <c r="BEW1397" s="1"/>
      <c r="BEX1397" s="1"/>
      <c r="BEY1397" s="1"/>
      <c r="BEZ1397" s="1"/>
      <c r="BFA1397" s="1"/>
      <c r="BFB1397" s="1"/>
      <c r="BFC1397" s="1"/>
      <c r="BFD1397" s="1"/>
      <c r="BFE1397" s="1"/>
      <c r="BFF1397" s="1"/>
      <c r="BFG1397" s="1"/>
      <c r="BFH1397" s="1"/>
      <c r="BFI1397" s="1"/>
      <c r="BFJ1397" s="1"/>
      <c r="BFK1397" s="1"/>
      <c r="BFL1397" s="1"/>
      <c r="BFM1397" s="1"/>
      <c r="BFN1397" s="1"/>
      <c r="BFO1397" s="1"/>
      <c r="BFP1397" s="1"/>
      <c r="BFQ1397" s="1"/>
      <c r="BFR1397" s="1"/>
      <c r="BFS1397" s="1"/>
      <c r="BFT1397" s="1"/>
      <c r="BFU1397" s="1"/>
      <c r="BFV1397" s="1"/>
      <c r="BFW1397" s="1"/>
      <c r="BFX1397" s="1"/>
      <c r="BFY1397" s="1"/>
      <c r="BFZ1397" s="1"/>
      <c r="BGA1397" s="1"/>
      <c r="BGB1397" s="1"/>
      <c r="BGC1397" s="1"/>
      <c r="BGD1397" s="1"/>
      <c r="BGE1397" s="1"/>
      <c r="BGF1397" s="1"/>
      <c r="BGG1397" s="1"/>
      <c r="BGH1397" s="1"/>
      <c r="BGI1397" s="1"/>
      <c r="BGJ1397" s="1"/>
      <c r="BGK1397" s="1"/>
      <c r="BGL1397" s="1"/>
      <c r="BGM1397" s="1"/>
      <c r="BGN1397" s="1"/>
      <c r="BGO1397" s="1"/>
      <c r="BGP1397" s="1"/>
      <c r="BGQ1397" s="1"/>
      <c r="BGR1397" s="1"/>
      <c r="BGS1397" s="1"/>
      <c r="BGT1397" s="1"/>
      <c r="BGU1397" s="1"/>
      <c r="BGV1397" s="1"/>
      <c r="BGW1397" s="1"/>
      <c r="BGX1397" s="1"/>
      <c r="BGY1397" s="1"/>
      <c r="BGZ1397" s="1"/>
      <c r="BHA1397" s="1"/>
      <c r="BHB1397" s="1"/>
      <c r="BHC1397" s="1"/>
      <c r="BHD1397" s="1"/>
      <c r="BHE1397" s="1"/>
      <c r="BHF1397" s="1"/>
      <c r="BHG1397" s="1"/>
      <c r="BHH1397" s="1"/>
      <c r="BHI1397" s="1"/>
      <c r="BHJ1397" s="1"/>
      <c r="BHK1397" s="1"/>
      <c r="BHL1397" s="1"/>
      <c r="BHM1397" s="1"/>
      <c r="BHN1397" s="1"/>
      <c r="BHO1397" s="1"/>
      <c r="BHP1397" s="1"/>
      <c r="BHQ1397" s="1"/>
      <c r="BHR1397" s="1"/>
      <c r="BHS1397" s="1"/>
      <c r="BHT1397" s="1"/>
      <c r="BHU1397" s="1"/>
      <c r="BHV1397" s="1"/>
      <c r="BHW1397" s="1"/>
      <c r="BHX1397" s="1"/>
      <c r="BHY1397" s="1"/>
      <c r="BHZ1397" s="1"/>
      <c r="BIA1397" s="1"/>
      <c r="BIB1397" s="1"/>
      <c r="BIC1397" s="1"/>
      <c r="BID1397" s="1"/>
      <c r="BIE1397" s="1"/>
      <c r="BIF1397" s="1"/>
      <c r="BIG1397" s="1"/>
      <c r="BIH1397" s="1"/>
      <c r="BII1397" s="1"/>
      <c r="BIJ1397" s="1"/>
      <c r="BIK1397" s="1"/>
      <c r="BIL1397" s="1"/>
      <c r="BIM1397" s="1"/>
      <c r="BIN1397" s="1"/>
      <c r="BIO1397" s="1"/>
      <c r="BIP1397" s="1"/>
      <c r="BIQ1397" s="1"/>
      <c r="BIR1397" s="1"/>
      <c r="BIS1397" s="1"/>
      <c r="BIT1397" s="1"/>
      <c r="BIU1397" s="1"/>
      <c r="BIV1397" s="1"/>
      <c r="BIW1397" s="1"/>
      <c r="BIX1397" s="1"/>
      <c r="BIY1397" s="1"/>
      <c r="BIZ1397" s="1"/>
      <c r="BJA1397" s="1"/>
      <c r="BJB1397" s="1"/>
      <c r="BJC1397" s="1"/>
      <c r="BJD1397" s="1"/>
      <c r="BJE1397" s="1"/>
      <c r="BJF1397" s="1"/>
      <c r="BJG1397" s="1"/>
      <c r="BJH1397" s="1"/>
      <c r="BJI1397" s="1"/>
      <c r="BJJ1397" s="1"/>
      <c r="BJK1397" s="1"/>
      <c r="BJL1397" s="1"/>
      <c r="BJM1397" s="1"/>
      <c r="BJN1397" s="1"/>
      <c r="BJO1397" s="1"/>
      <c r="BJP1397" s="1"/>
      <c r="BJQ1397" s="1"/>
      <c r="BJR1397" s="1"/>
      <c r="BJS1397" s="1"/>
      <c r="BJT1397" s="1"/>
      <c r="BJU1397" s="1"/>
      <c r="BJV1397" s="1"/>
      <c r="BJW1397" s="1"/>
      <c r="BJX1397" s="1"/>
      <c r="BJY1397" s="1"/>
      <c r="BJZ1397" s="1"/>
      <c r="BKA1397" s="1"/>
      <c r="BKB1397" s="1"/>
      <c r="BKC1397" s="1"/>
      <c r="BKD1397" s="1"/>
      <c r="BKE1397" s="1"/>
      <c r="BKF1397" s="1"/>
      <c r="BKG1397" s="1"/>
      <c r="BKH1397" s="1"/>
      <c r="BKI1397" s="1"/>
      <c r="BKJ1397" s="1"/>
      <c r="BKK1397" s="1"/>
      <c r="BKL1397" s="1"/>
      <c r="BKM1397" s="1"/>
      <c r="BKN1397" s="1"/>
      <c r="BKO1397" s="1"/>
      <c r="BKP1397" s="1"/>
      <c r="BKQ1397" s="1"/>
      <c r="BKR1397" s="1"/>
      <c r="BKS1397" s="1"/>
      <c r="BKT1397" s="1"/>
      <c r="BKU1397" s="1"/>
      <c r="BKV1397" s="1"/>
      <c r="BKW1397" s="1"/>
      <c r="BKX1397" s="1"/>
      <c r="BKY1397" s="1"/>
      <c r="BKZ1397" s="1"/>
      <c r="BLA1397" s="1"/>
      <c r="BLB1397" s="1"/>
      <c r="BLC1397" s="1"/>
      <c r="BLD1397" s="1"/>
      <c r="BLE1397" s="1"/>
      <c r="BLF1397" s="1"/>
      <c r="BLG1397" s="1"/>
      <c r="BLH1397" s="1"/>
      <c r="BLI1397" s="1"/>
      <c r="BLJ1397" s="1"/>
      <c r="BLK1397" s="1"/>
      <c r="BLL1397" s="1"/>
      <c r="BLM1397" s="1"/>
      <c r="BLN1397" s="1"/>
      <c r="BLO1397" s="1"/>
      <c r="BLP1397" s="1"/>
      <c r="BLQ1397" s="1"/>
      <c r="BLR1397" s="1"/>
      <c r="BLS1397" s="1"/>
      <c r="BLT1397" s="1"/>
      <c r="BLU1397" s="1"/>
      <c r="BLV1397" s="1"/>
      <c r="BLW1397" s="1"/>
      <c r="BLX1397" s="1"/>
      <c r="BLY1397" s="1"/>
      <c r="BLZ1397" s="1"/>
      <c r="BMA1397" s="1"/>
      <c r="BMB1397" s="1"/>
      <c r="BMC1397" s="1"/>
      <c r="BMD1397" s="1"/>
      <c r="BME1397" s="1"/>
      <c r="BMF1397" s="1"/>
      <c r="BMG1397" s="1"/>
      <c r="BMH1397" s="1"/>
      <c r="BMI1397" s="1"/>
      <c r="BMJ1397" s="1"/>
      <c r="BMK1397" s="1"/>
      <c r="BML1397" s="1"/>
      <c r="BMM1397" s="1"/>
      <c r="BMN1397" s="1"/>
      <c r="BMO1397" s="1"/>
      <c r="BMP1397" s="1"/>
      <c r="BMQ1397" s="1"/>
      <c r="BMR1397" s="1"/>
      <c r="BMS1397" s="1"/>
      <c r="BMT1397" s="1"/>
      <c r="BMU1397" s="1"/>
      <c r="BMV1397" s="1"/>
      <c r="BMW1397" s="1"/>
      <c r="BMX1397" s="1"/>
      <c r="BMY1397" s="1"/>
      <c r="BMZ1397" s="1"/>
      <c r="BNA1397" s="1"/>
      <c r="BNB1397" s="1"/>
      <c r="BNC1397" s="1"/>
      <c r="BND1397" s="1"/>
      <c r="BNE1397" s="1"/>
      <c r="BNF1397" s="1"/>
      <c r="BNG1397" s="1"/>
      <c r="BNH1397" s="1"/>
      <c r="BNI1397" s="1"/>
      <c r="BNJ1397" s="1"/>
      <c r="BNK1397" s="1"/>
      <c r="BNL1397" s="1"/>
      <c r="BNM1397" s="1"/>
      <c r="BNN1397" s="1"/>
      <c r="BNO1397" s="1"/>
      <c r="BNP1397" s="1"/>
      <c r="BNQ1397" s="1"/>
      <c r="BNR1397" s="1"/>
      <c r="BNS1397" s="1"/>
      <c r="BNT1397" s="1"/>
      <c r="BNU1397" s="1"/>
      <c r="BNV1397" s="1"/>
      <c r="BNW1397" s="1"/>
      <c r="BNX1397" s="1"/>
      <c r="BNY1397" s="1"/>
      <c r="BNZ1397" s="1"/>
      <c r="BOA1397" s="1"/>
      <c r="BOB1397" s="1"/>
      <c r="BOC1397" s="1"/>
      <c r="BOD1397" s="1"/>
      <c r="BOE1397" s="1"/>
      <c r="BOF1397" s="1"/>
      <c r="BOG1397" s="1"/>
      <c r="BOH1397" s="1"/>
      <c r="BOI1397" s="1"/>
      <c r="BOJ1397" s="1"/>
      <c r="BOK1397" s="1"/>
      <c r="BOL1397" s="1"/>
      <c r="BOM1397" s="1"/>
      <c r="BON1397" s="1"/>
      <c r="BOO1397" s="1"/>
      <c r="BOP1397" s="1"/>
      <c r="BOQ1397" s="1"/>
      <c r="BOR1397" s="1"/>
      <c r="BOS1397" s="1"/>
      <c r="BOT1397" s="1"/>
      <c r="BOU1397" s="1"/>
      <c r="BOV1397" s="1"/>
      <c r="BOW1397" s="1"/>
      <c r="BOX1397" s="1"/>
      <c r="BOY1397" s="1"/>
      <c r="BOZ1397" s="1"/>
      <c r="BPA1397" s="1"/>
      <c r="BPB1397" s="1"/>
      <c r="BPC1397" s="1"/>
      <c r="BPD1397" s="1"/>
      <c r="BPE1397" s="1"/>
      <c r="BPF1397" s="1"/>
      <c r="BPG1397" s="1"/>
      <c r="BPH1397" s="1"/>
      <c r="BPI1397" s="1"/>
      <c r="BPJ1397" s="1"/>
      <c r="BPK1397" s="1"/>
      <c r="BPL1397" s="1"/>
      <c r="BPM1397" s="1"/>
      <c r="BPN1397" s="1"/>
      <c r="BPO1397" s="1"/>
      <c r="BPP1397" s="1"/>
      <c r="BPQ1397" s="1"/>
      <c r="BPR1397" s="1"/>
      <c r="BPS1397" s="1"/>
      <c r="BPT1397" s="1"/>
      <c r="BPU1397" s="1"/>
      <c r="BPV1397" s="1"/>
      <c r="BPW1397" s="1"/>
      <c r="BPX1397" s="1"/>
      <c r="BPY1397" s="1"/>
      <c r="BPZ1397" s="1"/>
      <c r="BQA1397" s="1"/>
      <c r="BQB1397" s="1"/>
      <c r="BQC1397" s="1"/>
      <c r="BQD1397" s="1"/>
      <c r="BQE1397" s="1"/>
      <c r="BQF1397" s="1"/>
      <c r="BQG1397" s="1"/>
      <c r="BQH1397" s="1"/>
      <c r="BQI1397" s="1"/>
      <c r="BQJ1397" s="1"/>
      <c r="BQK1397" s="1"/>
      <c r="BQL1397" s="1"/>
      <c r="BQM1397" s="1"/>
      <c r="BQN1397" s="1"/>
      <c r="BQO1397" s="1"/>
      <c r="BQP1397" s="1"/>
      <c r="BQQ1397" s="1"/>
      <c r="BQR1397" s="1"/>
      <c r="BQS1397" s="1"/>
      <c r="BQT1397" s="1"/>
      <c r="BQU1397" s="1"/>
      <c r="BQV1397" s="1"/>
      <c r="BQW1397" s="1"/>
      <c r="BQX1397" s="1"/>
      <c r="BQY1397" s="1"/>
      <c r="BQZ1397" s="1"/>
      <c r="BRA1397" s="1"/>
      <c r="BRB1397" s="1"/>
      <c r="BRC1397" s="1"/>
      <c r="BRD1397" s="1"/>
      <c r="BRE1397" s="1"/>
      <c r="BRF1397" s="1"/>
      <c r="BRG1397" s="1"/>
      <c r="BRH1397" s="1"/>
      <c r="BRI1397" s="1"/>
      <c r="BRJ1397" s="1"/>
      <c r="BRK1397" s="1"/>
      <c r="BRL1397" s="1"/>
      <c r="BRM1397" s="1"/>
      <c r="BRN1397" s="1"/>
      <c r="BRO1397" s="1"/>
      <c r="BRP1397" s="1"/>
      <c r="BRQ1397" s="1"/>
      <c r="BRR1397" s="1"/>
      <c r="BRS1397" s="1"/>
      <c r="BRT1397" s="1"/>
      <c r="BRU1397" s="1"/>
      <c r="BRV1397" s="1"/>
      <c r="BRW1397" s="1"/>
      <c r="BRX1397" s="1"/>
      <c r="BRY1397" s="1"/>
      <c r="BRZ1397" s="1"/>
      <c r="BSA1397" s="1"/>
      <c r="BSB1397" s="1"/>
      <c r="BSC1397" s="1"/>
      <c r="BSD1397" s="1"/>
      <c r="BSE1397" s="1"/>
      <c r="BSF1397" s="1"/>
      <c r="BSG1397" s="1"/>
      <c r="BSH1397" s="1"/>
      <c r="BSI1397" s="1"/>
      <c r="BSJ1397" s="1"/>
      <c r="BSK1397" s="1"/>
      <c r="BSL1397" s="1"/>
      <c r="BSM1397" s="1"/>
      <c r="BSN1397" s="1"/>
      <c r="BSO1397" s="1"/>
      <c r="BSP1397" s="1"/>
      <c r="BSQ1397" s="1"/>
      <c r="BSR1397" s="1"/>
      <c r="BSS1397" s="1"/>
      <c r="BST1397" s="1"/>
      <c r="BSU1397" s="1"/>
      <c r="BSV1397" s="1"/>
      <c r="BSW1397" s="1"/>
      <c r="BSX1397" s="1"/>
      <c r="BSY1397" s="1"/>
      <c r="BSZ1397" s="1"/>
      <c r="BTA1397" s="1"/>
      <c r="BTB1397" s="1"/>
      <c r="BTC1397" s="1"/>
      <c r="BTD1397" s="1"/>
      <c r="BTE1397" s="1"/>
      <c r="BTF1397" s="1"/>
      <c r="BTG1397" s="1"/>
      <c r="BTH1397" s="1"/>
      <c r="BTI1397" s="1"/>
      <c r="BTJ1397" s="1"/>
      <c r="BTK1397" s="1"/>
      <c r="BTL1397" s="1"/>
      <c r="BTM1397" s="1"/>
      <c r="BTN1397" s="1"/>
      <c r="BTO1397" s="1"/>
      <c r="BTP1397" s="1"/>
      <c r="BTQ1397" s="1"/>
      <c r="BTR1397" s="1"/>
      <c r="BTS1397" s="1"/>
      <c r="BTT1397" s="1"/>
      <c r="BTU1397" s="1"/>
      <c r="BTV1397" s="1"/>
      <c r="BTW1397" s="1"/>
      <c r="BTX1397" s="1"/>
      <c r="BTY1397" s="1"/>
      <c r="BTZ1397" s="1"/>
      <c r="BUA1397" s="1"/>
      <c r="BUB1397" s="1"/>
      <c r="BUC1397" s="1"/>
      <c r="BUD1397" s="1"/>
      <c r="BUE1397" s="1"/>
      <c r="BUF1397" s="1"/>
      <c r="BUG1397" s="1"/>
      <c r="BUH1397" s="1"/>
      <c r="BUI1397" s="1"/>
      <c r="BUJ1397" s="1"/>
      <c r="BUK1397" s="1"/>
      <c r="BUL1397" s="1"/>
      <c r="BUM1397" s="1"/>
      <c r="BUN1397" s="1"/>
      <c r="BUO1397" s="1"/>
      <c r="BUP1397" s="1"/>
      <c r="BUQ1397" s="1"/>
      <c r="BUR1397" s="1"/>
      <c r="BUS1397" s="1"/>
      <c r="BUT1397" s="1"/>
      <c r="BUU1397" s="1"/>
      <c r="BUV1397" s="1"/>
      <c r="BUW1397" s="1"/>
      <c r="BUX1397" s="1"/>
      <c r="BUY1397" s="1"/>
      <c r="BUZ1397" s="1"/>
      <c r="BVA1397" s="1"/>
      <c r="BVB1397" s="1"/>
      <c r="BVC1397" s="1"/>
      <c r="BVD1397" s="1"/>
      <c r="BVE1397" s="1"/>
      <c r="BVF1397" s="1"/>
      <c r="BVG1397" s="1"/>
      <c r="BVH1397" s="1"/>
      <c r="BVI1397" s="1"/>
      <c r="BVJ1397" s="1"/>
      <c r="BVK1397" s="1"/>
      <c r="BVL1397" s="1"/>
      <c r="BVM1397" s="1"/>
      <c r="BVN1397" s="1"/>
      <c r="BVO1397" s="1"/>
      <c r="BVP1397" s="1"/>
      <c r="BVQ1397" s="1"/>
      <c r="BVR1397" s="1"/>
      <c r="BVS1397" s="1"/>
      <c r="BVT1397" s="1"/>
      <c r="BVU1397" s="1"/>
      <c r="BVV1397" s="1"/>
      <c r="BVW1397" s="1"/>
      <c r="BVX1397" s="1"/>
      <c r="BVY1397" s="1"/>
      <c r="BVZ1397" s="1"/>
      <c r="BWA1397" s="1"/>
      <c r="BWB1397" s="1"/>
      <c r="BWC1397" s="1"/>
      <c r="BWD1397" s="1"/>
      <c r="BWE1397" s="1"/>
      <c r="BWF1397" s="1"/>
      <c r="BWG1397" s="1"/>
      <c r="BWH1397" s="1"/>
      <c r="BWI1397" s="1"/>
      <c r="BWJ1397" s="1"/>
      <c r="BWK1397" s="1"/>
      <c r="BWL1397" s="1"/>
      <c r="BWM1397" s="1"/>
      <c r="BWN1397" s="1"/>
      <c r="BWO1397" s="1"/>
      <c r="BWP1397" s="1"/>
      <c r="BWQ1397" s="1"/>
      <c r="BWR1397" s="1"/>
      <c r="BWS1397" s="1"/>
      <c r="BWT1397" s="1"/>
      <c r="BWU1397" s="1"/>
      <c r="BWV1397" s="1"/>
      <c r="BWW1397" s="1"/>
      <c r="BWX1397" s="1"/>
      <c r="BWY1397" s="1"/>
      <c r="BWZ1397" s="1"/>
      <c r="BXA1397" s="1"/>
      <c r="BXB1397" s="1"/>
      <c r="BXC1397" s="1"/>
      <c r="BXD1397" s="1"/>
      <c r="BXE1397" s="1"/>
      <c r="BXF1397" s="1"/>
      <c r="BXG1397" s="1"/>
      <c r="BXH1397" s="1"/>
      <c r="BXI1397" s="1"/>
      <c r="BXJ1397" s="1"/>
      <c r="BXK1397" s="1"/>
      <c r="BXL1397" s="1"/>
      <c r="BXM1397" s="1"/>
      <c r="BXN1397" s="1"/>
      <c r="BXO1397" s="1"/>
      <c r="BXP1397" s="1"/>
      <c r="BXQ1397" s="1"/>
      <c r="BXR1397" s="1"/>
      <c r="BXS1397" s="1"/>
      <c r="BXT1397" s="1"/>
      <c r="BXU1397" s="1"/>
      <c r="BXV1397" s="1"/>
      <c r="BXW1397" s="1"/>
      <c r="BXX1397" s="1"/>
      <c r="BXY1397" s="1"/>
      <c r="BXZ1397" s="1"/>
      <c r="BYA1397" s="1"/>
      <c r="BYB1397" s="1"/>
      <c r="BYC1397" s="1"/>
      <c r="BYD1397" s="1"/>
      <c r="BYE1397" s="1"/>
      <c r="BYF1397" s="1"/>
      <c r="BYG1397" s="1"/>
      <c r="BYH1397" s="1"/>
      <c r="BYI1397" s="1"/>
      <c r="BYJ1397" s="1"/>
      <c r="BYK1397" s="1"/>
      <c r="BYL1397" s="1"/>
      <c r="BYM1397" s="1"/>
      <c r="BYN1397" s="1"/>
      <c r="BYO1397" s="1"/>
      <c r="BYP1397" s="1"/>
      <c r="BYQ1397" s="1"/>
      <c r="BYR1397" s="1"/>
      <c r="BYS1397" s="1"/>
      <c r="BYT1397" s="1"/>
      <c r="BYU1397" s="1"/>
      <c r="BYV1397" s="1"/>
      <c r="BYW1397" s="1"/>
      <c r="BYX1397" s="1"/>
      <c r="BYY1397" s="1"/>
      <c r="BYZ1397" s="1"/>
      <c r="BZA1397" s="1"/>
      <c r="BZB1397" s="1"/>
      <c r="BZC1397" s="1"/>
      <c r="BZD1397" s="1"/>
      <c r="BZE1397" s="1"/>
      <c r="BZF1397" s="1"/>
      <c r="BZG1397" s="1"/>
      <c r="BZH1397" s="1"/>
      <c r="BZI1397" s="1"/>
      <c r="BZJ1397" s="1"/>
      <c r="BZK1397" s="1"/>
      <c r="BZL1397" s="1"/>
      <c r="BZM1397" s="1"/>
      <c r="BZN1397" s="1"/>
      <c r="BZO1397" s="1"/>
      <c r="BZP1397" s="1"/>
      <c r="BZQ1397" s="1"/>
      <c r="BZR1397" s="1"/>
      <c r="BZS1397" s="1"/>
      <c r="BZT1397" s="1"/>
      <c r="BZU1397" s="1"/>
      <c r="BZV1397" s="1"/>
      <c r="BZW1397" s="1"/>
      <c r="BZX1397" s="1"/>
      <c r="BZY1397" s="1"/>
      <c r="BZZ1397" s="1"/>
      <c r="CAA1397" s="1"/>
      <c r="CAB1397" s="1"/>
      <c r="CAC1397" s="1"/>
      <c r="CAD1397" s="1"/>
      <c r="CAE1397" s="1"/>
      <c r="CAF1397" s="1"/>
      <c r="CAG1397" s="1"/>
      <c r="CAH1397" s="1"/>
      <c r="CAI1397" s="1"/>
      <c r="CAJ1397" s="1"/>
      <c r="CAK1397" s="1"/>
      <c r="CAL1397" s="1"/>
      <c r="CAM1397" s="1"/>
      <c r="CAN1397" s="1"/>
      <c r="CAO1397" s="1"/>
      <c r="CAP1397" s="1"/>
      <c r="CAQ1397" s="1"/>
      <c r="CAR1397" s="1"/>
      <c r="CAS1397" s="1"/>
      <c r="CAT1397" s="1"/>
      <c r="CAU1397" s="1"/>
      <c r="CAV1397" s="1"/>
      <c r="CAW1397" s="1"/>
      <c r="CAX1397" s="1"/>
      <c r="CAY1397" s="1"/>
      <c r="CAZ1397" s="1"/>
      <c r="CBA1397" s="1"/>
      <c r="CBB1397" s="1"/>
      <c r="CBC1397" s="1"/>
      <c r="CBD1397" s="1"/>
      <c r="CBE1397" s="1"/>
      <c r="CBF1397" s="1"/>
      <c r="CBG1397" s="1"/>
      <c r="CBH1397" s="1"/>
      <c r="CBI1397" s="1"/>
      <c r="CBJ1397" s="1"/>
      <c r="CBK1397" s="1"/>
      <c r="CBL1397" s="1"/>
      <c r="CBM1397" s="1"/>
      <c r="CBN1397" s="1"/>
      <c r="CBO1397" s="1"/>
      <c r="CBP1397" s="1"/>
      <c r="CBQ1397" s="1"/>
      <c r="CBR1397" s="1"/>
      <c r="CBS1397" s="1"/>
      <c r="CBT1397" s="1"/>
      <c r="CBU1397" s="1"/>
      <c r="CBV1397" s="1"/>
      <c r="CBW1397" s="1"/>
      <c r="CBX1397" s="1"/>
      <c r="CBY1397" s="1"/>
      <c r="CBZ1397" s="1"/>
      <c r="CCA1397" s="1"/>
      <c r="CCB1397" s="1"/>
      <c r="CCC1397" s="1"/>
      <c r="CCD1397" s="1"/>
      <c r="CCE1397" s="1"/>
      <c r="CCF1397" s="1"/>
      <c r="CCG1397" s="1"/>
      <c r="CCH1397" s="1"/>
      <c r="CCI1397" s="1"/>
      <c r="CCJ1397" s="1"/>
      <c r="CCK1397" s="1"/>
      <c r="CCL1397" s="1"/>
      <c r="CCM1397" s="1"/>
      <c r="CCN1397" s="1"/>
      <c r="CCO1397" s="1"/>
      <c r="CCP1397" s="1"/>
      <c r="CCQ1397" s="1"/>
      <c r="CCR1397" s="1"/>
      <c r="CCS1397" s="1"/>
      <c r="CCT1397" s="1"/>
      <c r="CCU1397" s="1"/>
      <c r="CCV1397" s="1"/>
      <c r="CCW1397" s="1"/>
      <c r="CCX1397" s="1"/>
      <c r="CCY1397" s="1"/>
      <c r="CCZ1397" s="1"/>
      <c r="CDA1397" s="1"/>
      <c r="CDB1397" s="1"/>
      <c r="CDC1397" s="1"/>
      <c r="CDD1397" s="1"/>
      <c r="CDE1397" s="1"/>
      <c r="CDF1397" s="1"/>
      <c r="CDG1397" s="1"/>
      <c r="CDH1397" s="1"/>
      <c r="CDI1397" s="1"/>
      <c r="CDJ1397" s="1"/>
      <c r="CDK1397" s="1"/>
      <c r="CDL1397" s="1"/>
      <c r="CDM1397" s="1"/>
      <c r="CDN1397" s="1"/>
      <c r="CDO1397" s="1"/>
      <c r="CDP1397" s="1"/>
      <c r="CDQ1397" s="1"/>
      <c r="CDR1397" s="1"/>
      <c r="CDS1397" s="1"/>
      <c r="CDT1397" s="1"/>
      <c r="CDU1397" s="1"/>
      <c r="CDV1397" s="1"/>
      <c r="CDW1397" s="1"/>
      <c r="CDX1397" s="1"/>
      <c r="CDY1397" s="1"/>
      <c r="CDZ1397" s="1"/>
      <c r="CEA1397" s="1"/>
      <c r="CEB1397" s="1"/>
      <c r="CEC1397" s="1"/>
      <c r="CED1397" s="1"/>
      <c r="CEE1397" s="1"/>
      <c r="CEF1397" s="1"/>
      <c r="CEG1397" s="1"/>
      <c r="CEH1397" s="1"/>
      <c r="CEI1397" s="1"/>
      <c r="CEJ1397" s="1"/>
      <c r="CEK1397" s="1"/>
      <c r="CEL1397" s="1"/>
      <c r="CEM1397" s="1"/>
      <c r="CEN1397" s="1"/>
      <c r="CEO1397" s="1"/>
      <c r="CEP1397" s="1"/>
      <c r="CEQ1397" s="1"/>
      <c r="CER1397" s="1"/>
      <c r="CES1397" s="1"/>
      <c r="CET1397" s="1"/>
      <c r="CEU1397" s="1"/>
      <c r="CEV1397" s="1"/>
      <c r="CEW1397" s="1"/>
      <c r="CEX1397" s="1"/>
      <c r="CEY1397" s="1"/>
      <c r="CEZ1397" s="1"/>
      <c r="CFA1397" s="1"/>
      <c r="CFB1397" s="1"/>
      <c r="CFC1397" s="1"/>
      <c r="CFD1397" s="1"/>
      <c r="CFE1397" s="1"/>
      <c r="CFF1397" s="1"/>
      <c r="CFG1397" s="1"/>
      <c r="CFH1397" s="1"/>
      <c r="CFI1397" s="1"/>
      <c r="CFJ1397" s="1"/>
      <c r="CFK1397" s="1"/>
      <c r="CFL1397" s="1"/>
      <c r="CFM1397" s="1"/>
      <c r="CFN1397" s="1"/>
      <c r="CFO1397" s="1"/>
      <c r="CFP1397" s="1"/>
      <c r="CFQ1397" s="1"/>
      <c r="CFR1397" s="1"/>
      <c r="CFS1397" s="1"/>
      <c r="CFT1397" s="1"/>
      <c r="CFU1397" s="1"/>
      <c r="CFV1397" s="1"/>
      <c r="CFW1397" s="1"/>
      <c r="CFX1397" s="1"/>
      <c r="CFY1397" s="1"/>
      <c r="CFZ1397" s="1"/>
      <c r="CGA1397" s="1"/>
      <c r="CGB1397" s="1"/>
      <c r="CGC1397" s="1"/>
      <c r="CGD1397" s="1"/>
      <c r="CGE1397" s="1"/>
      <c r="CGF1397" s="1"/>
      <c r="CGG1397" s="1"/>
      <c r="CGH1397" s="1"/>
      <c r="CGI1397" s="1"/>
      <c r="CGJ1397" s="1"/>
      <c r="CGK1397" s="1"/>
      <c r="CGL1397" s="1"/>
      <c r="CGM1397" s="1"/>
      <c r="CGN1397" s="1"/>
      <c r="CGO1397" s="1"/>
      <c r="CGP1397" s="1"/>
      <c r="CGQ1397" s="1"/>
      <c r="CGR1397" s="1"/>
      <c r="CGS1397" s="1"/>
      <c r="CGT1397" s="1"/>
      <c r="CGU1397" s="1"/>
      <c r="CGV1397" s="1"/>
      <c r="CGW1397" s="1"/>
      <c r="CGX1397" s="1"/>
      <c r="CGY1397" s="1"/>
      <c r="CGZ1397" s="1"/>
      <c r="CHA1397" s="1"/>
      <c r="CHB1397" s="1"/>
      <c r="CHC1397" s="1"/>
      <c r="CHD1397" s="1"/>
      <c r="CHE1397" s="1"/>
      <c r="CHF1397" s="1"/>
      <c r="CHG1397" s="1"/>
      <c r="CHH1397" s="1"/>
      <c r="CHI1397" s="1"/>
      <c r="CHJ1397" s="1"/>
      <c r="CHK1397" s="1"/>
      <c r="CHL1397" s="1"/>
      <c r="CHM1397" s="1"/>
      <c r="CHN1397" s="1"/>
      <c r="CHO1397" s="1"/>
      <c r="CHP1397" s="1"/>
      <c r="CHQ1397" s="1"/>
      <c r="CHR1397" s="1"/>
      <c r="CHS1397" s="1"/>
      <c r="CHT1397" s="1"/>
      <c r="CHU1397" s="1"/>
      <c r="CHV1397" s="1"/>
      <c r="CHW1397" s="1"/>
      <c r="CHX1397" s="1"/>
      <c r="CHY1397" s="1"/>
      <c r="CHZ1397" s="1"/>
      <c r="CIA1397" s="1"/>
      <c r="CIB1397" s="1"/>
      <c r="CIC1397" s="1"/>
      <c r="CID1397" s="1"/>
      <c r="CIE1397" s="1"/>
      <c r="CIF1397" s="1"/>
      <c r="CIG1397" s="1"/>
      <c r="CIH1397" s="1"/>
      <c r="CII1397" s="1"/>
      <c r="CIJ1397" s="1"/>
      <c r="CIK1397" s="1"/>
      <c r="CIL1397" s="1"/>
      <c r="CIM1397" s="1"/>
      <c r="CIN1397" s="1"/>
      <c r="CIO1397" s="1"/>
      <c r="CIP1397" s="1"/>
      <c r="CIQ1397" s="1"/>
      <c r="CIR1397" s="1"/>
      <c r="CIS1397" s="1"/>
      <c r="CIT1397" s="1"/>
      <c r="CIU1397" s="1"/>
      <c r="CIV1397" s="1"/>
      <c r="CIW1397" s="1"/>
      <c r="CIX1397" s="1"/>
      <c r="CIY1397" s="1"/>
      <c r="CIZ1397" s="1"/>
      <c r="CJA1397" s="1"/>
      <c r="CJB1397" s="1"/>
      <c r="CJC1397" s="1"/>
      <c r="CJD1397" s="1"/>
      <c r="CJE1397" s="1"/>
      <c r="CJF1397" s="1"/>
      <c r="CJG1397" s="1"/>
      <c r="CJH1397" s="1"/>
      <c r="CJI1397" s="1"/>
      <c r="CJJ1397" s="1"/>
      <c r="CJK1397" s="1"/>
      <c r="CJL1397" s="1"/>
      <c r="CJM1397" s="1"/>
      <c r="CJN1397" s="1"/>
      <c r="CJO1397" s="1"/>
      <c r="CJP1397" s="1"/>
      <c r="CJQ1397" s="1"/>
      <c r="CJR1397" s="1"/>
      <c r="CJS1397" s="1"/>
      <c r="CJT1397" s="1"/>
      <c r="CJU1397" s="1"/>
      <c r="CJV1397" s="1"/>
      <c r="CJW1397" s="1"/>
      <c r="CJX1397" s="1"/>
      <c r="CJY1397" s="1"/>
      <c r="CJZ1397" s="1"/>
      <c r="CKA1397" s="1"/>
      <c r="CKB1397" s="1"/>
      <c r="CKC1397" s="1"/>
      <c r="CKD1397" s="1"/>
      <c r="CKE1397" s="1"/>
      <c r="CKF1397" s="1"/>
      <c r="CKG1397" s="1"/>
      <c r="CKH1397" s="1"/>
      <c r="CKI1397" s="1"/>
      <c r="CKJ1397" s="1"/>
      <c r="CKK1397" s="1"/>
      <c r="CKL1397" s="1"/>
      <c r="CKM1397" s="1"/>
      <c r="CKN1397" s="1"/>
      <c r="CKO1397" s="1"/>
      <c r="CKP1397" s="1"/>
      <c r="CKQ1397" s="1"/>
      <c r="CKR1397" s="1"/>
      <c r="CKS1397" s="1"/>
      <c r="CKT1397" s="1"/>
      <c r="CKU1397" s="1"/>
      <c r="CKV1397" s="1"/>
      <c r="CKW1397" s="1"/>
      <c r="CKX1397" s="1"/>
      <c r="CKY1397" s="1"/>
      <c r="CKZ1397" s="1"/>
      <c r="CLA1397" s="1"/>
      <c r="CLB1397" s="1"/>
      <c r="CLC1397" s="1"/>
      <c r="CLD1397" s="1"/>
      <c r="CLE1397" s="1"/>
      <c r="CLF1397" s="1"/>
      <c r="CLG1397" s="1"/>
      <c r="CLH1397" s="1"/>
      <c r="CLI1397" s="1"/>
      <c r="CLJ1397" s="1"/>
      <c r="CLK1397" s="1"/>
      <c r="CLL1397" s="1"/>
      <c r="CLM1397" s="1"/>
      <c r="CLN1397" s="1"/>
      <c r="CLO1397" s="1"/>
      <c r="CLP1397" s="1"/>
      <c r="CLQ1397" s="1"/>
      <c r="CLR1397" s="1"/>
      <c r="CLS1397" s="1"/>
      <c r="CLT1397" s="1"/>
      <c r="CLU1397" s="1"/>
      <c r="CLV1397" s="1"/>
      <c r="CLW1397" s="1"/>
      <c r="CLX1397" s="1"/>
      <c r="CLY1397" s="1"/>
      <c r="CLZ1397" s="1"/>
      <c r="CMA1397" s="1"/>
      <c r="CMB1397" s="1"/>
      <c r="CMC1397" s="1"/>
      <c r="CMD1397" s="1"/>
      <c r="CME1397" s="1"/>
      <c r="CMF1397" s="1"/>
      <c r="CMG1397" s="1"/>
      <c r="CMH1397" s="1"/>
      <c r="CMI1397" s="1"/>
      <c r="CMJ1397" s="1"/>
      <c r="CMK1397" s="1"/>
      <c r="CML1397" s="1"/>
      <c r="CMM1397" s="1"/>
      <c r="CMN1397" s="1"/>
      <c r="CMO1397" s="1"/>
      <c r="CMP1397" s="1"/>
      <c r="CMQ1397" s="1"/>
      <c r="CMR1397" s="1"/>
      <c r="CMS1397" s="1"/>
      <c r="CMT1397" s="1"/>
      <c r="CMU1397" s="1"/>
      <c r="CMV1397" s="1"/>
      <c r="CMW1397" s="1"/>
      <c r="CMX1397" s="1"/>
      <c r="CMY1397" s="1"/>
      <c r="CMZ1397" s="1"/>
      <c r="CNA1397" s="1"/>
      <c r="CNB1397" s="1"/>
      <c r="CNC1397" s="1"/>
      <c r="CND1397" s="1"/>
      <c r="CNE1397" s="1"/>
      <c r="CNF1397" s="1"/>
      <c r="CNG1397" s="1"/>
      <c r="CNH1397" s="1"/>
      <c r="CNI1397" s="1"/>
      <c r="CNJ1397" s="1"/>
      <c r="CNK1397" s="1"/>
      <c r="CNL1397" s="1"/>
      <c r="CNM1397" s="1"/>
      <c r="CNN1397" s="1"/>
      <c r="CNO1397" s="1"/>
      <c r="CNP1397" s="1"/>
      <c r="CNQ1397" s="1"/>
      <c r="CNR1397" s="1"/>
      <c r="CNS1397" s="1"/>
      <c r="CNT1397" s="1"/>
      <c r="CNU1397" s="1"/>
      <c r="CNV1397" s="1"/>
      <c r="CNW1397" s="1"/>
      <c r="CNX1397" s="1"/>
      <c r="CNY1397" s="1"/>
      <c r="CNZ1397" s="1"/>
      <c r="COA1397" s="1"/>
      <c r="COB1397" s="1"/>
      <c r="COC1397" s="1"/>
      <c r="COD1397" s="1"/>
      <c r="COE1397" s="1"/>
      <c r="COF1397" s="1"/>
      <c r="COG1397" s="1"/>
      <c r="COH1397" s="1"/>
      <c r="COI1397" s="1"/>
      <c r="COJ1397" s="1"/>
      <c r="COK1397" s="1"/>
      <c r="COL1397" s="1"/>
      <c r="COM1397" s="1"/>
      <c r="CON1397" s="1"/>
      <c r="COO1397" s="1"/>
      <c r="COP1397" s="1"/>
      <c r="COQ1397" s="1"/>
      <c r="COR1397" s="1"/>
      <c r="COS1397" s="1"/>
      <c r="COT1397" s="1"/>
      <c r="COU1397" s="1"/>
      <c r="COV1397" s="1"/>
      <c r="COW1397" s="1"/>
      <c r="COX1397" s="1"/>
      <c r="COY1397" s="1"/>
      <c r="COZ1397" s="1"/>
      <c r="CPA1397" s="1"/>
      <c r="CPB1397" s="1"/>
      <c r="CPC1397" s="1"/>
      <c r="CPD1397" s="1"/>
      <c r="CPE1397" s="1"/>
      <c r="CPF1397" s="1"/>
      <c r="CPG1397" s="1"/>
      <c r="CPH1397" s="1"/>
      <c r="CPI1397" s="1"/>
      <c r="CPJ1397" s="1"/>
      <c r="CPK1397" s="1"/>
      <c r="CPL1397" s="1"/>
      <c r="CPM1397" s="1"/>
      <c r="CPN1397" s="1"/>
      <c r="CPO1397" s="1"/>
      <c r="CPP1397" s="1"/>
      <c r="CPQ1397" s="1"/>
      <c r="CPR1397" s="1"/>
      <c r="CPS1397" s="1"/>
      <c r="CPT1397" s="1"/>
      <c r="CPU1397" s="1"/>
      <c r="CPV1397" s="1"/>
      <c r="CPW1397" s="1"/>
      <c r="CPX1397" s="1"/>
      <c r="CPY1397" s="1"/>
      <c r="CPZ1397" s="1"/>
      <c r="CQA1397" s="1"/>
      <c r="CQB1397" s="1"/>
      <c r="CQC1397" s="1"/>
      <c r="CQD1397" s="1"/>
      <c r="CQE1397" s="1"/>
      <c r="CQF1397" s="1"/>
      <c r="CQG1397" s="1"/>
      <c r="CQH1397" s="1"/>
      <c r="CQI1397" s="1"/>
      <c r="CQJ1397" s="1"/>
      <c r="CQK1397" s="1"/>
      <c r="CQL1397" s="1"/>
      <c r="CQM1397" s="1"/>
      <c r="CQN1397" s="1"/>
      <c r="CQO1397" s="1"/>
      <c r="CQP1397" s="1"/>
      <c r="CQQ1397" s="1"/>
      <c r="CQR1397" s="1"/>
      <c r="CQS1397" s="1"/>
      <c r="CQT1397" s="1"/>
      <c r="CQU1397" s="1"/>
      <c r="CQV1397" s="1"/>
      <c r="CQW1397" s="1"/>
      <c r="CQX1397" s="1"/>
      <c r="CQY1397" s="1"/>
      <c r="CQZ1397" s="1"/>
      <c r="CRA1397" s="1"/>
      <c r="CRB1397" s="1"/>
      <c r="CRC1397" s="1"/>
      <c r="CRD1397" s="1"/>
      <c r="CRE1397" s="1"/>
      <c r="CRF1397" s="1"/>
      <c r="CRG1397" s="1"/>
      <c r="CRH1397" s="1"/>
      <c r="CRI1397" s="1"/>
      <c r="CRJ1397" s="1"/>
      <c r="CRK1397" s="1"/>
      <c r="CRL1397" s="1"/>
      <c r="CRM1397" s="1"/>
      <c r="CRN1397" s="1"/>
      <c r="CRO1397" s="1"/>
      <c r="CRP1397" s="1"/>
      <c r="CRQ1397" s="1"/>
      <c r="CRR1397" s="1"/>
      <c r="CRS1397" s="1"/>
      <c r="CRT1397" s="1"/>
      <c r="CRU1397" s="1"/>
      <c r="CRV1397" s="1"/>
      <c r="CRW1397" s="1"/>
      <c r="CRX1397" s="1"/>
      <c r="CRY1397" s="1"/>
      <c r="CRZ1397" s="1"/>
      <c r="CSA1397" s="1"/>
      <c r="CSB1397" s="1"/>
      <c r="CSC1397" s="1"/>
      <c r="CSD1397" s="1"/>
      <c r="CSE1397" s="1"/>
      <c r="CSF1397" s="1"/>
      <c r="CSG1397" s="1"/>
      <c r="CSH1397" s="1"/>
      <c r="CSI1397" s="1"/>
      <c r="CSJ1397" s="1"/>
      <c r="CSK1397" s="1"/>
      <c r="CSL1397" s="1"/>
      <c r="CSM1397" s="1"/>
      <c r="CSN1397" s="1"/>
      <c r="CSO1397" s="1"/>
      <c r="CSP1397" s="1"/>
      <c r="CSQ1397" s="1"/>
      <c r="CSR1397" s="1"/>
      <c r="CSS1397" s="1"/>
      <c r="CST1397" s="1"/>
      <c r="CSU1397" s="1"/>
      <c r="CSV1397" s="1"/>
      <c r="CSW1397" s="1"/>
      <c r="CSX1397" s="1"/>
      <c r="CSY1397" s="1"/>
      <c r="CSZ1397" s="1"/>
      <c r="CTA1397" s="1"/>
      <c r="CTB1397" s="1"/>
      <c r="CTC1397" s="1"/>
      <c r="CTD1397" s="1"/>
      <c r="CTE1397" s="1"/>
      <c r="CTF1397" s="1"/>
      <c r="CTG1397" s="1"/>
      <c r="CTH1397" s="1"/>
      <c r="CTI1397" s="1"/>
      <c r="CTJ1397" s="1"/>
      <c r="CTK1397" s="1"/>
      <c r="CTL1397" s="1"/>
      <c r="CTM1397" s="1"/>
      <c r="CTN1397" s="1"/>
      <c r="CTO1397" s="1"/>
      <c r="CTP1397" s="1"/>
      <c r="CTQ1397" s="1"/>
      <c r="CTR1397" s="1"/>
      <c r="CTS1397" s="1"/>
      <c r="CTT1397" s="1"/>
      <c r="CTU1397" s="1"/>
      <c r="CTV1397" s="1"/>
      <c r="CTW1397" s="1"/>
      <c r="CTX1397" s="1"/>
      <c r="CTY1397" s="1"/>
      <c r="CTZ1397" s="1"/>
      <c r="CUA1397" s="1"/>
      <c r="CUB1397" s="1"/>
      <c r="CUC1397" s="1"/>
      <c r="CUD1397" s="1"/>
      <c r="CUE1397" s="1"/>
      <c r="CUF1397" s="1"/>
      <c r="CUG1397" s="1"/>
      <c r="CUH1397" s="1"/>
      <c r="CUI1397" s="1"/>
      <c r="CUJ1397" s="1"/>
      <c r="CUK1397" s="1"/>
      <c r="CUL1397" s="1"/>
      <c r="CUM1397" s="1"/>
      <c r="CUN1397" s="1"/>
      <c r="CUO1397" s="1"/>
      <c r="CUP1397" s="1"/>
      <c r="CUQ1397" s="1"/>
      <c r="CUR1397" s="1"/>
      <c r="CUS1397" s="1"/>
      <c r="CUT1397" s="1"/>
      <c r="CUU1397" s="1"/>
      <c r="CUV1397" s="1"/>
      <c r="CUW1397" s="1"/>
      <c r="CUX1397" s="1"/>
      <c r="CUY1397" s="1"/>
      <c r="CUZ1397" s="1"/>
      <c r="CVA1397" s="1"/>
      <c r="CVB1397" s="1"/>
      <c r="CVC1397" s="1"/>
      <c r="CVD1397" s="1"/>
      <c r="CVE1397" s="1"/>
      <c r="CVF1397" s="1"/>
      <c r="CVG1397" s="1"/>
      <c r="CVH1397" s="1"/>
      <c r="CVI1397" s="1"/>
      <c r="CVJ1397" s="1"/>
      <c r="CVK1397" s="1"/>
      <c r="CVL1397" s="1"/>
      <c r="CVM1397" s="1"/>
      <c r="CVN1397" s="1"/>
      <c r="CVO1397" s="1"/>
      <c r="CVP1397" s="1"/>
      <c r="CVQ1397" s="1"/>
      <c r="CVR1397" s="1"/>
      <c r="CVS1397" s="1"/>
      <c r="CVT1397" s="1"/>
      <c r="CVU1397" s="1"/>
      <c r="CVV1397" s="1"/>
      <c r="CVW1397" s="1"/>
      <c r="CVX1397" s="1"/>
      <c r="CVY1397" s="1"/>
      <c r="CVZ1397" s="1"/>
      <c r="CWA1397" s="1"/>
      <c r="CWB1397" s="1"/>
      <c r="CWC1397" s="1"/>
      <c r="CWD1397" s="1"/>
      <c r="CWE1397" s="1"/>
      <c r="CWF1397" s="1"/>
      <c r="CWG1397" s="1"/>
      <c r="CWH1397" s="1"/>
      <c r="CWI1397" s="1"/>
      <c r="CWJ1397" s="1"/>
      <c r="CWK1397" s="1"/>
      <c r="CWL1397" s="1"/>
      <c r="CWM1397" s="1"/>
      <c r="CWN1397" s="1"/>
      <c r="CWO1397" s="1"/>
      <c r="CWP1397" s="1"/>
      <c r="CWQ1397" s="1"/>
      <c r="CWR1397" s="1"/>
      <c r="CWS1397" s="1"/>
      <c r="CWT1397" s="1"/>
      <c r="CWU1397" s="1"/>
      <c r="CWV1397" s="1"/>
      <c r="CWW1397" s="1"/>
      <c r="CWX1397" s="1"/>
      <c r="CWY1397" s="1"/>
      <c r="CWZ1397" s="1"/>
      <c r="CXA1397" s="1"/>
      <c r="CXB1397" s="1"/>
      <c r="CXC1397" s="1"/>
      <c r="CXD1397" s="1"/>
      <c r="CXE1397" s="1"/>
      <c r="CXF1397" s="1"/>
      <c r="CXG1397" s="1"/>
      <c r="CXH1397" s="1"/>
      <c r="CXI1397" s="1"/>
      <c r="CXJ1397" s="1"/>
      <c r="CXK1397" s="1"/>
      <c r="CXL1397" s="1"/>
      <c r="CXM1397" s="1"/>
      <c r="CXN1397" s="1"/>
      <c r="CXO1397" s="1"/>
      <c r="CXP1397" s="1"/>
      <c r="CXQ1397" s="1"/>
      <c r="CXR1397" s="1"/>
      <c r="CXS1397" s="1"/>
      <c r="CXT1397" s="1"/>
      <c r="CXU1397" s="1"/>
      <c r="CXV1397" s="1"/>
      <c r="CXW1397" s="1"/>
      <c r="CXX1397" s="1"/>
      <c r="CXY1397" s="1"/>
      <c r="CXZ1397" s="1"/>
      <c r="CYA1397" s="1"/>
      <c r="CYB1397" s="1"/>
      <c r="CYC1397" s="1"/>
      <c r="CYD1397" s="1"/>
      <c r="CYE1397" s="1"/>
      <c r="CYF1397" s="1"/>
      <c r="CYG1397" s="1"/>
      <c r="CYH1397" s="1"/>
      <c r="CYI1397" s="1"/>
      <c r="CYJ1397" s="1"/>
      <c r="CYK1397" s="1"/>
      <c r="CYL1397" s="1"/>
      <c r="CYM1397" s="1"/>
      <c r="CYN1397" s="1"/>
      <c r="CYO1397" s="1"/>
      <c r="CYP1397" s="1"/>
      <c r="CYQ1397" s="1"/>
      <c r="CYR1397" s="1"/>
      <c r="CYS1397" s="1"/>
      <c r="CYT1397" s="1"/>
      <c r="CYU1397" s="1"/>
      <c r="CYV1397" s="1"/>
      <c r="CYW1397" s="1"/>
      <c r="CYX1397" s="1"/>
      <c r="CYY1397" s="1"/>
      <c r="CYZ1397" s="1"/>
      <c r="CZA1397" s="1"/>
      <c r="CZB1397" s="1"/>
      <c r="CZC1397" s="1"/>
      <c r="CZD1397" s="1"/>
      <c r="CZE1397" s="1"/>
      <c r="CZF1397" s="1"/>
      <c r="CZG1397" s="1"/>
      <c r="CZH1397" s="1"/>
      <c r="CZI1397" s="1"/>
      <c r="CZJ1397" s="1"/>
      <c r="CZK1397" s="1"/>
      <c r="CZL1397" s="1"/>
      <c r="CZM1397" s="1"/>
      <c r="CZN1397" s="1"/>
      <c r="CZO1397" s="1"/>
      <c r="CZP1397" s="1"/>
      <c r="CZQ1397" s="1"/>
      <c r="CZR1397" s="1"/>
      <c r="CZS1397" s="1"/>
      <c r="CZT1397" s="1"/>
      <c r="CZU1397" s="1"/>
      <c r="CZV1397" s="1"/>
      <c r="CZW1397" s="1"/>
      <c r="CZX1397" s="1"/>
      <c r="CZY1397" s="1"/>
      <c r="CZZ1397" s="1"/>
      <c r="DAA1397" s="1"/>
      <c r="DAB1397" s="1"/>
      <c r="DAC1397" s="1"/>
      <c r="DAD1397" s="1"/>
      <c r="DAE1397" s="1"/>
      <c r="DAF1397" s="1"/>
      <c r="DAG1397" s="1"/>
      <c r="DAH1397" s="1"/>
      <c r="DAI1397" s="1"/>
      <c r="DAJ1397" s="1"/>
      <c r="DAK1397" s="1"/>
      <c r="DAL1397" s="1"/>
      <c r="DAM1397" s="1"/>
      <c r="DAN1397" s="1"/>
      <c r="DAO1397" s="1"/>
      <c r="DAP1397" s="1"/>
      <c r="DAQ1397" s="1"/>
      <c r="DAR1397" s="1"/>
      <c r="DAS1397" s="1"/>
      <c r="DAT1397" s="1"/>
      <c r="DAU1397" s="1"/>
      <c r="DAV1397" s="1"/>
      <c r="DAW1397" s="1"/>
      <c r="DAX1397" s="1"/>
      <c r="DAY1397" s="1"/>
      <c r="DAZ1397" s="1"/>
      <c r="DBA1397" s="1"/>
      <c r="DBB1397" s="1"/>
      <c r="DBC1397" s="1"/>
      <c r="DBD1397" s="1"/>
      <c r="DBE1397" s="1"/>
      <c r="DBF1397" s="1"/>
      <c r="DBG1397" s="1"/>
      <c r="DBH1397" s="1"/>
      <c r="DBI1397" s="1"/>
      <c r="DBJ1397" s="1"/>
      <c r="DBK1397" s="1"/>
      <c r="DBL1397" s="1"/>
      <c r="DBM1397" s="1"/>
      <c r="DBN1397" s="1"/>
      <c r="DBO1397" s="1"/>
      <c r="DBP1397" s="1"/>
      <c r="DBQ1397" s="1"/>
      <c r="DBR1397" s="1"/>
      <c r="DBS1397" s="1"/>
      <c r="DBT1397" s="1"/>
      <c r="DBU1397" s="1"/>
      <c r="DBV1397" s="1"/>
      <c r="DBW1397" s="1"/>
      <c r="DBX1397" s="1"/>
      <c r="DBY1397" s="1"/>
      <c r="DBZ1397" s="1"/>
      <c r="DCA1397" s="1"/>
      <c r="DCB1397" s="1"/>
      <c r="DCC1397" s="1"/>
      <c r="DCD1397" s="1"/>
      <c r="DCE1397" s="1"/>
      <c r="DCF1397" s="1"/>
      <c r="DCG1397" s="1"/>
      <c r="DCH1397" s="1"/>
      <c r="DCI1397" s="1"/>
      <c r="DCJ1397" s="1"/>
      <c r="DCK1397" s="1"/>
      <c r="DCL1397" s="1"/>
      <c r="DCM1397" s="1"/>
      <c r="DCN1397" s="1"/>
      <c r="DCO1397" s="1"/>
      <c r="DCP1397" s="1"/>
      <c r="DCQ1397" s="1"/>
      <c r="DCR1397" s="1"/>
      <c r="DCS1397" s="1"/>
      <c r="DCT1397" s="1"/>
      <c r="DCU1397" s="1"/>
      <c r="DCV1397" s="1"/>
      <c r="DCW1397" s="1"/>
      <c r="DCX1397" s="1"/>
      <c r="DCY1397" s="1"/>
      <c r="DCZ1397" s="1"/>
      <c r="DDA1397" s="1"/>
      <c r="DDB1397" s="1"/>
      <c r="DDC1397" s="1"/>
      <c r="DDD1397" s="1"/>
      <c r="DDE1397" s="1"/>
      <c r="DDF1397" s="1"/>
      <c r="DDG1397" s="1"/>
      <c r="DDH1397" s="1"/>
      <c r="DDI1397" s="1"/>
      <c r="DDJ1397" s="1"/>
      <c r="DDK1397" s="1"/>
      <c r="DDL1397" s="1"/>
      <c r="DDM1397" s="1"/>
      <c r="DDN1397" s="1"/>
      <c r="DDO1397" s="1"/>
      <c r="DDP1397" s="1"/>
      <c r="DDQ1397" s="1"/>
      <c r="DDR1397" s="1"/>
      <c r="DDS1397" s="1"/>
      <c r="DDT1397" s="1"/>
      <c r="DDU1397" s="1"/>
      <c r="DDV1397" s="1"/>
      <c r="DDW1397" s="1"/>
      <c r="DDX1397" s="1"/>
      <c r="DDY1397" s="1"/>
      <c r="DDZ1397" s="1"/>
      <c r="DEA1397" s="1"/>
      <c r="DEB1397" s="1"/>
      <c r="DEC1397" s="1"/>
      <c r="DED1397" s="1"/>
      <c r="DEE1397" s="1"/>
      <c r="DEF1397" s="1"/>
      <c r="DEG1397" s="1"/>
      <c r="DEH1397" s="1"/>
      <c r="DEI1397" s="1"/>
      <c r="DEJ1397" s="1"/>
      <c r="DEK1397" s="1"/>
      <c r="DEL1397" s="1"/>
      <c r="DEM1397" s="1"/>
      <c r="DEN1397" s="1"/>
      <c r="DEO1397" s="1"/>
      <c r="DEP1397" s="1"/>
      <c r="DEQ1397" s="1"/>
      <c r="DER1397" s="1"/>
      <c r="DES1397" s="1"/>
      <c r="DET1397" s="1"/>
      <c r="DEU1397" s="1"/>
      <c r="DEV1397" s="1"/>
      <c r="DEW1397" s="1"/>
      <c r="DEX1397" s="1"/>
      <c r="DEY1397" s="1"/>
      <c r="DEZ1397" s="1"/>
      <c r="DFA1397" s="1"/>
      <c r="DFB1397" s="1"/>
      <c r="DFC1397" s="1"/>
      <c r="DFD1397" s="1"/>
      <c r="DFE1397" s="1"/>
      <c r="DFF1397" s="1"/>
      <c r="DFG1397" s="1"/>
      <c r="DFH1397" s="1"/>
      <c r="DFI1397" s="1"/>
      <c r="DFJ1397" s="1"/>
      <c r="DFK1397" s="1"/>
      <c r="DFL1397" s="1"/>
      <c r="DFM1397" s="1"/>
      <c r="DFN1397" s="1"/>
      <c r="DFO1397" s="1"/>
      <c r="DFP1397" s="1"/>
      <c r="DFQ1397" s="1"/>
      <c r="DFR1397" s="1"/>
      <c r="DFS1397" s="1"/>
      <c r="DFT1397" s="1"/>
      <c r="DFU1397" s="1"/>
      <c r="DFV1397" s="1"/>
      <c r="DFW1397" s="1"/>
      <c r="DFX1397" s="1"/>
      <c r="DFY1397" s="1"/>
      <c r="DFZ1397" s="1"/>
      <c r="DGA1397" s="1"/>
      <c r="DGB1397" s="1"/>
      <c r="DGC1397" s="1"/>
      <c r="DGD1397" s="1"/>
      <c r="DGE1397" s="1"/>
      <c r="DGF1397" s="1"/>
      <c r="DGG1397" s="1"/>
      <c r="DGH1397" s="1"/>
      <c r="DGI1397" s="1"/>
      <c r="DGJ1397" s="1"/>
      <c r="DGK1397" s="1"/>
      <c r="DGL1397" s="1"/>
      <c r="DGM1397" s="1"/>
      <c r="DGN1397" s="1"/>
      <c r="DGO1397" s="1"/>
      <c r="DGP1397" s="1"/>
      <c r="DGQ1397" s="1"/>
      <c r="DGR1397" s="1"/>
      <c r="DGS1397" s="1"/>
      <c r="DGT1397" s="1"/>
      <c r="DGU1397" s="1"/>
      <c r="DGV1397" s="1"/>
      <c r="DGW1397" s="1"/>
      <c r="DGX1397" s="1"/>
      <c r="DGY1397" s="1"/>
      <c r="DGZ1397" s="1"/>
      <c r="DHA1397" s="1"/>
      <c r="DHB1397" s="1"/>
      <c r="DHC1397" s="1"/>
      <c r="DHD1397" s="1"/>
      <c r="DHE1397" s="1"/>
      <c r="DHF1397" s="1"/>
      <c r="DHG1397" s="1"/>
      <c r="DHH1397" s="1"/>
      <c r="DHI1397" s="1"/>
      <c r="DHJ1397" s="1"/>
      <c r="DHK1397" s="1"/>
      <c r="DHL1397" s="1"/>
      <c r="DHM1397" s="1"/>
      <c r="DHN1397" s="1"/>
      <c r="DHO1397" s="1"/>
      <c r="DHP1397" s="1"/>
      <c r="DHQ1397" s="1"/>
      <c r="DHR1397" s="1"/>
      <c r="DHS1397" s="1"/>
      <c r="DHT1397" s="1"/>
      <c r="DHU1397" s="1"/>
      <c r="DHV1397" s="1"/>
      <c r="DHW1397" s="1"/>
      <c r="DHX1397" s="1"/>
      <c r="DHY1397" s="1"/>
      <c r="DHZ1397" s="1"/>
      <c r="DIA1397" s="1"/>
      <c r="DIB1397" s="1"/>
      <c r="DIC1397" s="1"/>
      <c r="DID1397" s="1"/>
      <c r="DIE1397" s="1"/>
      <c r="DIF1397" s="1"/>
      <c r="DIG1397" s="1"/>
      <c r="DIH1397" s="1"/>
      <c r="DII1397" s="1"/>
      <c r="DIJ1397" s="1"/>
      <c r="DIK1397" s="1"/>
      <c r="DIL1397" s="1"/>
      <c r="DIM1397" s="1"/>
      <c r="DIN1397" s="1"/>
      <c r="DIO1397" s="1"/>
      <c r="DIP1397" s="1"/>
      <c r="DIQ1397" s="1"/>
      <c r="DIR1397" s="1"/>
      <c r="DIS1397" s="1"/>
      <c r="DIT1397" s="1"/>
      <c r="DIU1397" s="1"/>
      <c r="DIV1397" s="1"/>
      <c r="DIW1397" s="1"/>
      <c r="DIX1397" s="1"/>
      <c r="DIY1397" s="1"/>
      <c r="DIZ1397" s="1"/>
      <c r="DJA1397" s="1"/>
      <c r="DJB1397" s="1"/>
      <c r="DJC1397" s="1"/>
      <c r="DJD1397" s="1"/>
      <c r="DJE1397" s="1"/>
      <c r="DJF1397" s="1"/>
      <c r="DJG1397" s="1"/>
      <c r="DJH1397" s="1"/>
      <c r="DJI1397" s="1"/>
      <c r="DJJ1397" s="1"/>
      <c r="DJK1397" s="1"/>
      <c r="DJL1397" s="1"/>
      <c r="DJM1397" s="1"/>
      <c r="DJN1397" s="1"/>
      <c r="DJO1397" s="1"/>
      <c r="DJP1397" s="1"/>
      <c r="DJQ1397" s="1"/>
      <c r="DJR1397" s="1"/>
      <c r="DJS1397" s="1"/>
      <c r="DJT1397" s="1"/>
      <c r="DJU1397" s="1"/>
      <c r="DJV1397" s="1"/>
      <c r="DJW1397" s="1"/>
      <c r="DJX1397" s="1"/>
      <c r="DJY1397" s="1"/>
      <c r="DJZ1397" s="1"/>
      <c r="DKA1397" s="1"/>
      <c r="DKB1397" s="1"/>
      <c r="DKC1397" s="1"/>
      <c r="DKD1397" s="1"/>
      <c r="DKE1397" s="1"/>
      <c r="DKF1397" s="1"/>
      <c r="DKG1397" s="1"/>
      <c r="DKH1397" s="1"/>
      <c r="DKI1397" s="1"/>
      <c r="DKJ1397" s="1"/>
      <c r="DKK1397" s="1"/>
      <c r="DKL1397" s="1"/>
      <c r="DKM1397" s="1"/>
      <c r="DKN1397" s="1"/>
      <c r="DKO1397" s="1"/>
      <c r="DKP1397" s="1"/>
      <c r="DKQ1397" s="1"/>
      <c r="DKR1397" s="1"/>
      <c r="DKS1397" s="1"/>
      <c r="DKT1397" s="1"/>
      <c r="DKU1397" s="1"/>
      <c r="DKV1397" s="1"/>
      <c r="DKW1397" s="1"/>
      <c r="DKX1397" s="1"/>
      <c r="DKY1397" s="1"/>
      <c r="DKZ1397" s="1"/>
      <c r="DLA1397" s="1"/>
      <c r="DLB1397" s="1"/>
      <c r="DLC1397" s="1"/>
      <c r="DLD1397" s="1"/>
      <c r="DLE1397" s="1"/>
      <c r="DLF1397" s="1"/>
      <c r="DLG1397" s="1"/>
      <c r="DLH1397" s="1"/>
      <c r="DLI1397" s="1"/>
      <c r="DLJ1397" s="1"/>
      <c r="DLK1397" s="1"/>
      <c r="DLL1397" s="1"/>
      <c r="DLM1397" s="1"/>
      <c r="DLN1397" s="1"/>
      <c r="DLO1397" s="1"/>
      <c r="DLP1397" s="1"/>
      <c r="DLQ1397" s="1"/>
      <c r="DLR1397" s="1"/>
      <c r="DLS1397" s="1"/>
      <c r="DLT1397" s="1"/>
      <c r="DLU1397" s="1"/>
      <c r="DLV1397" s="1"/>
      <c r="DLW1397" s="1"/>
      <c r="DLX1397" s="1"/>
      <c r="DLY1397" s="1"/>
      <c r="DLZ1397" s="1"/>
      <c r="DMA1397" s="1"/>
      <c r="DMB1397" s="1"/>
      <c r="DMC1397" s="1"/>
      <c r="DMD1397" s="1"/>
      <c r="DME1397" s="1"/>
      <c r="DMF1397" s="1"/>
      <c r="DMG1397" s="1"/>
      <c r="DMH1397" s="1"/>
      <c r="DMI1397" s="1"/>
      <c r="DMJ1397" s="1"/>
      <c r="DMK1397" s="1"/>
      <c r="DML1397" s="1"/>
      <c r="DMM1397" s="1"/>
      <c r="DMN1397" s="1"/>
      <c r="DMO1397" s="1"/>
      <c r="DMP1397" s="1"/>
      <c r="DMQ1397" s="1"/>
      <c r="DMR1397" s="1"/>
      <c r="DMS1397" s="1"/>
      <c r="DMT1397" s="1"/>
      <c r="DMU1397" s="1"/>
      <c r="DMV1397" s="1"/>
      <c r="DMW1397" s="1"/>
      <c r="DMX1397" s="1"/>
      <c r="DMY1397" s="1"/>
      <c r="DMZ1397" s="1"/>
      <c r="DNA1397" s="1"/>
      <c r="DNB1397" s="1"/>
      <c r="DNC1397" s="1"/>
      <c r="DND1397" s="1"/>
      <c r="DNE1397" s="1"/>
      <c r="DNF1397" s="1"/>
      <c r="DNG1397" s="1"/>
      <c r="DNH1397" s="1"/>
      <c r="DNI1397" s="1"/>
      <c r="DNJ1397" s="1"/>
      <c r="DNK1397" s="1"/>
      <c r="DNL1397" s="1"/>
      <c r="DNM1397" s="1"/>
      <c r="DNN1397" s="1"/>
      <c r="DNO1397" s="1"/>
      <c r="DNP1397" s="1"/>
      <c r="DNQ1397" s="1"/>
      <c r="DNR1397" s="1"/>
      <c r="DNS1397" s="1"/>
      <c r="DNT1397" s="1"/>
      <c r="DNU1397" s="1"/>
      <c r="DNV1397" s="1"/>
      <c r="DNW1397" s="1"/>
      <c r="DNX1397" s="1"/>
      <c r="DNY1397" s="1"/>
      <c r="DNZ1397" s="1"/>
      <c r="DOA1397" s="1"/>
      <c r="DOB1397" s="1"/>
      <c r="DOC1397" s="1"/>
      <c r="DOD1397" s="1"/>
      <c r="DOE1397" s="1"/>
      <c r="DOF1397" s="1"/>
      <c r="DOG1397" s="1"/>
      <c r="DOH1397" s="1"/>
      <c r="DOI1397" s="1"/>
      <c r="DOJ1397" s="1"/>
      <c r="DOK1397" s="1"/>
      <c r="DOL1397" s="1"/>
      <c r="DOM1397" s="1"/>
      <c r="DON1397" s="1"/>
      <c r="DOO1397" s="1"/>
      <c r="DOP1397" s="1"/>
      <c r="DOQ1397" s="1"/>
      <c r="DOR1397" s="1"/>
      <c r="DOS1397" s="1"/>
      <c r="DOT1397" s="1"/>
      <c r="DOU1397" s="1"/>
      <c r="DOV1397" s="1"/>
      <c r="DOW1397" s="1"/>
      <c r="DOX1397" s="1"/>
      <c r="DOY1397" s="1"/>
      <c r="DOZ1397" s="1"/>
      <c r="DPA1397" s="1"/>
      <c r="DPB1397" s="1"/>
      <c r="DPC1397" s="1"/>
      <c r="DPD1397" s="1"/>
      <c r="DPE1397" s="1"/>
      <c r="DPF1397" s="1"/>
      <c r="DPG1397" s="1"/>
      <c r="DPH1397" s="1"/>
      <c r="DPI1397" s="1"/>
      <c r="DPJ1397" s="1"/>
      <c r="DPK1397" s="1"/>
      <c r="DPL1397" s="1"/>
      <c r="DPM1397" s="1"/>
      <c r="DPN1397" s="1"/>
      <c r="DPO1397" s="1"/>
      <c r="DPP1397" s="1"/>
      <c r="DPQ1397" s="1"/>
      <c r="DPR1397" s="1"/>
      <c r="DPS1397" s="1"/>
      <c r="DPT1397" s="1"/>
      <c r="DPU1397" s="1"/>
      <c r="DPV1397" s="1"/>
      <c r="DPW1397" s="1"/>
      <c r="DPX1397" s="1"/>
      <c r="DPY1397" s="1"/>
      <c r="DPZ1397" s="1"/>
      <c r="DQA1397" s="1"/>
      <c r="DQB1397" s="1"/>
      <c r="DQC1397" s="1"/>
      <c r="DQD1397" s="1"/>
      <c r="DQE1397" s="1"/>
      <c r="DQF1397" s="1"/>
      <c r="DQG1397" s="1"/>
      <c r="DQH1397" s="1"/>
      <c r="DQI1397" s="1"/>
      <c r="DQJ1397" s="1"/>
      <c r="DQK1397" s="1"/>
      <c r="DQL1397" s="1"/>
      <c r="DQM1397" s="1"/>
      <c r="DQN1397" s="1"/>
      <c r="DQO1397" s="1"/>
      <c r="DQP1397" s="1"/>
      <c r="DQQ1397" s="1"/>
      <c r="DQR1397" s="1"/>
      <c r="DQS1397" s="1"/>
      <c r="DQT1397" s="1"/>
      <c r="DQU1397" s="1"/>
      <c r="DQV1397" s="1"/>
      <c r="DQW1397" s="1"/>
      <c r="DQX1397" s="1"/>
      <c r="DQY1397" s="1"/>
      <c r="DQZ1397" s="1"/>
      <c r="DRA1397" s="1"/>
      <c r="DRB1397" s="1"/>
      <c r="DRC1397" s="1"/>
      <c r="DRD1397" s="1"/>
      <c r="DRE1397" s="1"/>
      <c r="DRF1397" s="1"/>
      <c r="DRG1397" s="1"/>
      <c r="DRH1397" s="1"/>
      <c r="DRI1397" s="1"/>
      <c r="DRJ1397" s="1"/>
      <c r="DRK1397" s="1"/>
      <c r="DRL1397" s="1"/>
      <c r="DRM1397" s="1"/>
      <c r="DRN1397" s="1"/>
      <c r="DRO1397" s="1"/>
      <c r="DRP1397" s="1"/>
      <c r="DRQ1397" s="1"/>
      <c r="DRR1397" s="1"/>
      <c r="DRS1397" s="1"/>
      <c r="DRT1397" s="1"/>
      <c r="DRU1397" s="1"/>
      <c r="DRV1397" s="1"/>
      <c r="DRW1397" s="1"/>
      <c r="DRX1397" s="1"/>
      <c r="DRY1397" s="1"/>
      <c r="DRZ1397" s="1"/>
      <c r="DSA1397" s="1"/>
      <c r="DSB1397" s="1"/>
      <c r="DSC1397" s="1"/>
      <c r="DSD1397" s="1"/>
      <c r="DSE1397" s="1"/>
      <c r="DSF1397" s="1"/>
      <c r="DSG1397" s="1"/>
      <c r="DSH1397" s="1"/>
      <c r="DSI1397" s="1"/>
      <c r="DSJ1397" s="1"/>
      <c r="DSK1397" s="1"/>
      <c r="DSL1397" s="1"/>
      <c r="DSM1397" s="1"/>
      <c r="DSN1397" s="1"/>
      <c r="DSO1397" s="1"/>
      <c r="DSP1397" s="1"/>
      <c r="DSQ1397" s="1"/>
      <c r="DSR1397" s="1"/>
      <c r="DSS1397" s="1"/>
      <c r="DST1397" s="1"/>
      <c r="DSU1397" s="1"/>
      <c r="DSV1397" s="1"/>
      <c r="DSW1397" s="1"/>
      <c r="DSX1397" s="1"/>
      <c r="DSY1397" s="1"/>
      <c r="DSZ1397" s="1"/>
      <c r="DTA1397" s="1"/>
      <c r="DTB1397" s="1"/>
      <c r="DTC1397" s="1"/>
      <c r="DTD1397" s="1"/>
      <c r="DTE1397" s="1"/>
      <c r="DTF1397" s="1"/>
      <c r="DTG1397" s="1"/>
      <c r="DTH1397" s="1"/>
      <c r="DTI1397" s="1"/>
      <c r="DTJ1397" s="1"/>
      <c r="DTK1397" s="1"/>
      <c r="DTL1397" s="1"/>
      <c r="DTM1397" s="1"/>
      <c r="DTN1397" s="1"/>
      <c r="DTO1397" s="1"/>
      <c r="DTP1397" s="1"/>
      <c r="DTQ1397" s="1"/>
      <c r="DTR1397" s="1"/>
      <c r="DTS1397" s="1"/>
      <c r="DTT1397" s="1"/>
      <c r="DTU1397" s="1"/>
      <c r="DTV1397" s="1"/>
      <c r="DTW1397" s="1"/>
      <c r="DTX1397" s="1"/>
      <c r="DTY1397" s="1"/>
      <c r="DTZ1397" s="1"/>
      <c r="DUA1397" s="1"/>
      <c r="DUB1397" s="1"/>
      <c r="DUC1397" s="1"/>
      <c r="DUD1397" s="1"/>
      <c r="DUE1397" s="1"/>
      <c r="DUF1397" s="1"/>
      <c r="DUG1397" s="1"/>
      <c r="DUH1397" s="1"/>
      <c r="DUI1397" s="1"/>
      <c r="DUJ1397" s="1"/>
      <c r="DUK1397" s="1"/>
      <c r="DUL1397" s="1"/>
      <c r="DUM1397" s="1"/>
      <c r="DUN1397" s="1"/>
      <c r="DUO1397" s="1"/>
      <c r="DUP1397" s="1"/>
      <c r="DUQ1397" s="1"/>
      <c r="DUR1397" s="1"/>
      <c r="DUS1397" s="1"/>
      <c r="DUT1397" s="1"/>
      <c r="DUU1397" s="1"/>
      <c r="DUV1397" s="1"/>
      <c r="DUW1397" s="1"/>
      <c r="DUX1397" s="1"/>
      <c r="DUY1397" s="1"/>
      <c r="DUZ1397" s="1"/>
      <c r="DVA1397" s="1"/>
      <c r="DVB1397" s="1"/>
      <c r="DVC1397" s="1"/>
      <c r="DVD1397" s="1"/>
      <c r="DVE1397" s="1"/>
      <c r="DVF1397" s="1"/>
      <c r="DVG1397" s="1"/>
      <c r="DVH1397" s="1"/>
      <c r="DVI1397" s="1"/>
      <c r="DVJ1397" s="1"/>
      <c r="DVK1397" s="1"/>
      <c r="DVL1397" s="1"/>
      <c r="DVM1397" s="1"/>
      <c r="DVN1397" s="1"/>
      <c r="DVO1397" s="1"/>
      <c r="DVP1397" s="1"/>
      <c r="DVQ1397" s="1"/>
      <c r="DVR1397" s="1"/>
      <c r="DVS1397" s="1"/>
      <c r="DVT1397" s="1"/>
      <c r="DVU1397" s="1"/>
      <c r="DVV1397" s="1"/>
      <c r="DVW1397" s="1"/>
      <c r="DVX1397" s="1"/>
      <c r="DVY1397" s="1"/>
      <c r="DVZ1397" s="1"/>
      <c r="DWA1397" s="1"/>
      <c r="DWB1397" s="1"/>
      <c r="DWC1397" s="1"/>
      <c r="DWD1397" s="1"/>
      <c r="DWE1397" s="1"/>
      <c r="DWF1397" s="1"/>
      <c r="DWG1397" s="1"/>
      <c r="DWH1397" s="1"/>
      <c r="DWI1397" s="1"/>
      <c r="DWJ1397" s="1"/>
      <c r="DWK1397" s="1"/>
      <c r="DWL1397" s="1"/>
      <c r="DWM1397" s="1"/>
      <c r="DWN1397" s="1"/>
      <c r="DWO1397" s="1"/>
      <c r="DWP1397" s="1"/>
      <c r="DWQ1397" s="1"/>
      <c r="DWR1397" s="1"/>
      <c r="DWS1397" s="1"/>
      <c r="DWT1397" s="1"/>
      <c r="DWU1397" s="1"/>
      <c r="DWV1397" s="1"/>
      <c r="DWW1397" s="1"/>
      <c r="DWX1397" s="1"/>
      <c r="DWY1397" s="1"/>
      <c r="DWZ1397" s="1"/>
      <c r="DXA1397" s="1"/>
      <c r="DXB1397" s="1"/>
      <c r="DXC1397" s="1"/>
      <c r="DXD1397" s="1"/>
      <c r="DXE1397" s="1"/>
      <c r="DXF1397" s="1"/>
      <c r="DXG1397" s="1"/>
      <c r="DXH1397" s="1"/>
      <c r="DXI1397" s="1"/>
      <c r="DXJ1397" s="1"/>
      <c r="DXK1397" s="1"/>
      <c r="DXL1397" s="1"/>
      <c r="DXM1397" s="1"/>
      <c r="DXN1397" s="1"/>
      <c r="DXO1397" s="1"/>
      <c r="DXP1397" s="1"/>
      <c r="DXQ1397" s="1"/>
      <c r="DXR1397" s="1"/>
      <c r="DXS1397" s="1"/>
      <c r="DXT1397" s="1"/>
      <c r="DXU1397" s="1"/>
      <c r="DXV1397" s="1"/>
      <c r="DXW1397" s="1"/>
      <c r="DXX1397" s="1"/>
      <c r="DXY1397" s="1"/>
      <c r="DXZ1397" s="1"/>
      <c r="DYA1397" s="1"/>
      <c r="DYB1397" s="1"/>
      <c r="DYC1397" s="1"/>
      <c r="DYD1397" s="1"/>
      <c r="DYE1397" s="1"/>
      <c r="DYF1397" s="1"/>
      <c r="DYG1397" s="1"/>
      <c r="DYH1397" s="1"/>
      <c r="DYI1397" s="1"/>
      <c r="DYJ1397" s="1"/>
      <c r="DYK1397" s="1"/>
      <c r="DYL1397" s="1"/>
      <c r="DYM1397" s="1"/>
      <c r="DYN1397" s="1"/>
      <c r="DYO1397" s="1"/>
      <c r="DYP1397" s="1"/>
      <c r="DYQ1397" s="1"/>
      <c r="DYR1397" s="1"/>
      <c r="DYS1397" s="1"/>
      <c r="DYT1397" s="1"/>
      <c r="DYU1397" s="1"/>
      <c r="DYV1397" s="1"/>
      <c r="DYW1397" s="1"/>
      <c r="DYX1397" s="1"/>
      <c r="DYY1397" s="1"/>
      <c r="DYZ1397" s="1"/>
      <c r="DZA1397" s="1"/>
      <c r="DZB1397" s="1"/>
      <c r="DZC1397" s="1"/>
      <c r="DZD1397" s="1"/>
      <c r="DZE1397" s="1"/>
      <c r="DZF1397" s="1"/>
      <c r="DZG1397" s="1"/>
      <c r="DZH1397" s="1"/>
      <c r="DZI1397" s="1"/>
      <c r="DZJ1397" s="1"/>
      <c r="DZK1397" s="1"/>
      <c r="DZL1397" s="1"/>
      <c r="DZM1397" s="1"/>
      <c r="DZN1397" s="1"/>
      <c r="DZO1397" s="1"/>
      <c r="DZP1397" s="1"/>
      <c r="DZQ1397" s="1"/>
      <c r="DZR1397" s="1"/>
      <c r="DZS1397" s="1"/>
      <c r="DZT1397" s="1"/>
      <c r="DZU1397" s="1"/>
      <c r="DZV1397" s="1"/>
      <c r="DZW1397" s="1"/>
      <c r="DZX1397" s="1"/>
      <c r="DZY1397" s="1"/>
      <c r="DZZ1397" s="1"/>
      <c r="EAA1397" s="1"/>
      <c r="EAB1397" s="1"/>
      <c r="EAC1397" s="1"/>
      <c r="EAD1397" s="1"/>
      <c r="EAE1397" s="1"/>
      <c r="EAF1397" s="1"/>
      <c r="EAG1397" s="1"/>
      <c r="EAH1397" s="1"/>
      <c r="EAI1397" s="1"/>
      <c r="EAJ1397" s="1"/>
      <c r="EAK1397" s="1"/>
      <c r="EAL1397" s="1"/>
      <c r="EAM1397" s="1"/>
      <c r="EAN1397" s="1"/>
      <c r="EAO1397" s="1"/>
      <c r="EAP1397" s="1"/>
      <c r="EAQ1397" s="1"/>
      <c r="EAR1397" s="1"/>
      <c r="EAS1397" s="1"/>
      <c r="EAT1397" s="1"/>
      <c r="EAU1397" s="1"/>
      <c r="EAV1397" s="1"/>
      <c r="EAW1397" s="1"/>
      <c r="EAX1397" s="1"/>
      <c r="EAY1397" s="1"/>
      <c r="EAZ1397" s="1"/>
      <c r="EBA1397" s="1"/>
      <c r="EBB1397" s="1"/>
      <c r="EBC1397" s="1"/>
      <c r="EBD1397" s="1"/>
      <c r="EBE1397" s="1"/>
      <c r="EBF1397" s="1"/>
      <c r="EBG1397" s="1"/>
      <c r="EBH1397" s="1"/>
      <c r="EBI1397" s="1"/>
      <c r="EBJ1397" s="1"/>
      <c r="EBK1397" s="1"/>
      <c r="EBL1397" s="1"/>
      <c r="EBM1397" s="1"/>
      <c r="EBN1397" s="1"/>
      <c r="EBO1397" s="1"/>
      <c r="EBP1397" s="1"/>
      <c r="EBQ1397" s="1"/>
      <c r="EBR1397" s="1"/>
      <c r="EBS1397" s="1"/>
      <c r="EBT1397" s="1"/>
      <c r="EBU1397" s="1"/>
      <c r="EBV1397" s="1"/>
      <c r="EBW1397" s="1"/>
      <c r="EBX1397" s="1"/>
      <c r="EBY1397" s="1"/>
      <c r="EBZ1397" s="1"/>
      <c r="ECA1397" s="1"/>
      <c r="ECB1397" s="1"/>
      <c r="ECC1397" s="1"/>
      <c r="ECD1397" s="1"/>
      <c r="ECE1397" s="1"/>
      <c r="ECF1397" s="1"/>
      <c r="ECG1397" s="1"/>
      <c r="ECH1397" s="1"/>
      <c r="ECI1397" s="1"/>
      <c r="ECJ1397" s="1"/>
      <c r="ECK1397" s="1"/>
      <c r="ECL1397" s="1"/>
      <c r="ECM1397" s="1"/>
      <c r="ECN1397" s="1"/>
      <c r="ECO1397" s="1"/>
      <c r="ECP1397" s="1"/>
      <c r="ECQ1397" s="1"/>
      <c r="ECR1397" s="1"/>
      <c r="ECS1397" s="1"/>
      <c r="ECT1397" s="1"/>
      <c r="ECU1397" s="1"/>
      <c r="ECV1397" s="1"/>
      <c r="ECW1397" s="1"/>
      <c r="ECX1397" s="1"/>
      <c r="ECY1397" s="1"/>
      <c r="ECZ1397" s="1"/>
      <c r="EDA1397" s="1"/>
      <c r="EDB1397" s="1"/>
      <c r="EDC1397" s="1"/>
      <c r="EDD1397" s="1"/>
      <c r="EDE1397" s="1"/>
      <c r="EDF1397" s="1"/>
      <c r="EDG1397" s="1"/>
      <c r="EDH1397" s="1"/>
      <c r="EDI1397" s="1"/>
      <c r="EDJ1397" s="1"/>
      <c r="EDK1397" s="1"/>
      <c r="EDL1397" s="1"/>
      <c r="EDM1397" s="1"/>
      <c r="EDN1397" s="1"/>
      <c r="EDO1397" s="1"/>
      <c r="EDP1397" s="1"/>
      <c r="EDQ1397" s="1"/>
      <c r="EDR1397" s="1"/>
      <c r="EDS1397" s="1"/>
      <c r="EDT1397" s="1"/>
      <c r="EDU1397" s="1"/>
      <c r="EDV1397" s="1"/>
      <c r="EDW1397" s="1"/>
      <c r="EDX1397" s="1"/>
      <c r="EDY1397" s="1"/>
      <c r="EDZ1397" s="1"/>
      <c r="EEA1397" s="1"/>
      <c r="EEB1397" s="1"/>
      <c r="EEC1397" s="1"/>
      <c r="EED1397" s="1"/>
      <c r="EEE1397" s="1"/>
      <c r="EEF1397" s="1"/>
      <c r="EEG1397" s="1"/>
      <c r="EEH1397" s="1"/>
      <c r="EEI1397" s="1"/>
      <c r="EEJ1397" s="1"/>
      <c r="EEK1397" s="1"/>
      <c r="EEL1397" s="1"/>
      <c r="EEM1397" s="1"/>
      <c r="EEN1397" s="1"/>
      <c r="EEO1397" s="1"/>
      <c r="EEP1397" s="1"/>
      <c r="EEQ1397" s="1"/>
      <c r="EER1397" s="1"/>
      <c r="EES1397" s="1"/>
      <c r="EET1397" s="1"/>
      <c r="EEU1397" s="1"/>
      <c r="EEV1397" s="1"/>
      <c r="EEW1397" s="1"/>
      <c r="EEX1397" s="1"/>
      <c r="EEY1397" s="1"/>
      <c r="EEZ1397" s="1"/>
      <c r="EFA1397" s="1"/>
      <c r="EFB1397" s="1"/>
      <c r="EFC1397" s="1"/>
      <c r="EFD1397" s="1"/>
      <c r="EFE1397" s="1"/>
      <c r="EFF1397" s="1"/>
      <c r="EFG1397" s="1"/>
      <c r="EFH1397" s="1"/>
      <c r="EFI1397" s="1"/>
      <c r="EFJ1397" s="1"/>
      <c r="EFK1397" s="1"/>
      <c r="EFL1397" s="1"/>
      <c r="EFM1397" s="1"/>
      <c r="EFN1397" s="1"/>
      <c r="EFO1397" s="1"/>
      <c r="EFP1397" s="1"/>
      <c r="EFQ1397" s="1"/>
      <c r="EFR1397" s="1"/>
      <c r="EFS1397" s="1"/>
      <c r="EFT1397" s="1"/>
      <c r="EFU1397" s="1"/>
      <c r="EFV1397" s="1"/>
      <c r="EFW1397" s="1"/>
      <c r="EFX1397" s="1"/>
      <c r="EFY1397" s="1"/>
      <c r="EFZ1397" s="1"/>
      <c r="EGA1397" s="1"/>
      <c r="EGB1397" s="1"/>
      <c r="EGC1397" s="1"/>
      <c r="EGD1397" s="1"/>
      <c r="EGE1397" s="1"/>
      <c r="EGF1397" s="1"/>
      <c r="EGG1397" s="1"/>
      <c r="EGH1397" s="1"/>
      <c r="EGI1397" s="1"/>
      <c r="EGJ1397" s="1"/>
      <c r="EGK1397" s="1"/>
      <c r="EGL1397" s="1"/>
      <c r="EGM1397" s="1"/>
      <c r="EGN1397" s="1"/>
      <c r="EGO1397" s="1"/>
      <c r="EGP1397" s="1"/>
      <c r="EGQ1397" s="1"/>
      <c r="EGR1397" s="1"/>
      <c r="EGS1397" s="1"/>
      <c r="EGT1397" s="1"/>
      <c r="EGU1397" s="1"/>
      <c r="EGV1397" s="1"/>
      <c r="EGW1397" s="1"/>
      <c r="EGX1397" s="1"/>
      <c r="EGY1397" s="1"/>
      <c r="EGZ1397" s="1"/>
      <c r="EHA1397" s="1"/>
      <c r="EHB1397" s="1"/>
      <c r="EHC1397" s="1"/>
      <c r="EHD1397" s="1"/>
      <c r="EHE1397" s="1"/>
      <c r="EHF1397" s="1"/>
      <c r="EHG1397" s="1"/>
      <c r="EHH1397" s="1"/>
      <c r="EHI1397" s="1"/>
      <c r="EHJ1397" s="1"/>
      <c r="EHK1397" s="1"/>
      <c r="EHL1397" s="1"/>
      <c r="EHM1397" s="1"/>
      <c r="EHN1397" s="1"/>
      <c r="EHO1397" s="1"/>
      <c r="EHP1397" s="1"/>
      <c r="EHQ1397" s="1"/>
      <c r="EHR1397" s="1"/>
      <c r="EHS1397" s="1"/>
      <c r="EHT1397" s="1"/>
      <c r="EHU1397" s="1"/>
      <c r="EHV1397" s="1"/>
      <c r="EHW1397" s="1"/>
      <c r="EHX1397" s="1"/>
      <c r="EHY1397" s="1"/>
      <c r="EHZ1397" s="1"/>
      <c r="EIA1397" s="1"/>
      <c r="EIB1397" s="1"/>
      <c r="EIC1397" s="1"/>
      <c r="EID1397" s="1"/>
      <c r="EIE1397" s="1"/>
      <c r="EIF1397" s="1"/>
      <c r="EIG1397" s="1"/>
      <c r="EIH1397" s="1"/>
      <c r="EII1397" s="1"/>
      <c r="EIJ1397" s="1"/>
      <c r="EIK1397" s="1"/>
      <c r="EIL1397" s="1"/>
      <c r="EIM1397" s="1"/>
      <c r="EIN1397" s="1"/>
      <c r="EIO1397" s="1"/>
      <c r="EIP1397" s="1"/>
      <c r="EIQ1397" s="1"/>
      <c r="EIR1397" s="1"/>
      <c r="EIS1397" s="1"/>
      <c r="EIT1397" s="1"/>
      <c r="EIU1397" s="1"/>
      <c r="EIV1397" s="1"/>
      <c r="EIW1397" s="1"/>
      <c r="EIX1397" s="1"/>
      <c r="EIY1397" s="1"/>
      <c r="EIZ1397" s="1"/>
      <c r="EJA1397" s="1"/>
      <c r="EJB1397" s="1"/>
      <c r="EJC1397" s="1"/>
      <c r="EJD1397" s="1"/>
      <c r="EJE1397" s="1"/>
      <c r="EJF1397" s="1"/>
      <c r="EJG1397" s="1"/>
      <c r="EJH1397" s="1"/>
      <c r="EJI1397" s="1"/>
      <c r="EJJ1397" s="1"/>
      <c r="EJK1397" s="1"/>
      <c r="EJL1397" s="1"/>
      <c r="EJM1397" s="1"/>
      <c r="EJN1397" s="1"/>
      <c r="EJO1397" s="1"/>
      <c r="EJP1397" s="1"/>
      <c r="EJQ1397" s="1"/>
      <c r="EJR1397" s="1"/>
      <c r="EJS1397" s="1"/>
      <c r="EJT1397" s="1"/>
      <c r="EJU1397" s="1"/>
      <c r="EJV1397" s="1"/>
      <c r="EJW1397" s="1"/>
      <c r="EJX1397" s="1"/>
      <c r="EJY1397" s="1"/>
      <c r="EJZ1397" s="1"/>
      <c r="EKA1397" s="1"/>
      <c r="EKB1397" s="1"/>
      <c r="EKC1397" s="1"/>
      <c r="EKD1397" s="1"/>
      <c r="EKE1397" s="1"/>
      <c r="EKF1397" s="1"/>
      <c r="EKG1397" s="1"/>
      <c r="EKH1397" s="1"/>
      <c r="EKI1397" s="1"/>
      <c r="EKJ1397" s="1"/>
      <c r="EKK1397" s="1"/>
      <c r="EKL1397" s="1"/>
      <c r="EKM1397" s="1"/>
      <c r="EKN1397" s="1"/>
      <c r="EKO1397" s="1"/>
      <c r="EKP1397" s="1"/>
      <c r="EKQ1397" s="1"/>
      <c r="EKR1397" s="1"/>
      <c r="EKS1397" s="1"/>
      <c r="EKT1397" s="1"/>
      <c r="EKU1397" s="1"/>
      <c r="EKV1397" s="1"/>
      <c r="EKW1397" s="1"/>
      <c r="EKX1397" s="1"/>
      <c r="EKY1397" s="1"/>
      <c r="EKZ1397" s="1"/>
      <c r="ELA1397" s="1"/>
      <c r="ELB1397" s="1"/>
      <c r="ELC1397" s="1"/>
      <c r="ELD1397" s="1"/>
      <c r="ELE1397" s="1"/>
      <c r="ELF1397" s="1"/>
      <c r="ELG1397" s="1"/>
      <c r="ELH1397" s="1"/>
      <c r="ELI1397" s="1"/>
      <c r="ELJ1397" s="1"/>
      <c r="ELK1397" s="1"/>
      <c r="ELL1397" s="1"/>
      <c r="ELM1397" s="1"/>
      <c r="ELN1397" s="1"/>
      <c r="ELO1397" s="1"/>
      <c r="ELP1397" s="1"/>
      <c r="ELQ1397" s="1"/>
      <c r="ELR1397" s="1"/>
      <c r="ELS1397" s="1"/>
      <c r="ELT1397" s="1"/>
      <c r="ELU1397" s="1"/>
      <c r="ELV1397" s="1"/>
      <c r="ELW1397" s="1"/>
      <c r="ELX1397" s="1"/>
      <c r="ELY1397" s="1"/>
      <c r="ELZ1397" s="1"/>
      <c r="EMA1397" s="1"/>
      <c r="EMB1397" s="1"/>
      <c r="EMC1397" s="1"/>
      <c r="EMD1397" s="1"/>
      <c r="EME1397" s="1"/>
      <c r="EMF1397" s="1"/>
      <c r="EMG1397" s="1"/>
      <c r="EMH1397" s="1"/>
      <c r="EMI1397" s="1"/>
      <c r="EMJ1397" s="1"/>
      <c r="EMK1397" s="1"/>
      <c r="EML1397" s="1"/>
      <c r="EMM1397" s="1"/>
      <c r="EMN1397" s="1"/>
      <c r="EMO1397" s="1"/>
      <c r="EMP1397" s="1"/>
      <c r="EMQ1397" s="1"/>
      <c r="EMR1397" s="1"/>
      <c r="EMS1397" s="1"/>
      <c r="EMT1397" s="1"/>
      <c r="EMU1397" s="1"/>
      <c r="EMV1397" s="1"/>
      <c r="EMW1397" s="1"/>
      <c r="EMX1397" s="1"/>
      <c r="EMY1397" s="1"/>
      <c r="EMZ1397" s="1"/>
      <c r="ENA1397" s="1"/>
      <c r="ENB1397" s="1"/>
      <c r="ENC1397" s="1"/>
      <c r="END1397" s="1"/>
      <c r="ENE1397" s="1"/>
      <c r="ENF1397" s="1"/>
      <c r="ENG1397" s="1"/>
      <c r="ENH1397" s="1"/>
      <c r="ENI1397" s="1"/>
      <c r="ENJ1397" s="1"/>
      <c r="ENK1397" s="1"/>
      <c r="ENL1397" s="1"/>
      <c r="ENM1397" s="1"/>
      <c r="ENN1397" s="1"/>
      <c r="ENO1397" s="1"/>
      <c r="ENP1397" s="1"/>
      <c r="ENQ1397" s="1"/>
      <c r="ENR1397" s="1"/>
      <c r="ENS1397" s="1"/>
      <c r="ENT1397" s="1"/>
      <c r="ENU1397" s="1"/>
      <c r="ENV1397" s="1"/>
      <c r="ENW1397" s="1"/>
      <c r="ENX1397" s="1"/>
      <c r="ENY1397" s="1"/>
      <c r="ENZ1397" s="1"/>
      <c r="EOA1397" s="1"/>
      <c r="EOB1397" s="1"/>
      <c r="EOC1397" s="1"/>
      <c r="EOD1397" s="1"/>
      <c r="EOE1397" s="1"/>
      <c r="EOF1397" s="1"/>
      <c r="EOG1397" s="1"/>
      <c r="EOH1397" s="1"/>
      <c r="EOI1397" s="1"/>
      <c r="EOJ1397" s="1"/>
      <c r="EOK1397" s="1"/>
      <c r="EOL1397" s="1"/>
      <c r="EOM1397" s="1"/>
      <c r="EON1397" s="1"/>
      <c r="EOO1397" s="1"/>
      <c r="EOP1397" s="1"/>
      <c r="EOQ1397" s="1"/>
      <c r="EOR1397" s="1"/>
      <c r="EOS1397" s="1"/>
      <c r="EOT1397" s="1"/>
      <c r="EOU1397" s="1"/>
      <c r="EOV1397" s="1"/>
      <c r="EOW1397" s="1"/>
      <c r="EOX1397" s="1"/>
      <c r="EOY1397" s="1"/>
      <c r="EOZ1397" s="1"/>
      <c r="EPA1397" s="1"/>
      <c r="EPB1397" s="1"/>
      <c r="EPC1397" s="1"/>
      <c r="EPD1397" s="1"/>
      <c r="EPE1397" s="1"/>
      <c r="EPF1397" s="1"/>
      <c r="EPG1397" s="1"/>
      <c r="EPH1397" s="1"/>
      <c r="EPI1397" s="1"/>
      <c r="EPJ1397" s="1"/>
      <c r="EPK1397" s="1"/>
      <c r="EPL1397" s="1"/>
      <c r="EPM1397" s="1"/>
      <c r="EPN1397" s="1"/>
      <c r="EPO1397" s="1"/>
      <c r="EPP1397" s="1"/>
      <c r="EPQ1397" s="1"/>
      <c r="EPR1397" s="1"/>
      <c r="EPS1397" s="1"/>
      <c r="EPT1397" s="1"/>
      <c r="EPU1397" s="1"/>
      <c r="EPV1397" s="1"/>
      <c r="EPW1397" s="1"/>
      <c r="EPX1397" s="1"/>
      <c r="EPY1397" s="1"/>
      <c r="EPZ1397" s="1"/>
      <c r="EQA1397" s="1"/>
      <c r="EQB1397" s="1"/>
      <c r="EQC1397" s="1"/>
      <c r="EQD1397" s="1"/>
      <c r="EQE1397" s="1"/>
      <c r="EQF1397" s="1"/>
      <c r="EQG1397" s="1"/>
      <c r="EQH1397" s="1"/>
      <c r="EQI1397" s="1"/>
      <c r="EQJ1397" s="1"/>
      <c r="EQK1397" s="1"/>
      <c r="EQL1397" s="1"/>
      <c r="EQM1397" s="1"/>
      <c r="EQN1397" s="1"/>
      <c r="EQO1397" s="1"/>
      <c r="EQP1397" s="1"/>
      <c r="EQQ1397" s="1"/>
      <c r="EQR1397" s="1"/>
      <c r="EQS1397" s="1"/>
      <c r="EQT1397" s="1"/>
      <c r="EQU1397" s="1"/>
      <c r="EQV1397" s="1"/>
      <c r="EQW1397" s="1"/>
      <c r="EQX1397" s="1"/>
      <c r="EQY1397" s="1"/>
      <c r="EQZ1397" s="1"/>
      <c r="ERA1397" s="1"/>
      <c r="ERB1397" s="1"/>
      <c r="ERC1397" s="1"/>
      <c r="ERD1397" s="1"/>
      <c r="ERE1397" s="1"/>
      <c r="ERF1397" s="1"/>
      <c r="ERG1397" s="1"/>
      <c r="ERH1397" s="1"/>
      <c r="ERI1397" s="1"/>
      <c r="ERJ1397" s="1"/>
      <c r="ERK1397" s="1"/>
      <c r="ERL1397" s="1"/>
      <c r="ERM1397" s="1"/>
      <c r="ERN1397" s="1"/>
      <c r="ERO1397" s="1"/>
      <c r="ERP1397" s="1"/>
      <c r="ERQ1397" s="1"/>
      <c r="ERR1397" s="1"/>
      <c r="ERS1397" s="1"/>
      <c r="ERT1397" s="1"/>
      <c r="ERU1397" s="1"/>
      <c r="ERV1397" s="1"/>
      <c r="ERW1397" s="1"/>
      <c r="ERX1397" s="1"/>
      <c r="ERY1397" s="1"/>
      <c r="ERZ1397" s="1"/>
      <c r="ESA1397" s="1"/>
      <c r="ESB1397" s="1"/>
      <c r="ESC1397" s="1"/>
      <c r="ESD1397" s="1"/>
      <c r="ESE1397" s="1"/>
      <c r="ESF1397" s="1"/>
      <c r="ESG1397" s="1"/>
      <c r="ESH1397" s="1"/>
      <c r="ESI1397" s="1"/>
      <c r="ESJ1397" s="1"/>
      <c r="ESK1397" s="1"/>
      <c r="ESL1397" s="1"/>
      <c r="ESM1397" s="1"/>
      <c r="ESN1397" s="1"/>
      <c r="ESO1397" s="1"/>
      <c r="ESP1397" s="1"/>
      <c r="ESQ1397" s="1"/>
      <c r="ESR1397" s="1"/>
      <c r="ESS1397" s="1"/>
      <c r="EST1397" s="1"/>
      <c r="ESU1397" s="1"/>
      <c r="ESV1397" s="1"/>
      <c r="ESW1397" s="1"/>
      <c r="ESX1397" s="1"/>
      <c r="ESY1397" s="1"/>
      <c r="ESZ1397" s="1"/>
      <c r="ETA1397" s="1"/>
      <c r="ETB1397" s="1"/>
      <c r="ETC1397" s="1"/>
      <c r="ETD1397" s="1"/>
      <c r="ETE1397" s="1"/>
      <c r="ETF1397" s="1"/>
      <c r="ETG1397" s="1"/>
      <c r="ETH1397" s="1"/>
      <c r="ETI1397" s="1"/>
      <c r="ETJ1397" s="1"/>
      <c r="ETK1397" s="1"/>
      <c r="ETL1397" s="1"/>
      <c r="ETM1397" s="1"/>
      <c r="ETN1397" s="1"/>
      <c r="ETO1397" s="1"/>
      <c r="ETP1397" s="1"/>
      <c r="ETQ1397" s="1"/>
      <c r="ETR1397" s="1"/>
      <c r="ETS1397" s="1"/>
      <c r="ETT1397" s="1"/>
      <c r="ETU1397" s="1"/>
      <c r="ETV1397" s="1"/>
      <c r="ETW1397" s="1"/>
      <c r="ETX1397" s="1"/>
      <c r="ETY1397" s="1"/>
      <c r="ETZ1397" s="1"/>
      <c r="EUA1397" s="1"/>
      <c r="EUB1397" s="1"/>
      <c r="EUC1397" s="1"/>
      <c r="EUD1397" s="1"/>
      <c r="EUE1397" s="1"/>
      <c r="EUF1397" s="1"/>
      <c r="EUG1397" s="1"/>
      <c r="EUH1397" s="1"/>
      <c r="EUI1397" s="1"/>
      <c r="EUJ1397" s="1"/>
      <c r="EUK1397" s="1"/>
      <c r="EUL1397" s="1"/>
      <c r="EUM1397" s="1"/>
      <c r="EUN1397" s="1"/>
      <c r="EUO1397" s="1"/>
      <c r="EUP1397" s="1"/>
      <c r="EUQ1397" s="1"/>
      <c r="EUR1397" s="1"/>
      <c r="EUS1397" s="1"/>
      <c r="EUT1397" s="1"/>
      <c r="EUU1397" s="1"/>
      <c r="EUV1397" s="1"/>
      <c r="EUW1397" s="1"/>
      <c r="EUX1397" s="1"/>
      <c r="EUY1397" s="1"/>
      <c r="EUZ1397" s="1"/>
      <c r="EVA1397" s="1"/>
      <c r="EVB1397" s="1"/>
      <c r="EVC1397" s="1"/>
      <c r="EVD1397" s="1"/>
      <c r="EVE1397" s="1"/>
      <c r="EVF1397" s="1"/>
      <c r="EVG1397" s="1"/>
      <c r="EVH1397" s="1"/>
      <c r="EVI1397" s="1"/>
      <c r="EVJ1397" s="1"/>
      <c r="EVK1397" s="1"/>
      <c r="EVL1397" s="1"/>
      <c r="EVM1397" s="1"/>
      <c r="EVN1397" s="1"/>
      <c r="EVO1397" s="1"/>
      <c r="EVP1397" s="1"/>
      <c r="EVQ1397" s="1"/>
      <c r="EVR1397" s="1"/>
      <c r="EVS1397" s="1"/>
      <c r="EVT1397" s="1"/>
      <c r="EVU1397" s="1"/>
      <c r="EVV1397" s="1"/>
      <c r="EVW1397" s="1"/>
      <c r="EVX1397" s="1"/>
      <c r="EVY1397" s="1"/>
      <c r="EVZ1397" s="1"/>
      <c r="EWA1397" s="1"/>
      <c r="EWB1397" s="1"/>
      <c r="EWC1397" s="1"/>
      <c r="EWD1397" s="1"/>
      <c r="EWE1397" s="1"/>
      <c r="EWF1397" s="1"/>
      <c r="EWG1397" s="1"/>
      <c r="EWH1397" s="1"/>
      <c r="EWI1397" s="1"/>
      <c r="EWJ1397" s="1"/>
      <c r="EWK1397" s="1"/>
      <c r="EWL1397" s="1"/>
      <c r="EWM1397" s="1"/>
      <c r="EWN1397" s="1"/>
      <c r="EWO1397" s="1"/>
      <c r="EWP1397" s="1"/>
      <c r="EWQ1397" s="1"/>
      <c r="EWR1397" s="1"/>
      <c r="EWS1397" s="1"/>
      <c r="EWT1397" s="1"/>
      <c r="EWU1397" s="1"/>
      <c r="EWV1397" s="1"/>
      <c r="EWW1397" s="1"/>
      <c r="EWX1397" s="1"/>
      <c r="EWY1397" s="1"/>
      <c r="EWZ1397" s="1"/>
      <c r="EXA1397" s="1"/>
      <c r="EXB1397" s="1"/>
      <c r="EXC1397" s="1"/>
      <c r="EXD1397" s="1"/>
      <c r="EXE1397" s="1"/>
      <c r="EXF1397" s="1"/>
      <c r="EXG1397" s="1"/>
      <c r="EXH1397" s="1"/>
      <c r="EXI1397" s="1"/>
      <c r="EXJ1397" s="1"/>
      <c r="EXK1397" s="1"/>
      <c r="EXL1397" s="1"/>
      <c r="EXM1397" s="1"/>
      <c r="EXN1397" s="1"/>
      <c r="EXO1397" s="1"/>
      <c r="EXP1397" s="1"/>
      <c r="EXQ1397" s="1"/>
      <c r="EXR1397" s="1"/>
      <c r="EXS1397" s="1"/>
      <c r="EXT1397" s="1"/>
      <c r="EXU1397" s="1"/>
      <c r="EXV1397" s="1"/>
      <c r="EXW1397" s="1"/>
      <c r="EXX1397" s="1"/>
      <c r="EXY1397" s="1"/>
      <c r="EXZ1397" s="1"/>
      <c r="EYA1397" s="1"/>
      <c r="EYB1397" s="1"/>
      <c r="EYC1397" s="1"/>
      <c r="EYD1397" s="1"/>
      <c r="EYE1397" s="1"/>
      <c r="EYF1397" s="1"/>
      <c r="EYG1397" s="1"/>
      <c r="EYH1397" s="1"/>
      <c r="EYI1397" s="1"/>
      <c r="EYJ1397" s="1"/>
      <c r="EYK1397" s="1"/>
      <c r="EYL1397" s="1"/>
      <c r="EYM1397" s="1"/>
      <c r="EYN1397" s="1"/>
      <c r="EYO1397" s="1"/>
      <c r="EYP1397" s="1"/>
      <c r="EYQ1397" s="1"/>
      <c r="EYR1397" s="1"/>
      <c r="EYS1397" s="1"/>
      <c r="EYT1397" s="1"/>
      <c r="EYU1397" s="1"/>
      <c r="EYV1397" s="1"/>
      <c r="EYW1397" s="1"/>
      <c r="EYX1397" s="1"/>
      <c r="EYY1397" s="1"/>
      <c r="EYZ1397" s="1"/>
      <c r="EZA1397" s="1"/>
      <c r="EZB1397" s="1"/>
      <c r="EZC1397" s="1"/>
      <c r="EZD1397" s="1"/>
      <c r="EZE1397" s="1"/>
      <c r="EZF1397" s="1"/>
      <c r="EZG1397" s="1"/>
      <c r="EZH1397" s="1"/>
      <c r="EZI1397" s="1"/>
      <c r="EZJ1397" s="1"/>
      <c r="EZK1397" s="1"/>
      <c r="EZL1397" s="1"/>
      <c r="EZM1397" s="1"/>
      <c r="EZN1397" s="1"/>
      <c r="EZO1397" s="1"/>
      <c r="EZP1397" s="1"/>
      <c r="EZQ1397" s="1"/>
      <c r="EZR1397" s="1"/>
      <c r="EZS1397" s="1"/>
      <c r="EZT1397" s="1"/>
      <c r="EZU1397" s="1"/>
      <c r="EZV1397" s="1"/>
      <c r="EZW1397" s="1"/>
      <c r="EZX1397" s="1"/>
      <c r="EZY1397" s="1"/>
      <c r="EZZ1397" s="1"/>
      <c r="FAA1397" s="1"/>
      <c r="FAB1397" s="1"/>
      <c r="FAC1397" s="1"/>
      <c r="FAD1397" s="1"/>
      <c r="FAE1397" s="1"/>
      <c r="FAF1397" s="1"/>
      <c r="FAG1397" s="1"/>
      <c r="FAH1397" s="1"/>
      <c r="FAI1397" s="1"/>
      <c r="FAJ1397" s="1"/>
      <c r="FAK1397" s="1"/>
      <c r="FAL1397" s="1"/>
      <c r="FAM1397" s="1"/>
      <c r="FAN1397" s="1"/>
      <c r="FAO1397" s="1"/>
      <c r="FAP1397" s="1"/>
      <c r="FAQ1397" s="1"/>
      <c r="FAR1397" s="1"/>
      <c r="FAS1397" s="1"/>
      <c r="FAT1397" s="1"/>
      <c r="FAU1397" s="1"/>
      <c r="FAV1397" s="1"/>
      <c r="FAW1397" s="1"/>
      <c r="FAX1397" s="1"/>
      <c r="FAY1397" s="1"/>
      <c r="FAZ1397" s="1"/>
      <c r="FBA1397" s="1"/>
      <c r="FBB1397" s="1"/>
      <c r="FBC1397" s="1"/>
      <c r="FBD1397" s="1"/>
      <c r="FBE1397" s="1"/>
      <c r="FBF1397" s="1"/>
      <c r="FBG1397" s="1"/>
      <c r="FBH1397" s="1"/>
      <c r="FBI1397" s="1"/>
      <c r="FBJ1397" s="1"/>
      <c r="FBK1397" s="1"/>
      <c r="FBL1397" s="1"/>
      <c r="FBM1397" s="1"/>
      <c r="FBN1397" s="1"/>
      <c r="FBO1397" s="1"/>
      <c r="FBP1397" s="1"/>
      <c r="FBQ1397" s="1"/>
      <c r="FBR1397" s="1"/>
      <c r="FBS1397" s="1"/>
      <c r="FBT1397" s="1"/>
      <c r="FBU1397" s="1"/>
      <c r="FBV1397" s="1"/>
      <c r="FBW1397" s="1"/>
      <c r="FBX1397" s="1"/>
      <c r="FBY1397" s="1"/>
      <c r="FBZ1397" s="1"/>
      <c r="FCA1397" s="1"/>
      <c r="FCB1397" s="1"/>
      <c r="FCC1397" s="1"/>
      <c r="FCD1397" s="1"/>
      <c r="FCE1397" s="1"/>
      <c r="FCF1397" s="1"/>
      <c r="FCG1397" s="1"/>
      <c r="FCH1397" s="1"/>
      <c r="FCI1397" s="1"/>
      <c r="FCJ1397" s="1"/>
      <c r="FCK1397" s="1"/>
      <c r="FCL1397" s="1"/>
      <c r="FCM1397" s="1"/>
      <c r="FCN1397" s="1"/>
      <c r="FCO1397" s="1"/>
      <c r="FCP1397" s="1"/>
      <c r="FCQ1397" s="1"/>
      <c r="FCR1397" s="1"/>
      <c r="FCS1397" s="1"/>
      <c r="FCT1397" s="1"/>
      <c r="FCU1397" s="1"/>
      <c r="FCV1397" s="1"/>
      <c r="FCW1397" s="1"/>
      <c r="FCX1397" s="1"/>
      <c r="FCY1397" s="1"/>
      <c r="FCZ1397" s="1"/>
      <c r="FDA1397" s="1"/>
      <c r="FDB1397" s="1"/>
      <c r="FDC1397" s="1"/>
      <c r="FDD1397" s="1"/>
      <c r="FDE1397" s="1"/>
      <c r="FDF1397" s="1"/>
      <c r="FDG1397" s="1"/>
      <c r="FDH1397" s="1"/>
      <c r="FDI1397" s="1"/>
      <c r="FDJ1397" s="1"/>
      <c r="FDK1397" s="1"/>
      <c r="FDL1397" s="1"/>
      <c r="FDM1397" s="1"/>
      <c r="FDN1397" s="1"/>
      <c r="FDO1397" s="1"/>
      <c r="FDP1397" s="1"/>
      <c r="FDQ1397" s="1"/>
      <c r="FDR1397" s="1"/>
      <c r="FDS1397" s="1"/>
      <c r="FDT1397" s="1"/>
      <c r="FDU1397" s="1"/>
      <c r="FDV1397" s="1"/>
      <c r="FDW1397" s="1"/>
      <c r="FDX1397" s="1"/>
      <c r="FDY1397" s="1"/>
      <c r="FDZ1397" s="1"/>
      <c r="FEA1397" s="1"/>
      <c r="FEB1397" s="1"/>
      <c r="FEC1397" s="1"/>
      <c r="FED1397" s="1"/>
      <c r="FEE1397" s="1"/>
      <c r="FEF1397" s="1"/>
      <c r="FEG1397" s="1"/>
      <c r="FEH1397" s="1"/>
      <c r="FEI1397" s="1"/>
      <c r="FEJ1397" s="1"/>
      <c r="FEK1397" s="1"/>
      <c r="FEL1397" s="1"/>
      <c r="FEM1397" s="1"/>
      <c r="FEN1397" s="1"/>
      <c r="FEO1397" s="1"/>
      <c r="FEP1397" s="1"/>
      <c r="FEQ1397" s="1"/>
      <c r="FER1397" s="1"/>
      <c r="FES1397" s="1"/>
      <c r="FET1397" s="1"/>
      <c r="FEU1397" s="1"/>
      <c r="FEV1397" s="1"/>
      <c r="FEW1397" s="1"/>
      <c r="FEX1397" s="1"/>
      <c r="FEY1397" s="1"/>
      <c r="FEZ1397" s="1"/>
      <c r="FFA1397" s="1"/>
      <c r="FFB1397" s="1"/>
      <c r="FFC1397" s="1"/>
      <c r="FFD1397" s="1"/>
      <c r="FFE1397" s="1"/>
      <c r="FFF1397" s="1"/>
      <c r="FFG1397" s="1"/>
      <c r="FFH1397" s="1"/>
      <c r="FFI1397" s="1"/>
      <c r="FFJ1397" s="1"/>
      <c r="FFK1397" s="1"/>
      <c r="FFL1397" s="1"/>
      <c r="FFM1397" s="1"/>
      <c r="FFN1397" s="1"/>
      <c r="FFO1397" s="1"/>
      <c r="FFP1397" s="1"/>
      <c r="FFQ1397" s="1"/>
      <c r="FFR1397" s="1"/>
      <c r="FFS1397" s="1"/>
      <c r="FFT1397" s="1"/>
      <c r="FFU1397" s="1"/>
      <c r="FFV1397" s="1"/>
      <c r="FFW1397" s="1"/>
      <c r="FFX1397" s="1"/>
      <c r="FFY1397" s="1"/>
      <c r="FFZ1397" s="1"/>
      <c r="FGA1397" s="1"/>
      <c r="FGB1397" s="1"/>
      <c r="FGC1397" s="1"/>
      <c r="FGD1397" s="1"/>
      <c r="FGE1397" s="1"/>
      <c r="FGF1397" s="1"/>
      <c r="FGG1397" s="1"/>
      <c r="FGH1397" s="1"/>
      <c r="FGI1397" s="1"/>
      <c r="FGJ1397" s="1"/>
      <c r="FGK1397" s="1"/>
      <c r="FGL1397" s="1"/>
      <c r="FGM1397" s="1"/>
      <c r="FGN1397" s="1"/>
      <c r="FGO1397" s="1"/>
      <c r="FGP1397" s="1"/>
      <c r="FGQ1397" s="1"/>
      <c r="FGR1397" s="1"/>
      <c r="FGS1397" s="1"/>
      <c r="FGT1397" s="1"/>
      <c r="FGU1397" s="1"/>
      <c r="FGV1397" s="1"/>
      <c r="FGW1397" s="1"/>
      <c r="FGX1397" s="1"/>
      <c r="FGY1397" s="1"/>
      <c r="FGZ1397" s="1"/>
      <c r="FHA1397" s="1"/>
      <c r="FHB1397" s="1"/>
      <c r="FHC1397" s="1"/>
      <c r="FHD1397" s="1"/>
      <c r="FHE1397" s="1"/>
      <c r="FHF1397" s="1"/>
      <c r="FHG1397" s="1"/>
      <c r="FHH1397" s="1"/>
      <c r="FHI1397" s="1"/>
      <c r="FHJ1397" s="1"/>
      <c r="FHK1397" s="1"/>
      <c r="FHL1397" s="1"/>
      <c r="FHM1397" s="1"/>
      <c r="FHN1397" s="1"/>
      <c r="FHO1397" s="1"/>
      <c r="FHP1397" s="1"/>
      <c r="FHQ1397" s="1"/>
      <c r="FHR1397" s="1"/>
      <c r="FHS1397" s="1"/>
      <c r="FHT1397" s="1"/>
      <c r="FHU1397" s="1"/>
      <c r="FHV1397" s="1"/>
      <c r="FHW1397" s="1"/>
      <c r="FHX1397" s="1"/>
      <c r="FHY1397" s="1"/>
      <c r="FHZ1397" s="1"/>
      <c r="FIA1397" s="1"/>
      <c r="FIB1397" s="1"/>
      <c r="FIC1397" s="1"/>
      <c r="FID1397" s="1"/>
      <c r="FIE1397" s="1"/>
      <c r="FIF1397" s="1"/>
      <c r="FIG1397" s="1"/>
      <c r="FIH1397" s="1"/>
      <c r="FII1397" s="1"/>
      <c r="FIJ1397" s="1"/>
      <c r="FIK1397" s="1"/>
      <c r="FIL1397" s="1"/>
      <c r="FIM1397" s="1"/>
      <c r="FIN1397" s="1"/>
      <c r="FIO1397" s="1"/>
      <c r="FIP1397" s="1"/>
      <c r="FIQ1397" s="1"/>
      <c r="FIR1397" s="1"/>
      <c r="FIS1397" s="1"/>
      <c r="FIT1397" s="1"/>
      <c r="FIU1397" s="1"/>
      <c r="FIV1397" s="1"/>
      <c r="FIW1397" s="1"/>
      <c r="FIX1397" s="1"/>
      <c r="FIY1397" s="1"/>
      <c r="FIZ1397" s="1"/>
      <c r="FJA1397" s="1"/>
      <c r="FJB1397" s="1"/>
      <c r="FJC1397" s="1"/>
      <c r="FJD1397" s="1"/>
      <c r="FJE1397" s="1"/>
      <c r="FJF1397" s="1"/>
      <c r="FJG1397" s="1"/>
      <c r="FJH1397" s="1"/>
      <c r="FJI1397" s="1"/>
      <c r="FJJ1397" s="1"/>
      <c r="FJK1397" s="1"/>
      <c r="FJL1397" s="1"/>
      <c r="FJM1397" s="1"/>
      <c r="FJN1397" s="1"/>
      <c r="FJO1397" s="1"/>
      <c r="FJP1397" s="1"/>
      <c r="FJQ1397" s="1"/>
      <c r="FJR1397" s="1"/>
      <c r="FJS1397" s="1"/>
      <c r="FJT1397" s="1"/>
      <c r="FJU1397" s="1"/>
      <c r="FJV1397" s="1"/>
      <c r="FJW1397" s="1"/>
      <c r="FJX1397" s="1"/>
      <c r="FJY1397" s="1"/>
      <c r="FJZ1397" s="1"/>
      <c r="FKA1397" s="1"/>
      <c r="FKB1397" s="1"/>
      <c r="FKC1397" s="1"/>
      <c r="FKD1397" s="1"/>
      <c r="FKE1397" s="1"/>
      <c r="FKF1397" s="1"/>
      <c r="FKG1397" s="1"/>
      <c r="FKH1397" s="1"/>
      <c r="FKI1397" s="1"/>
      <c r="FKJ1397" s="1"/>
      <c r="FKK1397" s="1"/>
      <c r="FKL1397" s="1"/>
      <c r="FKM1397" s="1"/>
      <c r="FKN1397" s="1"/>
      <c r="FKO1397" s="1"/>
      <c r="FKP1397" s="1"/>
      <c r="FKQ1397" s="1"/>
      <c r="FKR1397" s="1"/>
      <c r="FKS1397" s="1"/>
      <c r="FKT1397" s="1"/>
      <c r="FKU1397" s="1"/>
      <c r="FKV1397" s="1"/>
      <c r="FKW1397" s="1"/>
      <c r="FKX1397" s="1"/>
      <c r="FKY1397" s="1"/>
      <c r="FKZ1397" s="1"/>
      <c r="FLA1397" s="1"/>
      <c r="FLB1397" s="1"/>
      <c r="FLC1397" s="1"/>
      <c r="FLD1397" s="1"/>
      <c r="FLE1397" s="1"/>
      <c r="FLF1397" s="1"/>
      <c r="FLG1397" s="1"/>
      <c r="FLH1397" s="1"/>
      <c r="FLI1397" s="1"/>
      <c r="FLJ1397" s="1"/>
      <c r="FLK1397" s="1"/>
      <c r="FLL1397" s="1"/>
      <c r="FLM1397" s="1"/>
      <c r="FLN1397" s="1"/>
      <c r="FLO1397" s="1"/>
      <c r="FLP1397" s="1"/>
      <c r="FLQ1397" s="1"/>
      <c r="FLR1397" s="1"/>
      <c r="FLS1397" s="1"/>
      <c r="FLT1397" s="1"/>
      <c r="FLU1397" s="1"/>
      <c r="FLV1397" s="1"/>
      <c r="FLW1397" s="1"/>
      <c r="FLX1397" s="1"/>
      <c r="FLY1397" s="1"/>
      <c r="FLZ1397" s="1"/>
      <c r="FMA1397" s="1"/>
      <c r="FMB1397" s="1"/>
      <c r="FMC1397" s="1"/>
      <c r="FMD1397" s="1"/>
      <c r="FME1397" s="1"/>
      <c r="FMF1397" s="1"/>
      <c r="FMG1397" s="1"/>
      <c r="FMH1397" s="1"/>
      <c r="FMI1397" s="1"/>
      <c r="FMJ1397" s="1"/>
      <c r="FMK1397" s="1"/>
      <c r="FML1397" s="1"/>
      <c r="FMM1397" s="1"/>
      <c r="FMN1397" s="1"/>
      <c r="FMO1397" s="1"/>
      <c r="FMP1397" s="1"/>
      <c r="FMQ1397" s="1"/>
      <c r="FMR1397" s="1"/>
      <c r="FMS1397" s="1"/>
      <c r="FMT1397" s="1"/>
      <c r="FMU1397" s="1"/>
      <c r="FMV1397" s="1"/>
      <c r="FMW1397" s="1"/>
      <c r="FMX1397" s="1"/>
      <c r="FMY1397" s="1"/>
      <c r="FMZ1397" s="1"/>
      <c r="FNA1397" s="1"/>
      <c r="FNB1397" s="1"/>
      <c r="FNC1397" s="1"/>
      <c r="FND1397" s="1"/>
      <c r="FNE1397" s="1"/>
      <c r="FNF1397" s="1"/>
      <c r="FNG1397" s="1"/>
      <c r="FNH1397" s="1"/>
      <c r="FNI1397" s="1"/>
      <c r="FNJ1397" s="1"/>
      <c r="FNK1397" s="1"/>
      <c r="FNL1397" s="1"/>
      <c r="FNM1397" s="1"/>
      <c r="FNN1397" s="1"/>
      <c r="FNO1397" s="1"/>
      <c r="FNP1397" s="1"/>
      <c r="FNQ1397" s="1"/>
      <c r="FNR1397" s="1"/>
      <c r="FNS1397" s="1"/>
      <c r="FNT1397" s="1"/>
      <c r="FNU1397" s="1"/>
      <c r="FNV1397" s="1"/>
      <c r="FNW1397" s="1"/>
      <c r="FNX1397" s="1"/>
      <c r="FNY1397" s="1"/>
      <c r="FNZ1397" s="1"/>
      <c r="FOA1397" s="1"/>
      <c r="FOB1397" s="1"/>
      <c r="FOC1397" s="1"/>
      <c r="FOD1397" s="1"/>
      <c r="FOE1397" s="1"/>
      <c r="FOF1397" s="1"/>
      <c r="FOG1397" s="1"/>
      <c r="FOH1397" s="1"/>
      <c r="FOI1397" s="1"/>
      <c r="FOJ1397" s="1"/>
      <c r="FOK1397" s="1"/>
      <c r="FOL1397" s="1"/>
      <c r="FOM1397" s="1"/>
      <c r="FON1397" s="1"/>
      <c r="FOO1397" s="1"/>
      <c r="FOP1397" s="1"/>
      <c r="FOQ1397" s="1"/>
      <c r="FOR1397" s="1"/>
      <c r="FOS1397" s="1"/>
      <c r="FOT1397" s="1"/>
      <c r="FOU1397" s="1"/>
      <c r="FOV1397" s="1"/>
      <c r="FOW1397" s="1"/>
      <c r="FOX1397" s="1"/>
      <c r="FOY1397" s="1"/>
      <c r="FOZ1397" s="1"/>
      <c r="FPA1397" s="1"/>
      <c r="FPB1397" s="1"/>
      <c r="FPC1397" s="1"/>
      <c r="FPD1397" s="1"/>
      <c r="FPE1397" s="1"/>
      <c r="FPF1397" s="1"/>
      <c r="FPG1397" s="1"/>
      <c r="FPH1397" s="1"/>
      <c r="FPI1397" s="1"/>
      <c r="FPJ1397" s="1"/>
      <c r="FPK1397" s="1"/>
      <c r="FPL1397" s="1"/>
      <c r="FPM1397" s="1"/>
      <c r="FPN1397" s="1"/>
      <c r="FPO1397" s="1"/>
      <c r="FPP1397" s="1"/>
      <c r="FPQ1397" s="1"/>
      <c r="FPR1397" s="1"/>
      <c r="FPS1397" s="1"/>
      <c r="FPT1397" s="1"/>
      <c r="FPU1397" s="1"/>
      <c r="FPV1397" s="1"/>
      <c r="FPW1397" s="1"/>
      <c r="FPX1397" s="1"/>
      <c r="FPY1397" s="1"/>
      <c r="FPZ1397" s="1"/>
      <c r="FQA1397" s="1"/>
      <c r="FQB1397" s="1"/>
      <c r="FQC1397" s="1"/>
      <c r="FQD1397" s="1"/>
      <c r="FQE1397" s="1"/>
      <c r="FQF1397" s="1"/>
      <c r="FQG1397" s="1"/>
      <c r="FQH1397" s="1"/>
      <c r="FQI1397" s="1"/>
      <c r="FQJ1397" s="1"/>
      <c r="FQK1397" s="1"/>
      <c r="FQL1397" s="1"/>
      <c r="FQM1397" s="1"/>
      <c r="FQN1397" s="1"/>
      <c r="FQO1397" s="1"/>
      <c r="FQP1397" s="1"/>
      <c r="FQQ1397" s="1"/>
      <c r="FQR1397" s="1"/>
      <c r="FQS1397" s="1"/>
      <c r="FQT1397" s="1"/>
      <c r="FQU1397" s="1"/>
      <c r="FQV1397" s="1"/>
      <c r="FQW1397" s="1"/>
      <c r="FQX1397" s="1"/>
      <c r="FQY1397" s="1"/>
      <c r="FQZ1397" s="1"/>
      <c r="FRA1397" s="1"/>
      <c r="FRB1397" s="1"/>
      <c r="FRC1397" s="1"/>
      <c r="FRD1397" s="1"/>
      <c r="FRE1397" s="1"/>
      <c r="FRF1397" s="1"/>
      <c r="FRG1397" s="1"/>
      <c r="FRH1397" s="1"/>
      <c r="FRI1397" s="1"/>
      <c r="FRJ1397" s="1"/>
      <c r="FRK1397" s="1"/>
      <c r="FRL1397" s="1"/>
      <c r="FRM1397" s="1"/>
      <c r="FRN1397" s="1"/>
      <c r="FRO1397" s="1"/>
      <c r="FRP1397" s="1"/>
      <c r="FRQ1397" s="1"/>
      <c r="FRR1397" s="1"/>
      <c r="FRS1397" s="1"/>
      <c r="FRT1397" s="1"/>
      <c r="FRU1397" s="1"/>
      <c r="FRV1397" s="1"/>
      <c r="FRW1397" s="1"/>
      <c r="FRX1397" s="1"/>
      <c r="FRY1397" s="1"/>
      <c r="FRZ1397" s="1"/>
      <c r="FSA1397" s="1"/>
      <c r="FSB1397" s="1"/>
      <c r="FSC1397" s="1"/>
      <c r="FSD1397" s="1"/>
      <c r="FSE1397" s="1"/>
      <c r="FSF1397" s="1"/>
      <c r="FSG1397" s="1"/>
      <c r="FSH1397" s="1"/>
      <c r="FSI1397" s="1"/>
      <c r="FSJ1397" s="1"/>
      <c r="FSK1397" s="1"/>
      <c r="FSL1397" s="1"/>
      <c r="FSM1397" s="1"/>
      <c r="FSN1397" s="1"/>
      <c r="FSO1397" s="1"/>
      <c r="FSP1397" s="1"/>
      <c r="FSQ1397" s="1"/>
      <c r="FSR1397" s="1"/>
      <c r="FSS1397" s="1"/>
      <c r="FST1397" s="1"/>
      <c r="FSU1397" s="1"/>
      <c r="FSV1397" s="1"/>
      <c r="FSW1397" s="1"/>
      <c r="FSX1397" s="1"/>
      <c r="FSY1397" s="1"/>
      <c r="FSZ1397" s="1"/>
      <c r="FTA1397" s="1"/>
      <c r="FTB1397" s="1"/>
      <c r="FTC1397" s="1"/>
      <c r="FTD1397" s="1"/>
      <c r="FTE1397" s="1"/>
      <c r="FTF1397" s="1"/>
      <c r="FTG1397" s="1"/>
      <c r="FTH1397" s="1"/>
      <c r="FTI1397" s="1"/>
      <c r="FTJ1397" s="1"/>
      <c r="FTK1397" s="1"/>
      <c r="FTL1397" s="1"/>
      <c r="FTM1397" s="1"/>
      <c r="FTN1397" s="1"/>
      <c r="FTO1397" s="1"/>
      <c r="FTP1397" s="1"/>
      <c r="FTQ1397" s="1"/>
      <c r="FTR1397" s="1"/>
      <c r="FTS1397" s="1"/>
      <c r="FTT1397" s="1"/>
      <c r="FTU1397" s="1"/>
      <c r="FTV1397" s="1"/>
      <c r="FTW1397" s="1"/>
      <c r="FTX1397" s="1"/>
      <c r="FTY1397" s="1"/>
      <c r="FTZ1397" s="1"/>
      <c r="FUA1397" s="1"/>
      <c r="FUB1397" s="1"/>
      <c r="FUC1397" s="1"/>
      <c r="FUD1397" s="1"/>
      <c r="FUE1397" s="1"/>
      <c r="FUF1397" s="1"/>
      <c r="FUG1397" s="1"/>
      <c r="FUH1397" s="1"/>
      <c r="FUI1397" s="1"/>
      <c r="FUJ1397" s="1"/>
      <c r="FUK1397" s="1"/>
      <c r="FUL1397" s="1"/>
      <c r="FUM1397" s="1"/>
      <c r="FUN1397" s="1"/>
      <c r="FUO1397" s="1"/>
      <c r="FUP1397" s="1"/>
      <c r="FUQ1397" s="1"/>
      <c r="FUR1397" s="1"/>
      <c r="FUS1397" s="1"/>
      <c r="FUT1397" s="1"/>
      <c r="FUU1397" s="1"/>
      <c r="FUV1397" s="1"/>
      <c r="FUW1397" s="1"/>
      <c r="FUX1397" s="1"/>
      <c r="FUY1397" s="1"/>
      <c r="FUZ1397" s="1"/>
      <c r="FVA1397" s="1"/>
      <c r="FVB1397" s="1"/>
      <c r="FVC1397" s="1"/>
      <c r="FVD1397" s="1"/>
      <c r="FVE1397" s="1"/>
      <c r="FVF1397" s="1"/>
      <c r="FVG1397" s="1"/>
      <c r="FVH1397" s="1"/>
      <c r="FVI1397" s="1"/>
      <c r="FVJ1397" s="1"/>
      <c r="FVK1397" s="1"/>
      <c r="FVL1397" s="1"/>
      <c r="FVM1397" s="1"/>
      <c r="FVN1397" s="1"/>
      <c r="FVO1397" s="1"/>
      <c r="FVP1397" s="1"/>
      <c r="FVQ1397" s="1"/>
      <c r="FVR1397" s="1"/>
      <c r="FVS1397" s="1"/>
      <c r="FVT1397" s="1"/>
      <c r="FVU1397" s="1"/>
      <c r="FVV1397" s="1"/>
      <c r="FVW1397" s="1"/>
      <c r="FVX1397" s="1"/>
      <c r="FVY1397" s="1"/>
      <c r="FVZ1397" s="1"/>
      <c r="FWA1397" s="1"/>
      <c r="FWB1397" s="1"/>
      <c r="FWC1397" s="1"/>
      <c r="FWD1397" s="1"/>
      <c r="FWE1397" s="1"/>
      <c r="FWF1397" s="1"/>
      <c r="FWG1397" s="1"/>
      <c r="FWH1397" s="1"/>
      <c r="FWI1397" s="1"/>
      <c r="FWJ1397" s="1"/>
      <c r="FWK1397" s="1"/>
      <c r="FWL1397" s="1"/>
      <c r="FWM1397" s="1"/>
      <c r="FWN1397" s="1"/>
      <c r="FWO1397" s="1"/>
      <c r="FWP1397" s="1"/>
      <c r="FWQ1397" s="1"/>
      <c r="FWR1397" s="1"/>
      <c r="FWS1397" s="1"/>
      <c r="FWT1397" s="1"/>
      <c r="FWU1397" s="1"/>
      <c r="FWV1397" s="1"/>
      <c r="FWW1397" s="1"/>
      <c r="FWX1397" s="1"/>
      <c r="FWY1397" s="1"/>
      <c r="FWZ1397" s="1"/>
      <c r="FXA1397" s="1"/>
      <c r="FXB1397" s="1"/>
      <c r="FXC1397" s="1"/>
      <c r="FXD1397" s="1"/>
      <c r="FXE1397" s="1"/>
      <c r="FXF1397" s="1"/>
      <c r="FXG1397" s="1"/>
      <c r="FXH1397" s="1"/>
      <c r="FXI1397" s="1"/>
      <c r="FXJ1397" s="1"/>
      <c r="FXK1397" s="1"/>
      <c r="FXL1397" s="1"/>
      <c r="FXM1397" s="1"/>
      <c r="FXN1397" s="1"/>
      <c r="FXO1397" s="1"/>
      <c r="FXP1397" s="1"/>
      <c r="FXQ1397" s="1"/>
      <c r="FXR1397" s="1"/>
      <c r="FXS1397" s="1"/>
      <c r="FXT1397" s="1"/>
      <c r="FXU1397" s="1"/>
      <c r="FXV1397" s="1"/>
      <c r="FXW1397" s="1"/>
      <c r="FXX1397" s="1"/>
      <c r="FXY1397" s="1"/>
      <c r="FXZ1397" s="1"/>
      <c r="FYA1397" s="1"/>
      <c r="FYB1397" s="1"/>
      <c r="FYC1397" s="1"/>
      <c r="FYD1397" s="1"/>
      <c r="FYE1397" s="1"/>
      <c r="FYF1397" s="1"/>
      <c r="FYG1397" s="1"/>
      <c r="FYH1397" s="1"/>
      <c r="FYI1397" s="1"/>
      <c r="FYJ1397" s="1"/>
      <c r="FYK1397" s="1"/>
      <c r="FYL1397" s="1"/>
      <c r="FYM1397" s="1"/>
      <c r="FYN1397" s="1"/>
      <c r="FYO1397" s="1"/>
      <c r="FYP1397" s="1"/>
      <c r="FYQ1397" s="1"/>
      <c r="FYR1397" s="1"/>
      <c r="FYS1397" s="1"/>
      <c r="FYT1397" s="1"/>
      <c r="FYU1397" s="1"/>
      <c r="FYV1397" s="1"/>
      <c r="FYW1397" s="1"/>
      <c r="FYX1397" s="1"/>
      <c r="FYY1397" s="1"/>
      <c r="FYZ1397" s="1"/>
      <c r="FZA1397" s="1"/>
      <c r="FZB1397" s="1"/>
      <c r="FZC1397" s="1"/>
      <c r="FZD1397" s="1"/>
      <c r="FZE1397" s="1"/>
      <c r="FZF1397" s="1"/>
      <c r="FZG1397" s="1"/>
      <c r="FZH1397" s="1"/>
      <c r="FZI1397" s="1"/>
      <c r="FZJ1397" s="1"/>
      <c r="FZK1397" s="1"/>
      <c r="FZL1397" s="1"/>
      <c r="FZM1397" s="1"/>
      <c r="FZN1397" s="1"/>
      <c r="FZO1397" s="1"/>
      <c r="FZP1397" s="1"/>
      <c r="FZQ1397" s="1"/>
      <c r="FZR1397" s="1"/>
      <c r="FZS1397" s="1"/>
      <c r="FZT1397" s="1"/>
      <c r="FZU1397" s="1"/>
      <c r="FZV1397" s="1"/>
      <c r="FZW1397" s="1"/>
      <c r="FZX1397" s="1"/>
      <c r="FZY1397" s="1"/>
      <c r="FZZ1397" s="1"/>
      <c r="GAA1397" s="1"/>
      <c r="GAB1397" s="1"/>
      <c r="GAC1397" s="1"/>
      <c r="GAD1397" s="1"/>
      <c r="GAE1397" s="1"/>
      <c r="GAF1397" s="1"/>
      <c r="GAG1397" s="1"/>
      <c r="GAH1397" s="1"/>
      <c r="GAI1397" s="1"/>
      <c r="GAJ1397" s="1"/>
      <c r="GAK1397" s="1"/>
      <c r="GAL1397" s="1"/>
      <c r="GAM1397" s="1"/>
      <c r="GAN1397" s="1"/>
      <c r="GAO1397" s="1"/>
      <c r="GAP1397" s="1"/>
      <c r="GAQ1397" s="1"/>
      <c r="GAR1397" s="1"/>
      <c r="GAS1397" s="1"/>
      <c r="GAT1397" s="1"/>
      <c r="GAU1397" s="1"/>
      <c r="GAV1397" s="1"/>
      <c r="GAW1397" s="1"/>
      <c r="GAX1397" s="1"/>
      <c r="GAY1397" s="1"/>
      <c r="GAZ1397" s="1"/>
      <c r="GBA1397" s="1"/>
      <c r="GBB1397" s="1"/>
      <c r="GBC1397" s="1"/>
      <c r="GBD1397" s="1"/>
      <c r="GBE1397" s="1"/>
      <c r="GBF1397" s="1"/>
      <c r="GBG1397" s="1"/>
      <c r="GBH1397" s="1"/>
      <c r="GBI1397" s="1"/>
      <c r="GBJ1397" s="1"/>
      <c r="GBK1397" s="1"/>
      <c r="GBL1397" s="1"/>
      <c r="GBM1397" s="1"/>
      <c r="GBN1397" s="1"/>
      <c r="GBO1397" s="1"/>
      <c r="GBP1397" s="1"/>
      <c r="GBQ1397" s="1"/>
      <c r="GBR1397" s="1"/>
      <c r="GBS1397" s="1"/>
      <c r="GBT1397" s="1"/>
      <c r="GBU1397" s="1"/>
      <c r="GBV1397" s="1"/>
      <c r="GBW1397" s="1"/>
      <c r="GBX1397" s="1"/>
      <c r="GBY1397" s="1"/>
      <c r="GBZ1397" s="1"/>
      <c r="GCA1397" s="1"/>
      <c r="GCB1397" s="1"/>
      <c r="GCC1397" s="1"/>
      <c r="GCD1397" s="1"/>
      <c r="GCE1397" s="1"/>
      <c r="GCF1397" s="1"/>
      <c r="GCG1397" s="1"/>
      <c r="GCH1397" s="1"/>
      <c r="GCI1397" s="1"/>
      <c r="GCJ1397" s="1"/>
      <c r="GCK1397" s="1"/>
      <c r="GCL1397" s="1"/>
      <c r="GCM1397" s="1"/>
      <c r="GCN1397" s="1"/>
      <c r="GCO1397" s="1"/>
      <c r="GCP1397" s="1"/>
      <c r="GCQ1397" s="1"/>
      <c r="GCR1397" s="1"/>
      <c r="GCS1397" s="1"/>
      <c r="GCT1397" s="1"/>
      <c r="GCU1397" s="1"/>
      <c r="GCV1397" s="1"/>
      <c r="GCW1397" s="1"/>
      <c r="GCX1397" s="1"/>
      <c r="GCY1397" s="1"/>
      <c r="GCZ1397" s="1"/>
      <c r="GDA1397" s="1"/>
      <c r="GDB1397" s="1"/>
      <c r="GDC1397" s="1"/>
      <c r="GDD1397" s="1"/>
      <c r="GDE1397" s="1"/>
      <c r="GDF1397" s="1"/>
      <c r="GDG1397" s="1"/>
      <c r="GDH1397" s="1"/>
      <c r="GDI1397" s="1"/>
      <c r="GDJ1397" s="1"/>
      <c r="GDK1397" s="1"/>
      <c r="GDL1397" s="1"/>
      <c r="GDM1397" s="1"/>
      <c r="GDN1397" s="1"/>
      <c r="GDO1397" s="1"/>
      <c r="GDP1397" s="1"/>
      <c r="GDQ1397" s="1"/>
      <c r="GDR1397" s="1"/>
      <c r="GDS1397" s="1"/>
      <c r="GDT1397" s="1"/>
      <c r="GDU1397" s="1"/>
      <c r="GDV1397" s="1"/>
      <c r="GDW1397" s="1"/>
      <c r="GDX1397" s="1"/>
      <c r="GDY1397" s="1"/>
      <c r="GDZ1397" s="1"/>
      <c r="GEA1397" s="1"/>
      <c r="GEB1397" s="1"/>
      <c r="GEC1397" s="1"/>
      <c r="GED1397" s="1"/>
      <c r="GEE1397" s="1"/>
      <c r="GEF1397" s="1"/>
      <c r="GEG1397" s="1"/>
      <c r="GEH1397" s="1"/>
      <c r="GEI1397" s="1"/>
      <c r="GEJ1397" s="1"/>
      <c r="GEK1397" s="1"/>
      <c r="GEL1397" s="1"/>
      <c r="GEM1397" s="1"/>
      <c r="GEN1397" s="1"/>
      <c r="GEO1397" s="1"/>
      <c r="GEP1397" s="1"/>
      <c r="GEQ1397" s="1"/>
      <c r="GER1397" s="1"/>
      <c r="GES1397" s="1"/>
      <c r="GET1397" s="1"/>
      <c r="GEU1397" s="1"/>
      <c r="GEV1397" s="1"/>
      <c r="GEW1397" s="1"/>
      <c r="GEX1397" s="1"/>
      <c r="GEY1397" s="1"/>
      <c r="GEZ1397" s="1"/>
      <c r="GFA1397" s="1"/>
      <c r="GFB1397" s="1"/>
      <c r="GFC1397" s="1"/>
      <c r="GFD1397" s="1"/>
      <c r="GFE1397" s="1"/>
      <c r="GFF1397" s="1"/>
      <c r="GFG1397" s="1"/>
      <c r="GFH1397" s="1"/>
      <c r="GFI1397" s="1"/>
      <c r="GFJ1397" s="1"/>
      <c r="GFK1397" s="1"/>
      <c r="GFL1397" s="1"/>
      <c r="GFM1397" s="1"/>
      <c r="GFN1397" s="1"/>
      <c r="GFO1397" s="1"/>
      <c r="GFP1397" s="1"/>
      <c r="GFQ1397" s="1"/>
      <c r="GFR1397" s="1"/>
      <c r="GFS1397" s="1"/>
      <c r="GFT1397" s="1"/>
      <c r="GFU1397" s="1"/>
      <c r="GFV1397" s="1"/>
      <c r="GFW1397" s="1"/>
      <c r="GFX1397" s="1"/>
      <c r="GFY1397" s="1"/>
      <c r="GFZ1397" s="1"/>
      <c r="GGA1397" s="1"/>
      <c r="GGB1397" s="1"/>
      <c r="GGC1397" s="1"/>
      <c r="GGD1397" s="1"/>
      <c r="GGE1397" s="1"/>
      <c r="GGF1397" s="1"/>
      <c r="GGG1397" s="1"/>
      <c r="GGH1397" s="1"/>
      <c r="GGI1397" s="1"/>
      <c r="GGJ1397" s="1"/>
      <c r="GGK1397" s="1"/>
      <c r="GGL1397" s="1"/>
      <c r="GGM1397" s="1"/>
      <c r="GGN1397" s="1"/>
      <c r="GGO1397" s="1"/>
      <c r="GGP1397" s="1"/>
      <c r="GGQ1397" s="1"/>
      <c r="GGR1397" s="1"/>
      <c r="GGS1397" s="1"/>
      <c r="GGT1397" s="1"/>
      <c r="GGU1397" s="1"/>
      <c r="GGV1397" s="1"/>
      <c r="GGW1397" s="1"/>
      <c r="GGX1397" s="1"/>
      <c r="GGY1397" s="1"/>
      <c r="GGZ1397" s="1"/>
      <c r="GHA1397" s="1"/>
      <c r="GHB1397" s="1"/>
      <c r="GHC1397" s="1"/>
      <c r="GHD1397" s="1"/>
      <c r="GHE1397" s="1"/>
      <c r="GHF1397" s="1"/>
      <c r="GHG1397" s="1"/>
      <c r="GHH1397" s="1"/>
      <c r="GHI1397" s="1"/>
      <c r="GHJ1397" s="1"/>
      <c r="GHK1397" s="1"/>
      <c r="GHL1397" s="1"/>
      <c r="GHM1397" s="1"/>
      <c r="GHN1397" s="1"/>
      <c r="GHO1397" s="1"/>
      <c r="GHP1397" s="1"/>
      <c r="GHQ1397" s="1"/>
      <c r="GHR1397" s="1"/>
      <c r="GHS1397" s="1"/>
      <c r="GHT1397" s="1"/>
      <c r="GHU1397" s="1"/>
      <c r="GHV1397" s="1"/>
      <c r="GHW1397" s="1"/>
      <c r="GHX1397" s="1"/>
      <c r="GHY1397" s="1"/>
      <c r="GHZ1397" s="1"/>
      <c r="GIA1397" s="1"/>
      <c r="GIB1397" s="1"/>
      <c r="GIC1397" s="1"/>
      <c r="GID1397" s="1"/>
      <c r="GIE1397" s="1"/>
      <c r="GIF1397" s="1"/>
      <c r="GIG1397" s="1"/>
      <c r="GIH1397" s="1"/>
      <c r="GII1397" s="1"/>
      <c r="GIJ1397" s="1"/>
      <c r="GIK1397" s="1"/>
      <c r="GIL1397" s="1"/>
      <c r="GIM1397" s="1"/>
      <c r="GIN1397" s="1"/>
      <c r="GIO1397" s="1"/>
      <c r="GIP1397" s="1"/>
      <c r="GIQ1397" s="1"/>
      <c r="GIR1397" s="1"/>
      <c r="GIS1397" s="1"/>
      <c r="GIT1397" s="1"/>
      <c r="GIU1397" s="1"/>
      <c r="GIV1397" s="1"/>
      <c r="GIW1397" s="1"/>
      <c r="GIX1397" s="1"/>
      <c r="GIY1397" s="1"/>
      <c r="GIZ1397" s="1"/>
      <c r="GJA1397" s="1"/>
      <c r="GJB1397" s="1"/>
      <c r="GJC1397" s="1"/>
      <c r="GJD1397" s="1"/>
      <c r="GJE1397" s="1"/>
      <c r="GJF1397" s="1"/>
      <c r="GJG1397" s="1"/>
      <c r="GJH1397" s="1"/>
      <c r="GJI1397" s="1"/>
      <c r="GJJ1397" s="1"/>
      <c r="GJK1397" s="1"/>
      <c r="GJL1397" s="1"/>
      <c r="GJM1397" s="1"/>
      <c r="GJN1397" s="1"/>
      <c r="GJO1397" s="1"/>
      <c r="GJP1397" s="1"/>
      <c r="GJQ1397" s="1"/>
      <c r="GJR1397" s="1"/>
      <c r="GJS1397" s="1"/>
      <c r="GJT1397" s="1"/>
      <c r="GJU1397" s="1"/>
      <c r="GJV1397" s="1"/>
      <c r="GJW1397" s="1"/>
      <c r="GJX1397" s="1"/>
      <c r="GJY1397" s="1"/>
      <c r="GJZ1397" s="1"/>
      <c r="GKA1397" s="1"/>
      <c r="GKB1397" s="1"/>
      <c r="GKC1397" s="1"/>
      <c r="GKD1397" s="1"/>
      <c r="GKE1397" s="1"/>
      <c r="GKF1397" s="1"/>
      <c r="GKG1397" s="1"/>
      <c r="GKH1397" s="1"/>
      <c r="GKI1397" s="1"/>
      <c r="GKJ1397" s="1"/>
      <c r="GKK1397" s="1"/>
      <c r="GKL1397" s="1"/>
      <c r="GKM1397" s="1"/>
      <c r="GKN1397" s="1"/>
      <c r="GKO1397" s="1"/>
      <c r="GKP1397" s="1"/>
      <c r="GKQ1397" s="1"/>
      <c r="GKR1397" s="1"/>
      <c r="GKS1397" s="1"/>
      <c r="GKT1397" s="1"/>
      <c r="GKU1397" s="1"/>
      <c r="GKV1397" s="1"/>
      <c r="GKW1397" s="1"/>
      <c r="GKX1397" s="1"/>
      <c r="GKY1397" s="1"/>
      <c r="GKZ1397" s="1"/>
      <c r="GLA1397" s="1"/>
      <c r="GLB1397" s="1"/>
      <c r="GLC1397" s="1"/>
      <c r="GLD1397" s="1"/>
      <c r="GLE1397" s="1"/>
      <c r="GLF1397" s="1"/>
      <c r="GLG1397" s="1"/>
      <c r="GLH1397" s="1"/>
      <c r="GLI1397" s="1"/>
      <c r="GLJ1397" s="1"/>
      <c r="GLK1397" s="1"/>
      <c r="GLL1397" s="1"/>
      <c r="GLM1397" s="1"/>
      <c r="GLN1397" s="1"/>
      <c r="GLO1397" s="1"/>
      <c r="GLP1397" s="1"/>
      <c r="GLQ1397" s="1"/>
      <c r="GLR1397" s="1"/>
      <c r="GLS1397" s="1"/>
      <c r="GLT1397" s="1"/>
      <c r="GLU1397" s="1"/>
      <c r="GLV1397" s="1"/>
      <c r="GLW1397" s="1"/>
      <c r="GLX1397" s="1"/>
      <c r="GLY1397" s="1"/>
      <c r="GLZ1397" s="1"/>
      <c r="GMA1397" s="1"/>
      <c r="GMB1397" s="1"/>
      <c r="GMC1397" s="1"/>
      <c r="GMD1397" s="1"/>
      <c r="GME1397" s="1"/>
      <c r="GMF1397" s="1"/>
      <c r="GMG1397" s="1"/>
      <c r="GMH1397" s="1"/>
      <c r="GMI1397" s="1"/>
      <c r="GMJ1397" s="1"/>
      <c r="GMK1397" s="1"/>
      <c r="GML1397" s="1"/>
      <c r="GMM1397" s="1"/>
      <c r="GMN1397" s="1"/>
      <c r="GMO1397" s="1"/>
      <c r="GMP1397" s="1"/>
      <c r="GMQ1397" s="1"/>
      <c r="GMR1397" s="1"/>
      <c r="GMS1397" s="1"/>
      <c r="GMT1397" s="1"/>
      <c r="GMU1397" s="1"/>
      <c r="GMV1397" s="1"/>
      <c r="GMW1397" s="1"/>
      <c r="GMX1397" s="1"/>
      <c r="GMY1397" s="1"/>
      <c r="GMZ1397" s="1"/>
      <c r="GNA1397" s="1"/>
      <c r="GNB1397" s="1"/>
      <c r="GNC1397" s="1"/>
      <c r="GND1397" s="1"/>
      <c r="GNE1397" s="1"/>
      <c r="GNF1397" s="1"/>
      <c r="GNG1397" s="1"/>
      <c r="GNH1397" s="1"/>
      <c r="GNI1397" s="1"/>
      <c r="GNJ1397" s="1"/>
      <c r="GNK1397" s="1"/>
      <c r="GNL1397" s="1"/>
      <c r="GNM1397" s="1"/>
      <c r="GNN1397" s="1"/>
      <c r="GNO1397" s="1"/>
      <c r="GNP1397" s="1"/>
      <c r="GNQ1397" s="1"/>
      <c r="GNR1397" s="1"/>
      <c r="GNS1397" s="1"/>
      <c r="GNT1397" s="1"/>
      <c r="GNU1397" s="1"/>
      <c r="GNV1397" s="1"/>
      <c r="GNW1397" s="1"/>
      <c r="GNX1397" s="1"/>
      <c r="GNY1397" s="1"/>
      <c r="GNZ1397" s="1"/>
      <c r="GOA1397" s="1"/>
      <c r="GOB1397" s="1"/>
      <c r="GOC1397" s="1"/>
      <c r="GOD1397" s="1"/>
      <c r="GOE1397" s="1"/>
      <c r="GOF1397" s="1"/>
      <c r="GOG1397" s="1"/>
      <c r="GOH1397" s="1"/>
      <c r="GOI1397" s="1"/>
      <c r="GOJ1397" s="1"/>
      <c r="GOK1397" s="1"/>
      <c r="GOL1397" s="1"/>
      <c r="GOM1397" s="1"/>
      <c r="GON1397" s="1"/>
      <c r="GOO1397" s="1"/>
      <c r="GOP1397" s="1"/>
      <c r="GOQ1397" s="1"/>
      <c r="GOR1397" s="1"/>
      <c r="GOS1397" s="1"/>
      <c r="GOT1397" s="1"/>
      <c r="GOU1397" s="1"/>
      <c r="GOV1397" s="1"/>
      <c r="GOW1397" s="1"/>
      <c r="GOX1397" s="1"/>
      <c r="GOY1397" s="1"/>
      <c r="GOZ1397" s="1"/>
      <c r="GPA1397" s="1"/>
      <c r="GPB1397" s="1"/>
      <c r="GPC1397" s="1"/>
      <c r="GPD1397" s="1"/>
      <c r="GPE1397" s="1"/>
      <c r="GPF1397" s="1"/>
      <c r="GPG1397" s="1"/>
      <c r="GPH1397" s="1"/>
      <c r="GPI1397" s="1"/>
      <c r="GPJ1397" s="1"/>
      <c r="GPK1397" s="1"/>
      <c r="GPL1397" s="1"/>
      <c r="GPM1397" s="1"/>
      <c r="GPN1397" s="1"/>
      <c r="GPO1397" s="1"/>
      <c r="GPP1397" s="1"/>
      <c r="GPQ1397" s="1"/>
      <c r="GPR1397" s="1"/>
      <c r="GPS1397" s="1"/>
      <c r="GPT1397" s="1"/>
      <c r="GPU1397" s="1"/>
      <c r="GPV1397" s="1"/>
      <c r="GPW1397" s="1"/>
      <c r="GPX1397" s="1"/>
      <c r="GPY1397" s="1"/>
      <c r="GPZ1397" s="1"/>
      <c r="GQA1397" s="1"/>
      <c r="GQB1397" s="1"/>
      <c r="GQC1397" s="1"/>
      <c r="GQD1397" s="1"/>
      <c r="GQE1397" s="1"/>
      <c r="GQF1397" s="1"/>
      <c r="GQG1397" s="1"/>
      <c r="GQH1397" s="1"/>
      <c r="GQI1397" s="1"/>
      <c r="GQJ1397" s="1"/>
      <c r="GQK1397" s="1"/>
      <c r="GQL1397" s="1"/>
      <c r="GQM1397" s="1"/>
      <c r="GQN1397" s="1"/>
      <c r="GQO1397" s="1"/>
      <c r="GQP1397" s="1"/>
      <c r="GQQ1397" s="1"/>
      <c r="GQR1397" s="1"/>
      <c r="GQS1397" s="1"/>
      <c r="GQT1397" s="1"/>
      <c r="GQU1397" s="1"/>
      <c r="GQV1397" s="1"/>
      <c r="GQW1397" s="1"/>
      <c r="GQX1397" s="1"/>
      <c r="GQY1397" s="1"/>
      <c r="GQZ1397" s="1"/>
      <c r="GRA1397" s="1"/>
      <c r="GRB1397" s="1"/>
      <c r="GRC1397" s="1"/>
      <c r="GRD1397" s="1"/>
      <c r="GRE1397" s="1"/>
      <c r="GRF1397" s="1"/>
      <c r="GRG1397" s="1"/>
      <c r="GRH1397" s="1"/>
      <c r="GRI1397" s="1"/>
      <c r="GRJ1397" s="1"/>
      <c r="GRK1397" s="1"/>
      <c r="GRL1397" s="1"/>
      <c r="GRM1397" s="1"/>
      <c r="GRN1397" s="1"/>
      <c r="GRO1397" s="1"/>
      <c r="GRP1397" s="1"/>
      <c r="GRQ1397" s="1"/>
      <c r="GRR1397" s="1"/>
      <c r="GRS1397" s="1"/>
      <c r="GRT1397" s="1"/>
      <c r="GRU1397" s="1"/>
      <c r="GRV1397" s="1"/>
      <c r="GRW1397" s="1"/>
      <c r="GRX1397" s="1"/>
      <c r="GRY1397" s="1"/>
      <c r="GRZ1397" s="1"/>
      <c r="GSA1397" s="1"/>
      <c r="GSB1397" s="1"/>
      <c r="GSC1397" s="1"/>
      <c r="GSD1397" s="1"/>
      <c r="GSE1397" s="1"/>
      <c r="GSF1397" s="1"/>
      <c r="GSG1397" s="1"/>
      <c r="GSH1397" s="1"/>
      <c r="GSI1397" s="1"/>
      <c r="GSJ1397" s="1"/>
      <c r="GSK1397" s="1"/>
      <c r="GSL1397" s="1"/>
      <c r="GSM1397" s="1"/>
      <c r="GSN1397" s="1"/>
      <c r="GSO1397" s="1"/>
      <c r="GSP1397" s="1"/>
      <c r="GSQ1397" s="1"/>
      <c r="GSR1397" s="1"/>
      <c r="GSS1397" s="1"/>
      <c r="GST1397" s="1"/>
      <c r="GSU1397" s="1"/>
      <c r="GSV1397" s="1"/>
      <c r="GSW1397" s="1"/>
      <c r="GSX1397" s="1"/>
      <c r="GSY1397" s="1"/>
      <c r="GSZ1397" s="1"/>
      <c r="GTA1397" s="1"/>
      <c r="GTB1397" s="1"/>
      <c r="GTC1397" s="1"/>
      <c r="GTD1397" s="1"/>
      <c r="GTE1397" s="1"/>
      <c r="GTF1397" s="1"/>
      <c r="GTG1397" s="1"/>
      <c r="GTH1397" s="1"/>
      <c r="GTI1397" s="1"/>
      <c r="GTJ1397" s="1"/>
      <c r="GTK1397" s="1"/>
      <c r="GTL1397" s="1"/>
      <c r="GTM1397" s="1"/>
      <c r="GTN1397" s="1"/>
      <c r="GTO1397" s="1"/>
      <c r="GTP1397" s="1"/>
      <c r="GTQ1397" s="1"/>
      <c r="GTR1397" s="1"/>
      <c r="GTS1397" s="1"/>
      <c r="GTT1397" s="1"/>
      <c r="GTU1397" s="1"/>
      <c r="GTV1397" s="1"/>
      <c r="GTW1397" s="1"/>
      <c r="GTX1397" s="1"/>
      <c r="GTY1397" s="1"/>
      <c r="GTZ1397" s="1"/>
      <c r="GUA1397" s="1"/>
      <c r="GUB1397" s="1"/>
      <c r="GUC1397" s="1"/>
      <c r="GUD1397" s="1"/>
      <c r="GUE1397" s="1"/>
      <c r="GUF1397" s="1"/>
      <c r="GUG1397" s="1"/>
      <c r="GUH1397" s="1"/>
      <c r="GUI1397" s="1"/>
      <c r="GUJ1397" s="1"/>
      <c r="GUK1397" s="1"/>
      <c r="GUL1397" s="1"/>
      <c r="GUM1397" s="1"/>
      <c r="GUN1397" s="1"/>
      <c r="GUO1397" s="1"/>
      <c r="GUP1397" s="1"/>
      <c r="GUQ1397" s="1"/>
      <c r="GUR1397" s="1"/>
      <c r="GUS1397" s="1"/>
      <c r="GUT1397" s="1"/>
      <c r="GUU1397" s="1"/>
      <c r="GUV1397" s="1"/>
      <c r="GUW1397" s="1"/>
      <c r="GUX1397" s="1"/>
      <c r="GUY1397" s="1"/>
      <c r="GUZ1397" s="1"/>
      <c r="GVA1397" s="1"/>
      <c r="GVB1397" s="1"/>
      <c r="GVC1397" s="1"/>
      <c r="GVD1397" s="1"/>
      <c r="GVE1397" s="1"/>
      <c r="GVF1397" s="1"/>
      <c r="GVG1397" s="1"/>
      <c r="GVH1397" s="1"/>
      <c r="GVI1397" s="1"/>
      <c r="GVJ1397" s="1"/>
      <c r="GVK1397" s="1"/>
      <c r="GVL1397" s="1"/>
      <c r="GVM1397" s="1"/>
      <c r="GVN1397" s="1"/>
      <c r="GVO1397" s="1"/>
      <c r="GVP1397" s="1"/>
      <c r="GVQ1397" s="1"/>
      <c r="GVR1397" s="1"/>
      <c r="GVS1397" s="1"/>
      <c r="GVT1397" s="1"/>
      <c r="GVU1397" s="1"/>
      <c r="GVV1397" s="1"/>
      <c r="GVW1397" s="1"/>
      <c r="GVX1397" s="1"/>
      <c r="GVY1397" s="1"/>
      <c r="GVZ1397" s="1"/>
      <c r="GWA1397" s="1"/>
      <c r="GWB1397" s="1"/>
      <c r="GWC1397" s="1"/>
      <c r="GWD1397" s="1"/>
      <c r="GWE1397" s="1"/>
      <c r="GWF1397" s="1"/>
      <c r="GWG1397" s="1"/>
      <c r="GWH1397" s="1"/>
      <c r="GWI1397" s="1"/>
      <c r="GWJ1397" s="1"/>
      <c r="GWK1397" s="1"/>
      <c r="GWL1397" s="1"/>
      <c r="GWM1397" s="1"/>
      <c r="GWN1397" s="1"/>
      <c r="GWO1397" s="1"/>
      <c r="GWP1397" s="1"/>
      <c r="GWQ1397" s="1"/>
      <c r="GWR1397" s="1"/>
      <c r="GWS1397" s="1"/>
      <c r="GWT1397" s="1"/>
      <c r="GWU1397" s="1"/>
      <c r="GWV1397" s="1"/>
      <c r="GWW1397" s="1"/>
      <c r="GWX1397" s="1"/>
      <c r="GWY1397" s="1"/>
      <c r="GWZ1397" s="1"/>
      <c r="GXA1397" s="1"/>
      <c r="GXB1397" s="1"/>
      <c r="GXC1397" s="1"/>
      <c r="GXD1397" s="1"/>
      <c r="GXE1397" s="1"/>
      <c r="GXF1397" s="1"/>
      <c r="GXG1397" s="1"/>
      <c r="GXH1397" s="1"/>
      <c r="GXI1397" s="1"/>
      <c r="GXJ1397" s="1"/>
      <c r="GXK1397" s="1"/>
      <c r="GXL1397" s="1"/>
      <c r="GXM1397" s="1"/>
      <c r="GXN1397" s="1"/>
      <c r="GXO1397" s="1"/>
      <c r="GXP1397" s="1"/>
      <c r="GXQ1397" s="1"/>
      <c r="GXR1397" s="1"/>
      <c r="GXS1397" s="1"/>
      <c r="GXT1397" s="1"/>
      <c r="GXU1397" s="1"/>
      <c r="GXV1397" s="1"/>
      <c r="GXW1397" s="1"/>
      <c r="GXX1397" s="1"/>
      <c r="GXY1397" s="1"/>
      <c r="GXZ1397" s="1"/>
      <c r="GYA1397" s="1"/>
      <c r="GYB1397" s="1"/>
      <c r="GYC1397" s="1"/>
      <c r="GYD1397" s="1"/>
      <c r="GYE1397" s="1"/>
      <c r="GYF1397" s="1"/>
      <c r="GYG1397" s="1"/>
      <c r="GYH1397" s="1"/>
      <c r="GYI1397" s="1"/>
      <c r="GYJ1397" s="1"/>
      <c r="GYK1397" s="1"/>
      <c r="GYL1397" s="1"/>
      <c r="GYM1397" s="1"/>
      <c r="GYN1397" s="1"/>
      <c r="GYO1397" s="1"/>
      <c r="GYP1397" s="1"/>
      <c r="GYQ1397" s="1"/>
      <c r="GYR1397" s="1"/>
      <c r="GYS1397" s="1"/>
      <c r="GYT1397" s="1"/>
      <c r="GYU1397" s="1"/>
      <c r="GYV1397" s="1"/>
      <c r="GYW1397" s="1"/>
      <c r="GYX1397" s="1"/>
      <c r="GYY1397" s="1"/>
      <c r="GYZ1397" s="1"/>
      <c r="GZA1397" s="1"/>
      <c r="GZB1397" s="1"/>
      <c r="GZC1397" s="1"/>
      <c r="GZD1397" s="1"/>
      <c r="GZE1397" s="1"/>
      <c r="GZF1397" s="1"/>
      <c r="GZG1397" s="1"/>
      <c r="GZH1397" s="1"/>
      <c r="GZI1397" s="1"/>
      <c r="GZJ1397" s="1"/>
      <c r="GZK1397" s="1"/>
      <c r="GZL1397" s="1"/>
      <c r="GZM1397" s="1"/>
      <c r="GZN1397" s="1"/>
      <c r="GZO1397" s="1"/>
      <c r="GZP1397" s="1"/>
      <c r="GZQ1397" s="1"/>
      <c r="GZR1397" s="1"/>
      <c r="GZS1397" s="1"/>
      <c r="GZT1397" s="1"/>
      <c r="GZU1397" s="1"/>
      <c r="GZV1397" s="1"/>
      <c r="GZW1397" s="1"/>
      <c r="GZX1397" s="1"/>
      <c r="GZY1397" s="1"/>
      <c r="GZZ1397" s="1"/>
      <c r="HAA1397" s="1"/>
      <c r="HAB1397" s="1"/>
      <c r="HAC1397" s="1"/>
      <c r="HAD1397" s="1"/>
      <c r="HAE1397" s="1"/>
      <c r="HAF1397" s="1"/>
      <c r="HAG1397" s="1"/>
      <c r="HAH1397" s="1"/>
      <c r="HAI1397" s="1"/>
      <c r="HAJ1397" s="1"/>
      <c r="HAK1397" s="1"/>
      <c r="HAL1397" s="1"/>
      <c r="HAM1397" s="1"/>
      <c r="HAN1397" s="1"/>
      <c r="HAO1397" s="1"/>
      <c r="HAP1397" s="1"/>
      <c r="HAQ1397" s="1"/>
      <c r="HAR1397" s="1"/>
      <c r="HAS1397" s="1"/>
      <c r="HAT1397" s="1"/>
      <c r="HAU1397" s="1"/>
      <c r="HAV1397" s="1"/>
      <c r="HAW1397" s="1"/>
      <c r="HAX1397" s="1"/>
      <c r="HAY1397" s="1"/>
      <c r="HAZ1397" s="1"/>
      <c r="HBA1397" s="1"/>
      <c r="HBB1397" s="1"/>
      <c r="HBC1397" s="1"/>
      <c r="HBD1397" s="1"/>
      <c r="HBE1397" s="1"/>
      <c r="HBF1397" s="1"/>
      <c r="HBG1397" s="1"/>
      <c r="HBH1397" s="1"/>
      <c r="HBI1397" s="1"/>
      <c r="HBJ1397" s="1"/>
      <c r="HBK1397" s="1"/>
      <c r="HBL1397" s="1"/>
      <c r="HBM1397" s="1"/>
      <c r="HBN1397" s="1"/>
      <c r="HBO1397" s="1"/>
      <c r="HBP1397" s="1"/>
      <c r="HBQ1397" s="1"/>
      <c r="HBR1397" s="1"/>
      <c r="HBS1397" s="1"/>
      <c r="HBT1397" s="1"/>
      <c r="HBU1397" s="1"/>
      <c r="HBV1397" s="1"/>
      <c r="HBW1397" s="1"/>
      <c r="HBX1397" s="1"/>
      <c r="HBY1397" s="1"/>
      <c r="HBZ1397" s="1"/>
      <c r="HCA1397" s="1"/>
      <c r="HCB1397" s="1"/>
      <c r="HCC1397" s="1"/>
      <c r="HCD1397" s="1"/>
      <c r="HCE1397" s="1"/>
      <c r="HCF1397" s="1"/>
      <c r="HCG1397" s="1"/>
      <c r="HCH1397" s="1"/>
      <c r="HCI1397" s="1"/>
      <c r="HCJ1397" s="1"/>
      <c r="HCK1397" s="1"/>
      <c r="HCL1397" s="1"/>
      <c r="HCM1397" s="1"/>
      <c r="HCN1397" s="1"/>
      <c r="HCO1397" s="1"/>
      <c r="HCP1397" s="1"/>
      <c r="HCQ1397" s="1"/>
      <c r="HCR1397" s="1"/>
      <c r="HCS1397" s="1"/>
      <c r="HCT1397" s="1"/>
      <c r="HCU1397" s="1"/>
      <c r="HCV1397" s="1"/>
      <c r="HCW1397" s="1"/>
      <c r="HCX1397" s="1"/>
      <c r="HCY1397" s="1"/>
      <c r="HCZ1397" s="1"/>
      <c r="HDA1397" s="1"/>
      <c r="HDB1397" s="1"/>
      <c r="HDC1397" s="1"/>
      <c r="HDD1397" s="1"/>
      <c r="HDE1397" s="1"/>
      <c r="HDF1397" s="1"/>
      <c r="HDG1397" s="1"/>
      <c r="HDH1397" s="1"/>
      <c r="HDI1397" s="1"/>
      <c r="HDJ1397" s="1"/>
      <c r="HDK1397" s="1"/>
      <c r="HDL1397" s="1"/>
      <c r="HDM1397" s="1"/>
      <c r="HDN1397" s="1"/>
      <c r="HDO1397" s="1"/>
      <c r="HDP1397" s="1"/>
      <c r="HDQ1397" s="1"/>
      <c r="HDR1397" s="1"/>
      <c r="HDS1397" s="1"/>
      <c r="HDT1397" s="1"/>
      <c r="HDU1397" s="1"/>
      <c r="HDV1397" s="1"/>
      <c r="HDW1397" s="1"/>
      <c r="HDX1397" s="1"/>
      <c r="HDY1397" s="1"/>
      <c r="HDZ1397" s="1"/>
      <c r="HEA1397" s="1"/>
      <c r="HEB1397" s="1"/>
      <c r="HEC1397" s="1"/>
      <c r="HED1397" s="1"/>
      <c r="HEE1397" s="1"/>
      <c r="HEF1397" s="1"/>
      <c r="HEG1397" s="1"/>
      <c r="HEH1397" s="1"/>
      <c r="HEI1397" s="1"/>
      <c r="HEJ1397" s="1"/>
      <c r="HEK1397" s="1"/>
      <c r="HEL1397" s="1"/>
      <c r="HEM1397" s="1"/>
      <c r="HEN1397" s="1"/>
      <c r="HEO1397" s="1"/>
      <c r="HEP1397" s="1"/>
      <c r="HEQ1397" s="1"/>
      <c r="HER1397" s="1"/>
      <c r="HES1397" s="1"/>
      <c r="HET1397" s="1"/>
      <c r="HEU1397" s="1"/>
      <c r="HEV1397" s="1"/>
      <c r="HEW1397" s="1"/>
      <c r="HEX1397" s="1"/>
      <c r="HEY1397" s="1"/>
      <c r="HEZ1397" s="1"/>
      <c r="HFA1397" s="1"/>
      <c r="HFB1397" s="1"/>
      <c r="HFC1397" s="1"/>
      <c r="HFD1397" s="1"/>
      <c r="HFE1397" s="1"/>
      <c r="HFF1397" s="1"/>
      <c r="HFG1397" s="1"/>
      <c r="HFH1397" s="1"/>
      <c r="HFI1397" s="1"/>
      <c r="HFJ1397" s="1"/>
      <c r="HFK1397" s="1"/>
      <c r="HFL1397" s="1"/>
      <c r="HFM1397" s="1"/>
      <c r="HFN1397" s="1"/>
      <c r="HFO1397" s="1"/>
      <c r="HFP1397" s="1"/>
      <c r="HFQ1397" s="1"/>
      <c r="HFR1397" s="1"/>
      <c r="HFS1397" s="1"/>
      <c r="HFT1397" s="1"/>
      <c r="HFU1397" s="1"/>
      <c r="HFV1397" s="1"/>
      <c r="HFW1397" s="1"/>
      <c r="HFX1397" s="1"/>
      <c r="HFY1397" s="1"/>
      <c r="HFZ1397" s="1"/>
      <c r="HGA1397" s="1"/>
      <c r="HGB1397" s="1"/>
      <c r="HGC1397" s="1"/>
      <c r="HGD1397" s="1"/>
      <c r="HGE1397" s="1"/>
      <c r="HGF1397" s="1"/>
      <c r="HGG1397" s="1"/>
      <c r="HGH1397" s="1"/>
      <c r="HGI1397" s="1"/>
      <c r="HGJ1397" s="1"/>
      <c r="HGK1397" s="1"/>
      <c r="HGL1397" s="1"/>
      <c r="HGM1397" s="1"/>
      <c r="HGN1397" s="1"/>
      <c r="HGO1397" s="1"/>
      <c r="HGP1397" s="1"/>
      <c r="HGQ1397" s="1"/>
      <c r="HGR1397" s="1"/>
      <c r="HGS1397" s="1"/>
      <c r="HGT1397" s="1"/>
      <c r="HGU1397" s="1"/>
      <c r="HGV1397" s="1"/>
      <c r="HGW1397" s="1"/>
      <c r="HGX1397" s="1"/>
      <c r="HGY1397" s="1"/>
      <c r="HGZ1397" s="1"/>
      <c r="HHA1397" s="1"/>
      <c r="HHB1397" s="1"/>
      <c r="HHC1397" s="1"/>
      <c r="HHD1397" s="1"/>
      <c r="HHE1397" s="1"/>
      <c r="HHF1397" s="1"/>
      <c r="HHG1397" s="1"/>
      <c r="HHH1397" s="1"/>
      <c r="HHI1397" s="1"/>
      <c r="HHJ1397" s="1"/>
      <c r="HHK1397" s="1"/>
      <c r="HHL1397" s="1"/>
      <c r="HHM1397" s="1"/>
      <c r="HHN1397" s="1"/>
      <c r="HHO1397" s="1"/>
      <c r="HHP1397" s="1"/>
      <c r="HHQ1397" s="1"/>
      <c r="HHR1397" s="1"/>
      <c r="HHS1397" s="1"/>
      <c r="HHT1397" s="1"/>
      <c r="HHU1397" s="1"/>
      <c r="HHV1397" s="1"/>
      <c r="HHW1397" s="1"/>
      <c r="HHX1397" s="1"/>
      <c r="HHY1397" s="1"/>
      <c r="HHZ1397" s="1"/>
      <c r="HIA1397" s="1"/>
      <c r="HIB1397" s="1"/>
      <c r="HIC1397" s="1"/>
      <c r="HID1397" s="1"/>
      <c r="HIE1397" s="1"/>
      <c r="HIF1397" s="1"/>
      <c r="HIG1397" s="1"/>
      <c r="HIH1397" s="1"/>
      <c r="HII1397" s="1"/>
      <c r="HIJ1397" s="1"/>
      <c r="HIK1397" s="1"/>
      <c r="HIL1397" s="1"/>
      <c r="HIM1397" s="1"/>
      <c r="HIN1397" s="1"/>
      <c r="HIO1397" s="1"/>
      <c r="HIP1397" s="1"/>
      <c r="HIQ1397" s="1"/>
      <c r="HIR1397" s="1"/>
      <c r="HIS1397" s="1"/>
      <c r="HIT1397" s="1"/>
      <c r="HIU1397" s="1"/>
      <c r="HIV1397" s="1"/>
      <c r="HIW1397" s="1"/>
      <c r="HIX1397" s="1"/>
      <c r="HIY1397" s="1"/>
      <c r="HIZ1397" s="1"/>
      <c r="HJA1397" s="1"/>
      <c r="HJB1397" s="1"/>
      <c r="HJC1397" s="1"/>
      <c r="HJD1397" s="1"/>
      <c r="HJE1397" s="1"/>
      <c r="HJF1397" s="1"/>
      <c r="HJG1397" s="1"/>
      <c r="HJH1397" s="1"/>
      <c r="HJI1397" s="1"/>
      <c r="HJJ1397" s="1"/>
      <c r="HJK1397" s="1"/>
      <c r="HJL1397" s="1"/>
      <c r="HJM1397" s="1"/>
      <c r="HJN1397" s="1"/>
      <c r="HJO1397" s="1"/>
      <c r="HJP1397" s="1"/>
      <c r="HJQ1397" s="1"/>
      <c r="HJR1397" s="1"/>
      <c r="HJS1397" s="1"/>
      <c r="HJT1397" s="1"/>
      <c r="HJU1397" s="1"/>
      <c r="HJV1397" s="1"/>
      <c r="HJW1397" s="1"/>
      <c r="HJX1397" s="1"/>
      <c r="HJY1397" s="1"/>
      <c r="HJZ1397" s="1"/>
      <c r="HKA1397" s="1"/>
      <c r="HKB1397" s="1"/>
      <c r="HKC1397" s="1"/>
      <c r="HKD1397" s="1"/>
      <c r="HKE1397" s="1"/>
      <c r="HKF1397" s="1"/>
      <c r="HKG1397" s="1"/>
      <c r="HKH1397" s="1"/>
      <c r="HKI1397" s="1"/>
      <c r="HKJ1397" s="1"/>
      <c r="HKK1397" s="1"/>
      <c r="HKL1397" s="1"/>
      <c r="HKM1397" s="1"/>
      <c r="HKN1397" s="1"/>
      <c r="HKO1397" s="1"/>
      <c r="HKP1397" s="1"/>
      <c r="HKQ1397" s="1"/>
      <c r="HKR1397" s="1"/>
      <c r="HKS1397" s="1"/>
      <c r="HKT1397" s="1"/>
      <c r="HKU1397" s="1"/>
      <c r="HKV1397" s="1"/>
      <c r="HKW1397" s="1"/>
      <c r="HKX1397" s="1"/>
      <c r="HKY1397" s="1"/>
      <c r="HKZ1397" s="1"/>
      <c r="HLA1397" s="1"/>
      <c r="HLB1397" s="1"/>
      <c r="HLC1397" s="1"/>
      <c r="HLD1397" s="1"/>
      <c r="HLE1397" s="1"/>
      <c r="HLF1397" s="1"/>
      <c r="HLG1397" s="1"/>
      <c r="HLH1397" s="1"/>
      <c r="HLI1397" s="1"/>
      <c r="HLJ1397" s="1"/>
      <c r="HLK1397" s="1"/>
      <c r="HLL1397" s="1"/>
      <c r="HLM1397" s="1"/>
      <c r="HLN1397" s="1"/>
      <c r="HLO1397" s="1"/>
      <c r="HLP1397" s="1"/>
      <c r="HLQ1397" s="1"/>
      <c r="HLR1397" s="1"/>
      <c r="HLS1397" s="1"/>
      <c r="HLT1397" s="1"/>
      <c r="HLU1397" s="1"/>
      <c r="HLV1397" s="1"/>
      <c r="HLW1397" s="1"/>
      <c r="HLX1397" s="1"/>
      <c r="HLY1397" s="1"/>
      <c r="HLZ1397" s="1"/>
      <c r="HMA1397" s="1"/>
      <c r="HMB1397" s="1"/>
      <c r="HMC1397" s="1"/>
      <c r="HMD1397" s="1"/>
      <c r="HME1397" s="1"/>
      <c r="HMF1397" s="1"/>
      <c r="HMG1397" s="1"/>
      <c r="HMH1397" s="1"/>
      <c r="HMI1397" s="1"/>
      <c r="HMJ1397" s="1"/>
      <c r="HMK1397" s="1"/>
      <c r="HML1397" s="1"/>
      <c r="HMM1397" s="1"/>
      <c r="HMN1397" s="1"/>
      <c r="HMO1397" s="1"/>
      <c r="HMP1397" s="1"/>
      <c r="HMQ1397" s="1"/>
      <c r="HMR1397" s="1"/>
      <c r="HMS1397" s="1"/>
      <c r="HMT1397" s="1"/>
      <c r="HMU1397" s="1"/>
      <c r="HMV1397" s="1"/>
      <c r="HMW1397" s="1"/>
      <c r="HMX1397" s="1"/>
      <c r="HMY1397" s="1"/>
      <c r="HMZ1397" s="1"/>
      <c r="HNA1397" s="1"/>
      <c r="HNB1397" s="1"/>
      <c r="HNC1397" s="1"/>
      <c r="HND1397" s="1"/>
      <c r="HNE1397" s="1"/>
      <c r="HNF1397" s="1"/>
      <c r="HNG1397" s="1"/>
      <c r="HNH1397" s="1"/>
      <c r="HNI1397" s="1"/>
      <c r="HNJ1397" s="1"/>
      <c r="HNK1397" s="1"/>
      <c r="HNL1397" s="1"/>
      <c r="HNM1397" s="1"/>
      <c r="HNN1397" s="1"/>
      <c r="HNO1397" s="1"/>
      <c r="HNP1397" s="1"/>
      <c r="HNQ1397" s="1"/>
      <c r="HNR1397" s="1"/>
      <c r="HNS1397" s="1"/>
      <c r="HNT1397" s="1"/>
      <c r="HNU1397" s="1"/>
      <c r="HNV1397" s="1"/>
      <c r="HNW1397" s="1"/>
      <c r="HNX1397" s="1"/>
      <c r="HNY1397" s="1"/>
      <c r="HNZ1397" s="1"/>
      <c r="HOA1397" s="1"/>
      <c r="HOB1397" s="1"/>
      <c r="HOC1397" s="1"/>
      <c r="HOD1397" s="1"/>
      <c r="HOE1397" s="1"/>
      <c r="HOF1397" s="1"/>
      <c r="HOG1397" s="1"/>
      <c r="HOH1397" s="1"/>
      <c r="HOI1397" s="1"/>
      <c r="HOJ1397" s="1"/>
      <c r="HOK1397" s="1"/>
      <c r="HOL1397" s="1"/>
      <c r="HOM1397" s="1"/>
      <c r="HON1397" s="1"/>
      <c r="HOO1397" s="1"/>
      <c r="HOP1397" s="1"/>
      <c r="HOQ1397" s="1"/>
      <c r="HOR1397" s="1"/>
      <c r="HOS1397" s="1"/>
      <c r="HOT1397" s="1"/>
      <c r="HOU1397" s="1"/>
      <c r="HOV1397" s="1"/>
      <c r="HOW1397" s="1"/>
      <c r="HOX1397" s="1"/>
      <c r="HOY1397" s="1"/>
      <c r="HOZ1397" s="1"/>
      <c r="HPA1397" s="1"/>
      <c r="HPB1397" s="1"/>
      <c r="HPC1397" s="1"/>
      <c r="HPD1397" s="1"/>
      <c r="HPE1397" s="1"/>
      <c r="HPF1397" s="1"/>
      <c r="HPG1397" s="1"/>
      <c r="HPH1397" s="1"/>
      <c r="HPI1397" s="1"/>
      <c r="HPJ1397" s="1"/>
      <c r="HPK1397" s="1"/>
      <c r="HPL1397" s="1"/>
      <c r="HPM1397" s="1"/>
      <c r="HPN1397" s="1"/>
      <c r="HPO1397" s="1"/>
      <c r="HPP1397" s="1"/>
      <c r="HPQ1397" s="1"/>
      <c r="HPR1397" s="1"/>
      <c r="HPS1397" s="1"/>
      <c r="HPT1397" s="1"/>
      <c r="HPU1397" s="1"/>
      <c r="HPV1397" s="1"/>
      <c r="HPW1397" s="1"/>
      <c r="HPX1397" s="1"/>
      <c r="HPY1397" s="1"/>
      <c r="HPZ1397" s="1"/>
      <c r="HQA1397" s="1"/>
      <c r="HQB1397" s="1"/>
      <c r="HQC1397" s="1"/>
      <c r="HQD1397" s="1"/>
      <c r="HQE1397" s="1"/>
      <c r="HQF1397" s="1"/>
      <c r="HQG1397" s="1"/>
      <c r="HQH1397" s="1"/>
      <c r="HQI1397" s="1"/>
      <c r="HQJ1397" s="1"/>
      <c r="HQK1397" s="1"/>
      <c r="HQL1397" s="1"/>
      <c r="HQM1397" s="1"/>
      <c r="HQN1397" s="1"/>
      <c r="HQO1397" s="1"/>
      <c r="HQP1397" s="1"/>
      <c r="HQQ1397" s="1"/>
      <c r="HQR1397" s="1"/>
      <c r="HQS1397" s="1"/>
      <c r="HQT1397" s="1"/>
      <c r="HQU1397" s="1"/>
      <c r="HQV1397" s="1"/>
      <c r="HQW1397" s="1"/>
      <c r="HQX1397" s="1"/>
      <c r="HQY1397" s="1"/>
      <c r="HQZ1397" s="1"/>
      <c r="HRA1397" s="1"/>
      <c r="HRB1397" s="1"/>
      <c r="HRC1397" s="1"/>
      <c r="HRD1397" s="1"/>
      <c r="HRE1397" s="1"/>
      <c r="HRF1397" s="1"/>
      <c r="HRG1397" s="1"/>
      <c r="HRH1397" s="1"/>
      <c r="HRI1397" s="1"/>
      <c r="HRJ1397" s="1"/>
      <c r="HRK1397" s="1"/>
      <c r="HRL1397" s="1"/>
      <c r="HRM1397" s="1"/>
      <c r="HRN1397" s="1"/>
      <c r="HRO1397" s="1"/>
      <c r="HRP1397" s="1"/>
      <c r="HRQ1397" s="1"/>
      <c r="HRR1397" s="1"/>
      <c r="HRS1397" s="1"/>
      <c r="HRT1397" s="1"/>
      <c r="HRU1397" s="1"/>
      <c r="HRV1397" s="1"/>
      <c r="HRW1397" s="1"/>
      <c r="HRX1397" s="1"/>
      <c r="HRY1397" s="1"/>
      <c r="HRZ1397" s="1"/>
      <c r="HSA1397" s="1"/>
      <c r="HSB1397" s="1"/>
      <c r="HSC1397" s="1"/>
      <c r="HSD1397" s="1"/>
      <c r="HSE1397" s="1"/>
      <c r="HSF1397" s="1"/>
      <c r="HSG1397" s="1"/>
      <c r="HSH1397" s="1"/>
      <c r="HSI1397" s="1"/>
      <c r="HSJ1397" s="1"/>
      <c r="HSK1397" s="1"/>
      <c r="HSL1397" s="1"/>
      <c r="HSM1397" s="1"/>
      <c r="HSN1397" s="1"/>
      <c r="HSO1397" s="1"/>
      <c r="HSP1397" s="1"/>
      <c r="HSQ1397" s="1"/>
      <c r="HSR1397" s="1"/>
      <c r="HSS1397" s="1"/>
      <c r="HST1397" s="1"/>
      <c r="HSU1397" s="1"/>
      <c r="HSV1397" s="1"/>
      <c r="HSW1397" s="1"/>
      <c r="HSX1397" s="1"/>
      <c r="HSY1397" s="1"/>
      <c r="HSZ1397" s="1"/>
      <c r="HTA1397" s="1"/>
      <c r="HTB1397" s="1"/>
      <c r="HTC1397" s="1"/>
      <c r="HTD1397" s="1"/>
      <c r="HTE1397" s="1"/>
      <c r="HTF1397" s="1"/>
      <c r="HTG1397" s="1"/>
      <c r="HTH1397" s="1"/>
      <c r="HTI1397" s="1"/>
      <c r="HTJ1397" s="1"/>
      <c r="HTK1397" s="1"/>
      <c r="HTL1397" s="1"/>
      <c r="HTM1397" s="1"/>
      <c r="HTN1397" s="1"/>
      <c r="HTO1397" s="1"/>
      <c r="HTP1397" s="1"/>
      <c r="HTQ1397" s="1"/>
      <c r="HTR1397" s="1"/>
      <c r="HTS1397" s="1"/>
      <c r="HTT1397" s="1"/>
      <c r="HTU1397" s="1"/>
      <c r="HTV1397" s="1"/>
      <c r="HTW1397" s="1"/>
      <c r="HTX1397" s="1"/>
      <c r="HTY1397" s="1"/>
      <c r="HTZ1397" s="1"/>
      <c r="HUA1397" s="1"/>
      <c r="HUB1397" s="1"/>
      <c r="HUC1397" s="1"/>
      <c r="HUD1397" s="1"/>
      <c r="HUE1397" s="1"/>
      <c r="HUF1397" s="1"/>
      <c r="HUG1397" s="1"/>
      <c r="HUH1397" s="1"/>
      <c r="HUI1397" s="1"/>
      <c r="HUJ1397" s="1"/>
      <c r="HUK1397" s="1"/>
      <c r="HUL1397" s="1"/>
      <c r="HUM1397" s="1"/>
      <c r="HUN1397" s="1"/>
      <c r="HUO1397" s="1"/>
      <c r="HUP1397" s="1"/>
      <c r="HUQ1397" s="1"/>
      <c r="HUR1397" s="1"/>
      <c r="HUS1397" s="1"/>
      <c r="HUT1397" s="1"/>
      <c r="HUU1397" s="1"/>
      <c r="HUV1397" s="1"/>
      <c r="HUW1397" s="1"/>
      <c r="HUX1397" s="1"/>
      <c r="HUY1397" s="1"/>
      <c r="HUZ1397" s="1"/>
      <c r="HVA1397" s="1"/>
      <c r="HVB1397" s="1"/>
      <c r="HVC1397" s="1"/>
      <c r="HVD1397" s="1"/>
      <c r="HVE1397" s="1"/>
      <c r="HVF1397" s="1"/>
      <c r="HVG1397" s="1"/>
      <c r="HVH1397" s="1"/>
      <c r="HVI1397" s="1"/>
      <c r="HVJ1397" s="1"/>
      <c r="HVK1397" s="1"/>
      <c r="HVL1397" s="1"/>
      <c r="HVM1397" s="1"/>
      <c r="HVN1397" s="1"/>
      <c r="HVO1397" s="1"/>
      <c r="HVP1397" s="1"/>
      <c r="HVQ1397" s="1"/>
      <c r="HVR1397" s="1"/>
      <c r="HVS1397" s="1"/>
      <c r="HVT1397" s="1"/>
      <c r="HVU1397" s="1"/>
      <c r="HVV1397" s="1"/>
      <c r="HVW1397" s="1"/>
      <c r="HVX1397" s="1"/>
      <c r="HVY1397" s="1"/>
      <c r="HVZ1397" s="1"/>
      <c r="HWA1397" s="1"/>
      <c r="HWB1397" s="1"/>
      <c r="HWC1397" s="1"/>
      <c r="HWD1397" s="1"/>
      <c r="HWE1397" s="1"/>
      <c r="HWF1397" s="1"/>
      <c r="HWG1397" s="1"/>
      <c r="HWH1397" s="1"/>
      <c r="HWI1397" s="1"/>
      <c r="HWJ1397" s="1"/>
      <c r="HWK1397" s="1"/>
      <c r="HWL1397" s="1"/>
      <c r="HWM1397" s="1"/>
      <c r="HWN1397" s="1"/>
      <c r="HWO1397" s="1"/>
      <c r="HWP1397" s="1"/>
      <c r="HWQ1397" s="1"/>
      <c r="HWR1397" s="1"/>
      <c r="HWS1397" s="1"/>
      <c r="HWT1397" s="1"/>
      <c r="HWU1397" s="1"/>
      <c r="HWV1397" s="1"/>
      <c r="HWW1397" s="1"/>
      <c r="HWX1397" s="1"/>
      <c r="HWY1397" s="1"/>
      <c r="HWZ1397" s="1"/>
      <c r="HXA1397" s="1"/>
      <c r="HXB1397" s="1"/>
      <c r="HXC1397" s="1"/>
      <c r="HXD1397" s="1"/>
      <c r="HXE1397" s="1"/>
      <c r="HXF1397" s="1"/>
      <c r="HXG1397" s="1"/>
      <c r="HXH1397" s="1"/>
      <c r="HXI1397" s="1"/>
      <c r="HXJ1397" s="1"/>
      <c r="HXK1397" s="1"/>
      <c r="HXL1397" s="1"/>
      <c r="HXM1397" s="1"/>
      <c r="HXN1397" s="1"/>
      <c r="HXO1397" s="1"/>
      <c r="HXP1397" s="1"/>
      <c r="HXQ1397" s="1"/>
      <c r="HXR1397" s="1"/>
      <c r="HXS1397" s="1"/>
      <c r="HXT1397" s="1"/>
      <c r="HXU1397" s="1"/>
      <c r="HXV1397" s="1"/>
      <c r="HXW1397" s="1"/>
      <c r="HXX1397" s="1"/>
      <c r="HXY1397" s="1"/>
      <c r="HXZ1397" s="1"/>
      <c r="HYA1397" s="1"/>
      <c r="HYB1397" s="1"/>
      <c r="HYC1397" s="1"/>
      <c r="HYD1397" s="1"/>
      <c r="HYE1397" s="1"/>
      <c r="HYF1397" s="1"/>
      <c r="HYG1397" s="1"/>
      <c r="HYH1397" s="1"/>
      <c r="HYI1397" s="1"/>
      <c r="HYJ1397" s="1"/>
      <c r="HYK1397" s="1"/>
      <c r="HYL1397" s="1"/>
      <c r="HYM1397" s="1"/>
      <c r="HYN1397" s="1"/>
      <c r="HYO1397" s="1"/>
      <c r="HYP1397" s="1"/>
      <c r="HYQ1397" s="1"/>
      <c r="HYR1397" s="1"/>
      <c r="HYS1397" s="1"/>
      <c r="HYT1397" s="1"/>
      <c r="HYU1397" s="1"/>
      <c r="HYV1397" s="1"/>
      <c r="HYW1397" s="1"/>
      <c r="HYX1397" s="1"/>
      <c r="HYY1397" s="1"/>
      <c r="HYZ1397" s="1"/>
      <c r="HZA1397" s="1"/>
      <c r="HZB1397" s="1"/>
      <c r="HZC1397" s="1"/>
      <c r="HZD1397" s="1"/>
      <c r="HZE1397" s="1"/>
      <c r="HZF1397" s="1"/>
      <c r="HZG1397" s="1"/>
      <c r="HZH1397" s="1"/>
      <c r="HZI1397" s="1"/>
      <c r="HZJ1397" s="1"/>
      <c r="HZK1397" s="1"/>
      <c r="HZL1397" s="1"/>
      <c r="HZM1397" s="1"/>
      <c r="HZN1397" s="1"/>
      <c r="HZO1397" s="1"/>
      <c r="HZP1397" s="1"/>
      <c r="HZQ1397" s="1"/>
      <c r="HZR1397" s="1"/>
      <c r="HZS1397" s="1"/>
      <c r="HZT1397" s="1"/>
      <c r="HZU1397" s="1"/>
      <c r="HZV1397" s="1"/>
      <c r="HZW1397" s="1"/>
      <c r="HZX1397" s="1"/>
      <c r="HZY1397" s="1"/>
      <c r="HZZ1397" s="1"/>
      <c r="IAA1397" s="1"/>
      <c r="IAB1397" s="1"/>
      <c r="IAC1397" s="1"/>
      <c r="IAD1397" s="1"/>
      <c r="IAE1397" s="1"/>
      <c r="IAF1397" s="1"/>
      <c r="IAG1397" s="1"/>
      <c r="IAH1397" s="1"/>
      <c r="IAI1397" s="1"/>
      <c r="IAJ1397" s="1"/>
      <c r="IAK1397" s="1"/>
      <c r="IAL1397" s="1"/>
      <c r="IAM1397" s="1"/>
      <c r="IAN1397" s="1"/>
      <c r="IAO1397" s="1"/>
      <c r="IAP1397" s="1"/>
      <c r="IAQ1397" s="1"/>
      <c r="IAR1397" s="1"/>
      <c r="IAS1397" s="1"/>
      <c r="IAT1397" s="1"/>
      <c r="IAU1397" s="1"/>
      <c r="IAV1397" s="1"/>
      <c r="IAW1397" s="1"/>
      <c r="IAX1397" s="1"/>
      <c r="IAY1397" s="1"/>
      <c r="IAZ1397" s="1"/>
      <c r="IBA1397" s="1"/>
      <c r="IBB1397" s="1"/>
      <c r="IBC1397" s="1"/>
      <c r="IBD1397" s="1"/>
      <c r="IBE1397" s="1"/>
      <c r="IBF1397" s="1"/>
      <c r="IBG1397" s="1"/>
      <c r="IBH1397" s="1"/>
      <c r="IBI1397" s="1"/>
      <c r="IBJ1397" s="1"/>
      <c r="IBK1397" s="1"/>
      <c r="IBL1397" s="1"/>
      <c r="IBM1397" s="1"/>
      <c r="IBN1397" s="1"/>
      <c r="IBO1397" s="1"/>
      <c r="IBP1397" s="1"/>
      <c r="IBQ1397" s="1"/>
      <c r="IBR1397" s="1"/>
      <c r="IBS1397" s="1"/>
      <c r="IBT1397" s="1"/>
      <c r="IBU1397" s="1"/>
      <c r="IBV1397" s="1"/>
      <c r="IBW1397" s="1"/>
      <c r="IBX1397" s="1"/>
      <c r="IBY1397" s="1"/>
      <c r="IBZ1397" s="1"/>
      <c r="ICA1397" s="1"/>
      <c r="ICB1397" s="1"/>
      <c r="ICC1397" s="1"/>
      <c r="ICD1397" s="1"/>
      <c r="ICE1397" s="1"/>
      <c r="ICF1397" s="1"/>
      <c r="ICG1397" s="1"/>
      <c r="ICH1397" s="1"/>
      <c r="ICI1397" s="1"/>
      <c r="ICJ1397" s="1"/>
      <c r="ICK1397" s="1"/>
      <c r="ICL1397" s="1"/>
      <c r="ICM1397" s="1"/>
      <c r="ICN1397" s="1"/>
      <c r="ICO1397" s="1"/>
      <c r="ICP1397" s="1"/>
      <c r="ICQ1397" s="1"/>
      <c r="ICR1397" s="1"/>
      <c r="ICS1397" s="1"/>
      <c r="ICT1397" s="1"/>
      <c r="ICU1397" s="1"/>
      <c r="ICV1397" s="1"/>
      <c r="ICW1397" s="1"/>
      <c r="ICX1397" s="1"/>
      <c r="ICY1397" s="1"/>
      <c r="ICZ1397" s="1"/>
      <c r="IDA1397" s="1"/>
      <c r="IDB1397" s="1"/>
      <c r="IDC1397" s="1"/>
      <c r="IDD1397" s="1"/>
      <c r="IDE1397" s="1"/>
      <c r="IDF1397" s="1"/>
      <c r="IDG1397" s="1"/>
      <c r="IDH1397" s="1"/>
      <c r="IDI1397" s="1"/>
      <c r="IDJ1397" s="1"/>
      <c r="IDK1397" s="1"/>
      <c r="IDL1397" s="1"/>
      <c r="IDM1397" s="1"/>
      <c r="IDN1397" s="1"/>
      <c r="IDO1397" s="1"/>
      <c r="IDP1397" s="1"/>
      <c r="IDQ1397" s="1"/>
      <c r="IDR1397" s="1"/>
      <c r="IDS1397" s="1"/>
      <c r="IDT1397" s="1"/>
      <c r="IDU1397" s="1"/>
      <c r="IDV1397" s="1"/>
      <c r="IDW1397" s="1"/>
      <c r="IDX1397" s="1"/>
      <c r="IDY1397" s="1"/>
      <c r="IDZ1397" s="1"/>
      <c r="IEA1397" s="1"/>
      <c r="IEB1397" s="1"/>
      <c r="IEC1397" s="1"/>
      <c r="IED1397" s="1"/>
      <c r="IEE1397" s="1"/>
      <c r="IEF1397" s="1"/>
      <c r="IEG1397" s="1"/>
      <c r="IEH1397" s="1"/>
      <c r="IEI1397" s="1"/>
      <c r="IEJ1397" s="1"/>
      <c r="IEK1397" s="1"/>
      <c r="IEL1397" s="1"/>
      <c r="IEM1397" s="1"/>
      <c r="IEN1397" s="1"/>
      <c r="IEO1397" s="1"/>
      <c r="IEP1397" s="1"/>
      <c r="IEQ1397" s="1"/>
      <c r="IER1397" s="1"/>
      <c r="IES1397" s="1"/>
      <c r="IET1397" s="1"/>
      <c r="IEU1397" s="1"/>
      <c r="IEV1397" s="1"/>
      <c r="IEW1397" s="1"/>
      <c r="IEX1397" s="1"/>
      <c r="IEY1397" s="1"/>
      <c r="IEZ1397" s="1"/>
      <c r="IFA1397" s="1"/>
      <c r="IFB1397" s="1"/>
      <c r="IFC1397" s="1"/>
      <c r="IFD1397" s="1"/>
      <c r="IFE1397" s="1"/>
      <c r="IFF1397" s="1"/>
      <c r="IFG1397" s="1"/>
      <c r="IFH1397" s="1"/>
      <c r="IFI1397" s="1"/>
      <c r="IFJ1397" s="1"/>
      <c r="IFK1397" s="1"/>
      <c r="IFL1397" s="1"/>
      <c r="IFM1397" s="1"/>
      <c r="IFN1397" s="1"/>
      <c r="IFO1397" s="1"/>
      <c r="IFP1397" s="1"/>
      <c r="IFQ1397" s="1"/>
      <c r="IFR1397" s="1"/>
      <c r="IFS1397" s="1"/>
      <c r="IFT1397" s="1"/>
      <c r="IFU1397" s="1"/>
      <c r="IFV1397" s="1"/>
      <c r="IFW1397" s="1"/>
      <c r="IFX1397" s="1"/>
      <c r="IFY1397" s="1"/>
      <c r="IFZ1397" s="1"/>
      <c r="IGA1397" s="1"/>
      <c r="IGB1397" s="1"/>
      <c r="IGC1397" s="1"/>
      <c r="IGD1397" s="1"/>
      <c r="IGE1397" s="1"/>
      <c r="IGF1397" s="1"/>
      <c r="IGG1397" s="1"/>
      <c r="IGH1397" s="1"/>
      <c r="IGI1397" s="1"/>
      <c r="IGJ1397" s="1"/>
      <c r="IGK1397" s="1"/>
      <c r="IGL1397" s="1"/>
      <c r="IGM1397" s="1"/>
      <c r="IGN1397" s="1"/>
      <c r="IGO1397" s="1"/>
      <c r="IGP1397" s="1"/>
      <c r="IGQ1397" s="1"/>
      <c r="IGR1397" s="1"/>
      <c r="IGS1397" s="1"/>
      <c r="IGT1397" s="1"/>
      <c r="IGU1397" s="1"/>
      <c r="IGV1397" s="1"/>
      <c r="IGW1397" s="1"/>
      <c r="IGX1397" s="1"/>
      <c r="IGY1397" s="1"/>
      <c r="IGZ1397" s="1"/>
      <c r="IHA1397" s="1"/>
      <c r="IHB1397" s="1"/>
      <c r="IHC1397" s="1"/>
      <c r="IHD1397" s="1"/>
      <c r="IHE1397" s="1"/>
      <c r="IHF1397" s="1"/>
      <c r="IHG1397" s="1"/>
      <c r="IHH1397" s="1"/>
      <c r="IHI1397" s="1"/>
      <c r="IHJ1397" s="1"/>
      <c r="IHK1397" s="1"/>
      <c r="IHL1397" s="1"/>
      <c r="IHM1397" s="1"/>
      <c r="IHN1397" s="1"/>
      <c r="IHO1397" s="1"/>
      <c r="IHP1397" s="1"/>
      <c r="IHQ1397" s="1"/>
      <c r="IHR1397" s="1"/>
      <c r="IHS1397" s="1"/>
      <c r="IHT1397" s="1"/>
      <c r="IHU1397" s="1"/>
      <c r="IHV1397" s="1"/>
      <c r="IHW1397" s="1"/>
      <c r="IHX1397" s="1"/>
      <c r="IHY1397" s="1"/>
      <c r="IHZ1397" s="1"/>
      <c r="IIA1397" s="1"/>
      <c r="IIB1397" s="1"/>
      <c r="IIC1397" s="1"/>
      <c r="IID1397" s="1"/>
      <c r="IIE1397" s="1"/>
      <c r="IIF1397" s="1"/>
      <c r="IIG1397" s="1"/>
      <c r="IIH1397" s="1"/>
      <c r="III1397" s="1"/>
      <c r="IIJ1397" s="1"/>
      <c r="IIK1397" s="1"/>
      <c r="IIL1397" s="1"/>
      <c r="IIM1397" s="1"/>
      <c r="IIN1397" s="1"/>
      <c r="IIO1397" s="1"/>
      <c r="IIP1397" s="1"/>
      <c r="IIQ1397" s="1"/>
      <c r="IIR1397" s="1"/>
      <c r="IIS1397" s="1"/>
      <c r="IIT1397" s="1"/>
      <c r="IIU1397" s="1"/>
      <c r="IIV1397" s="1"/>
      <c r="IIW1397" s="1"/>
      <c r="IIX1397" s="1"/>
      <c r="IIY1397" s="1"/>
      <c r="IIZ1397" s="1"/>
      <c r="IJA1397" s="1"/>
      <c r="IJB1397" s="1"/>
      <c r="IJC1397" s="1"/>
      <c r="IJD1397" s="1"/>
      <c r="IJE1397" s="1"/>
      <c r="IJF1397" s="1"/>
      <c r="IJG1397" s="1"/>
      <c r="IJH1397" s="1"/>
      <c r="IJI1397" s="1"/>
      <c r="IJJ1397" s="1"/>
      <c r="IJK1397" s="1"/>
      <c r="IJL1397" s="1"/>
      <c r="IJM1397" s="1"/>
      <c r="IJN1397" s="1"/>
      <c r="IJO1397" s="1"/>
      <c r="IJP1397" s="1"/>
      <c r="IJQ1397" s="1"/>
      <c r="IJR1397" s="1"/>
      <c r="IJS1397" s="1"/>
      <c r="IJT1397" s="1"/>
      <c r="IJU1397" s="1"/>
      <c r="IJV1397" s="1"/>
      <c r="IJW1397" s="1"/>
      <c r="IJX1397" s="1"/>
      <c r="IJY1397" s="1"/>
      <c r="IJZ1397" s="1"/>
      <c r="IKA1397" s="1"/>
      <c r="IKB1397" s="1"/>
      <c r="IKC1397" s="1"/>
      <c r="IKD1397" s="1"/>
      <c r="IKE1397" s="1"/>
      <c r="IKF1397" s="1"/>
      <c r="IKG1397" s="1"/>
      <c r="IKH1397" s="1"/>
      <c r="IKI1397" s="1"/>
      <c r="IKJ1397" s="1"/>
      <c r="IKK1397" s="1"/>
      <c r="IKL1397" s="1"/>
      <c r="IKM1397" s="1"/>
      <c r="IKN1397" s="1"/>
      <c r="IKO1397" s="1"/>
      <c r="IKP1397" s="1"/>
      <c r="IKQ1397" s="1"/>
      <c r="IKR1397" s="1"/>
      <c r="IKS1397" s="1"/>
      <c r="IKT1397" s="1"/>
      <c r="IKU1397" s="1"/>
      <c r="IKV1397" s="1"/>
      <c r="IKW1397" s="1"/>
      <c r="IKX1397" s="1"/>
      <c r="IKY1397" s="1"/>
      <c r="IKZ1397" s="1"/>
      <c r="ILA1397" s="1"/>
      <c r="ILB1397" s="1"/>
      <c r="ILC1397" s="1"/>
      <c r="ILD1397" s="1"/>
      <c r="ILE1397" s="1"/>
      <c r="ILF1397" s="1"/>
      <c r="ILG1397" s="1"/>
      <c r="ILH1397" s="1"/>
      <c r="ILI1397" s="1"/>
      <c r="ILJ1397" s="1"/>
      <c r="ILK1397" s="1"/>
      <c r="ILL1397" s="1"/>
      <c r="ILM1397" s="1"/>
      <c r="ILN1397" s="1"/>
      <c r="ILO1397" s="1"/>
      <c r="ILP1397" s="1"/>
      <c r="ILQ1397" s="1"/>
      <c r="ILR1397" s="1"/>
      <c r="ILS1397" s="1"/>
      <c r="ILT1397" s="1"/>
      <c r="ILU1397" s="1"/>
      <c r="ILV1397" s="1"/>
      <c r="ILW1397" s="1"/>
      <c r="ILX1397" s="1"/>
      <c r="ILY1397" s="1"/>
      <c r="ILZ1397" s="1"/>
      <c r="IMA1397" s="1"/>
      <c r="IMB1397" s="1"/>
      <c r="IMC1397" s="1"/>
      <c r="IMD1397" s="1"/>
      <c r="IME1397" s="1"/>
      <c r="IMF1397" s="1"/>
      <c r="IMG1397" s="1"/>
      <c r="IMH1397" s="1"/>
      <c r="IMI1397" s="1"/>
      <c r="IMJ1397" s="1"/>
      <c r="IMK1397" s="1"/>
      <c r="IML1397" s="1"/>
      <c r="IMM1397" s="1"/>
      <c r="IMN1397" s="1"/>
      <c r="IMO1397" s="1"/>
      <c r="IMP1397" s="1"/>
      <c r="IMQ1397" s="1"/>
      <c r="IMR1397" s="1"/>
      <c r="IMS1397" s="1"/>
      <c r="IMT1397" s="1"/>
      <c r="IMU1397" s="1"/>
      <c r="IMV1397" s="1"/>
      <c r="IMW1397" s="1"/>
      <c r="IMX1397" s="1"/>
      <c r="IMY1397" s="1"/>
      <c r="IMZ1397" s="1"/>
      <c r="INA1397" s="1"/>
      <c r="INB1397" s="1"/>
      <c r="INC1397" s="1"/>
      <c r="IND1397" s="1"/>
      <c r="INE1397" s="1"/>
      <c r="INF1397" s="1"/>
      <c r="ING1397" s="1"/>
      <c r="INH1397" s="1"/>
      <c r="INI1397" s="1"/>
      <c r="INJ1397" s="1"/>
      <c r="INK1397" s="1"/>
      <c r="INL1397" s="1"/>
      <c r="INM1397" s="1"/>
      <c r="INN1397" s="1"/>
      <c r="INO1397" s="1"/>
      <c r="INP1397" s="1"/>
      <c r="INQ1397" s="1"/>
      <c r="INR1397" s="1"/>
      <c r="INS1397" s="1"/>
      <c r="INT1397" s="1"/>
      <c r="INU1397" s="1"/>
      <c r="INV1397" s="1"/>
      <c r="INW1397" s="1"/>
      <c r="INX1397" s="1"/>
      <c r="INY1397" s="1"/>
      <c r="INZ1397" s="1"/>
      <c r="IOA1397" s="1"/>
      <c r="IOB1397" s="1"/>
      <c r="IOC1397" s="1"/>
      <c r="IOD1397" s="1"/>
      <c r="IOE1397" s="1"/>
      <c r="IOF1397" s="1"/>
      <c r="IOG1397" s="1"/>
      <c r="IOH1397" s="1"/>
      <c r="IOI1397" s="1"/>
      <c r="IOJ1397" s="1"/>
      <c r="IOK1397" s="1"/>
      <c r="IOL1397" s="1"/>
      <c r="IOM1397" s="1"/>
      <c r="ION1397" s="1"/>
      <c r="IOO1397" s="1"/>
      <c r="IOP1397" s="1"/>
      <c r="IOQ1397" s="1"/>
      <c r="IOR1397" s="1"/>
      <c r="IOS1397" s="1"/>
      <c r="IOT1397" s="1"/>
      <c r="IOU1397" s="1"/>
      <c r="IOV1397" s="1"/>
      <c r="IOW1397" s="1"/>
      <c r="IOX1397" s="1"/>
      <c r="IOY1397" s="1"/>
      <c r="IOZ1397" s="1"/>
      <c r="IPA1397" s="1"/>
      <c r="IPB1397" s="1"/>
      <c r="IPC1397" s="1"/>
      <c r="IPD1397" s="1"/>
      <c r="IPE1397" s="1"/>
      <c r="IPF1397" s="1"/>
      <c r="IPG1397" s="1"/>
      <c r="IPH1397" s="1"/>
      <c r="IPI1397" s="1"/>
      <c r="IPJ1397" s="1"/>
      <c r="IPK1397" s="1"/>
      <c r="IPL1397" s="1"/>
      <c r="IPM1397" s="1"/>
      <c r="IPN1397" s="1"/>
      <c r="IPO1397" s="1"/>
      <c r="IPP1397" s="1"/>
      <c r="IPQ1397" s="1"/>
      <c r="IPR1397" s="1"/>
      <c r="IPS1397" s="1"/>
      <c r="IPT1397" s="1"/>
      <c r="IPU1397" s="1"/>
      <c r="IPV1397" s="1"/>
      <c r="IPW1397" s="1"/>
      <c r="IPX1397" s="1"/>
      <c r="IPY1397" s="1"/>
      <c r="IPZ1397" s="1"/>
      <c r="IQA1397" s="1"/>
      <c r="IQB1397" s="1"/>
      <c r="IQC1397" s="1"/>
      <c r="IQD1397" s="1"/>
      <c r="IQE1397" s="1"/>
      <c r="IQF1397" s="1"/>
      <c r="IQG1397" s="1"/>
      <c r="IQH1397" s="1"/>
      <c r="IQI1397" s="1"/>
      <c r="IQJ1397" s="1"/>
      <c r="IQK1397" s="1"/>
      <c r="IQL1397" s="1"/>
      <c r="IQM1397" s="1"/>
      <c r="IQN1397" s="1"/>
      <c r="IQO1397" s="1"/>
      <c r="IQP1397" s="1"/>
      <c r="IQQ1397" s="1"/>
      <c r="IQR1397" s="1"/>
      <c r="IQS1397" s="1"/>
      <c r="IQT1397" s="1"/>
      <c r="IQU1397" s="1"/>
      <c r="IQV1397" s="1"/>
      <c r="IQW1397" s="1"/>
      <c r="IQX1397" s="1"/>
      <c r="IQY1397" s="1"/>
      <c r="IQZ1397" s="1"/>
      <c r="IRA1397" s="1"/>
      <c r="IRB1397" s="1"/>
      <c r="IRC1397" s="1"/>
      <c r="IRD1397" s="1"/>
      <c r="IRE1397" s="1"/>
      <c r="IRF1397" s="1"/>
      <c r="IRG1397" s="1"/>
      <c r="IRH1397" s="1"/>
      <c r="IRI1397" s="1"/>
      <c r="IRJ1397" s="1"/>
      <c r="IRK1397" s="1"/>
      <c r="IRL1397" s="1"/>
      <c r="IRM1397" s="1"/>
      <c r="IRN1397" s="1"/>
      <c r="IRO1397" s="1"/>
      <c r="IRP1397" s="1"/>
      <c r="IRQ1397" s="1"/>
      <c r="IRR1397" s="1"/>
      <c r="IRS1397" s="1"/>
      <c r="IRT1397" s="1"/>
      <c r="IRU1397" s="1"/>
      <c r="IRV1397" s="1"/>
      <c r="IRW1397" s="1"/>
      <c r="IRX1397" s="1"/>
      <c r="IRY1397" s="1"/>
      <c r="IRZ1397" s="1"/>
      <c r="ISA1397" s="1"/>
      <c r="ISB1397" s="1"/>
      <c r="ISC1397" s="1"/>
      <c r="ISD1397" s="1"/>
      <c r="ISE1397" s="1"/>
      <c r="ISF1397" s="1"/>
      <c r="ISG1397" s="1"/>
      <c r="ISH1397" s="1"/>
      <c r="ISI1397" s="1"/>
      <c r="ISJ1397" s="1"/>
      <c r="ISK1397" s="1"/>
      <c r="ISL1397" s="1"/>
      <c r="ISM1397" s="1"/>
      <c r="ISN1397" s="1"/>
      <c r="ISO1397" s="1"/>
      <c r="ISP1397" s="1"/>
      <c r="ISQ1397" s="1"/>
      <c r="ISR1397" s="1"/>
      <c r="ISS1397" s="1"/>
      <c r="IST1397" s="1"/>
      <c r="ISU1397" s="1"/>
      <c r="ISV1397" s="1"/>
      <c r="ISW1397" s="1"/>
      <c r="ISX1397" s="1"/>
      <c r="ISY1397" s="1"/>
      <c r="ISZ1397" s="1"/>
      <c r="ITA1397" s="1"/>
      <c r="ITB1397" s="1"/>
      <c r="ITC1397" s="1"/>
      <c r="ITD1397" s="1"/>
      <c r="ITE1397" s="1"/>
      <c r="ITF1397" s="1"/>
      <c r="ITG1397" s="1"/>
      <c r="ITH1397" s="1"/>
      <c r="ITI1397" s="1"/>
      <c r="ITJ1397" s="1"/>
      <c r="ITK1397" s="1"/>
      <c r="ITL1397" s="1"/>
      <c r="ITM1397" s="1"/>
      <c r="ITN1397" s="1"/>
      <c r="ITO1397" s="1"/>
      <c r="ITP1397" s="1"/>
      <c r="ITQ1397" s="1"/>
      <c r="ITR1397" s="1"/>
      <c r="ITS1397" s="1"/>
      <c r="ITT1397" s="1"/>
      <c r="ITU1397" s="1"/>
      <c r="ITV1397" s="1"/>
      <c r="ITW1397" s="1"/>
      <c r="ITX1397" s="1"/>
      <c r="ITY1397" s="1"/>
      <c r="ITZ1397" s="1"/>
      <c r="IUA1397" s="1"/>
      <c r="IUB1397" s="1"/>
      <c r="IUC1397" s="1"/>
      <c r="IUD1397" s="1"/>
      <c r="IUE1397" s="1"/>
      <c r="IUF1397" s="1"/>
      <c r="IUG1397" s="1"/>
      <c r="IUH1397" s="1"/>
      <c r="IUI1397" s="1"/>
      <c r="IUJ1397" s="1"/>
      <c r="IUK1397" s="1"/>
      <c r="IUL1397" s="1"/>
      <c r="IUM1397" s="1"/>
      <c r="IUN1397" s="1"/>
      <c r="IUO1397" s="1"/>
      <c r="IUP1397" s="1"/>
      <c r="IUQ1397" s="1"/>
      <c r="IUR1397" s="1"/>
      <c r="IUS1397" s="1"/>
      <c r="IUT1397" s="1"/>
      <c r="IUU1397" s="1"/>
      <c r="IUV1397" s="1"/>
      <c r="IUW1397" s="1"/>
      <c r="IUX1397" s="1"/>
      <c r="IUY1397" s="1"/>
      <c r="IUZ1397" s="1"/>
      <c r="IVA1397" s="1"/>
      <c r="IVB1397" s="1"/>
      <c r="IVC1397" s="1"/>
      <c r="IVD1397" s="1"/>
      <c r="IVE1397" s="1"/>
      <c r="IVF1397" s="1"/>
      <c r="IVG1397" s="1"/>
      <c r="IVH1397" s="1"/>
      <c r="IVI1397" s="1"/>
      <c r="IVJ1397" s="1"/>
      <c r="IVK1397" s="1"/>
      <c r="IVL1397" s="1"/>
      <c r="IVM1397" s="1"/>
      <c r="IVN1397" s="1"/>
      <c r="IVO1397" s="1"/>
      <c r="IVP1397" s="1"/>
      <c r="IVQ1397" s="1"/>
      <c r="IVR1397" s="1"/>
      <c r="IVS1397" s="1"/>
      <c r="IVT1397" s="1"/>
      <c r="IVU1397" s="1"/>
      <c r="IVV1397" s="1"/>
      <c r="IVW1397" s="1"/>
      <c r="IVX1397" s="1"/>
      <c r="IVY1397" s="1"/>
      <c r="IVZ1397" s="1"/>
      <c r="IWA1397" s="1"/>
      <c r="IWB1397" s="1"/>
      <c r="IWC1397" s="1"/>
      <c r="IWD1397" s="1"/>
      <c r="IWE1397" s="1"/>
      <c r="IWF1397" s="1"/>
      <c r="IWG1397" s="1"/>
      <c r="IWH1397" s="1"/>
      <c r="IWI1397" s="1"/>
      <c r="IWJ1397" s="1"/>
      <c r="IWK1397" s="1"/>
      <c r="IWL1397" s="1"/>
      <c r="IWM1397" s="1"/>
      <c r="IWN1397" s="1"/>
      <c r="IWO1397" s="1"/>
      <c r="IWP1397" s="1"/>
      <c r="IWQ1397" s="1"/>
      <c r="IWR1397" s="1"/>
      <c r="IWS1397" s="1"/>
      <c r="IWT1397" s="1"/>
      <c r="IWU1397" s="1"/>
      <c r="IWV1397" s="1"/>
      <c r="IWW1397" s="1"/>
      <c r="IWX1397" s="1"/>
      <c r="IWY1397" s="1"/>
      <c r="IWZ1397" s="1"/>
      <c r="IXA1397" s="1"/>
      <c r="IXB1397" s="1"/>
      <c r="IXC1397" s="1"/>
      <c r="IXD1397" s="1"/>
      <c r="IXE1397" s="1"/>
      <c r="IXF1397" s="1"/>
      <c r="IXG1397" s="1"/>
      <c r="IXH1397" s="1"/>
      <c r="IXI1397" s="1"/>
      <c r="IXJ1397" s="1"/>
      <c r="IXK1397" s="1"/>
      <c r="IXL1397" s="1"/>
      <c r="IXM1397" s="1"/>
      <c r="IXN1397" s="1"/>
      <c r="IXO1397" s="1"/>
      <c r="IXP1397" s="1"/>
      <c r="IXQ1397" s="1"/>
      <c r="IXR1397" s="1"/>
      <c r="IXS1397" s="1"/>
      <c r="IXT1397" s="1"/>
      <c r="IXU1397" s="1"/>
      <c r="IXV1397" s="1"/>
      <c r="IXW1397" s="1"/>
      <c r="IXX1397" s="1"/>
      <c r="IXY1397" s="1"/>
      <c r="IXZ1397" s="1"/>
      <c r="IYA1397" s="1"/>
      <c r="IYB1397" s="1"/>
      <c r="IYC1397" s="1"/>
      <c r="IYD1397" s="1"/>
      <c r="IYE1397" s="1"/>
      <c r="IYF1397" s="1"/>
      <c r="IYG1397" s="1"/>
      <c r="IYH1397" s="1"/>
      <c r="IYI1397" s="1"/>
      <c r="IYJ1397" s="1"/>
      <c r="IYK1397" s="1"/>
      <c r="IYL1397" s="1"/>
      <c r="IYM1397" s="1"/>
      <c r="IYN1397" s="1"/>
      <c r="IYO1397" s="1"/>
      <c r="IYP1397" s="1"/>
      <c r="IYQ1397" s="1"/>
      <c r="IYR1397" s="1"/>
      <c r="IYS1397" s="1"/>
      <c r="IYT1397" s="1"/>
      <c r="IYU1397" s="1"/>
      <c r="IYV1397" s="1"/>
      <c r="IYW1397" s="1"/>
      <c r="IYX1397" s="1"/>
      <c r="IYY1397" s="1"/>
      <c r="IYZ1397" s="1"/>
      <c r="IZA1397" s="1"/>
      <c r="IZB1397" s="1"/>
      <c r="IZC1397" s="1"/>
      <c r="IZD1397" s="1"/>
      <c r="IZE1397" s="1"/>
      <c r="IZF1397" s="1"/>
      <c r="IZG1397" s="1"/>
      <c r="IZH1397" s="1"/>
      <c r="IZI1397" s="1"/>
      <c r="IZJ1397" s="1"/>
      <c r="IZK1397" s="1"/>
      <c r="IZL1397" s="1"/>
      <c r="IZM1397" s="1"/>
      <c r="IZN1397" s="1"/>
      <c r="IZO1397" s="1"/>
      <c r="IZP1397" s="1"/>
      <c r="IZQ1397" s="1"/>
      <c r="IZR1397" s="1"/>
      <c r="IZS1397" s="1"/>
      <c r="IZT1397" s="1"/>
      <c r="IZU1397" s="1"/>
      <c r="IZV1397" s="1"/>
      <c r="IZW1397" s="1"/>
      <c r="IZX1397" s="1"/>
      <c r="IZY1397" s="1"/>
      <c r="IZZ1397" s="1"/>
      <c r="JAA1397" s="1"/>
      <c r="JAB1397" s="1"/>
      <c r="JAC1397" s="1"/>
      <c r="JAD1397" s="1"/>
      <c r="JAE1397" s="1"/>
      <c r="JAF1397" s="1"/>
      <c r="JAG1397" s="1"/>
      <c r="JAH1397" s="1"/>
      <c r="JAI1397" s="1"/>
      <c r="JAJ1397" s="1"/>
      <c r="JAK1397" s="1"/>
      <c r="JAL1397" s="1"/>
      <c r="JAM1397" s="1"/>
      <c r="JAN1397" s="1"/>
      <c r="JAO1397" s="1"/>
      <c r="JAP1397" s="1"/>
      <c r="JAQ1397" s="1"/>
      <c r="JAR1397" s="1"/>
      <c r="JAS1397" s="1"/>
      <c r="JAT1397" s="1"/>
      <c r="JAU1397" s="1"/>
      <c r="JAV1397" s="1"/>
      <c r="JAW1397" s="1"/>
      <c r="JAX1397" s="1"/>
      <c r="JAY1397" s="1"/>
      <c r="JAZ1397" s="1"/>
      <c r="JBA1397" s="1"/>
      <c r="JBB1397" s="1"/>
      <c r="JBC1397" s="1"/>
      <c r="JBD1397" s="1"/>
      <c r="JBE1397" s="1"/>
      <c r="JBF1397" s="1"/>
      <c r="JBG1397" s="1"/>
      <c r="JBH1397" s="1"/>
      <c r="JBI1397" s="1"/>
      <c r="JBJ1397" s="1"/>
      <c r="JBK1397" s="1"/>
      <c r="JBL1397" s="1"/>
      <c r="JBM1397" s="1"/>
      <c r="JBN1397" s="1"/>
      <c r="JBO1397" s="1"/>
      <c r="JBP1397" s="1"/>
      <c r="JBQ1397" s="1"/>
      <c r="JBR1397" s="1"/>
      <c r="JBS1397" s="1"/>
      <c r="JBT1397" s="1"/>
      <c r="JBU1397" s="1"/>
      <c r="JBV1397" s="1"/>
      <c r="JBW1397" s="1"/>
      <c r="JBX1397" s="1"/>
      <c r="JBY1397" s="1"/>
      <c r="JBZ1397" s="1"/>
      <c r="JCA1397" s="1"/>
      <c r="JCB1397" s="1"/>
      <c r="JCC1397" s="1"/>
      <c r="JCD1397" s="1"/>
      <c r="JCE1397" s="1"/>
      <c r="JCF1397" s="1"/>
      <c r="JCG1397" s="1"/>
      <c r="JCH1397" s="1"/>
      <c r="JCI1397" s="1"/>
      <c r="JCJ1397" s="1"/>
      <c r="JCK1397" s="1"/>
      <c r="JCL1397" s="1"/>
      <c r="JCM1397" s="1"/>
      <c r="JCN1397" s="1"/>
      <c r="JCO1397" s="1"/>
      <c r="JCP1397" s="1"/>
      <c r="JCQ1397" s="1"/>
      <c r="JCR1397" s="1"/>
      <c r="JCS1397" s="1"/>
      <c r="JCT1397" s="1"/>
      <c r="JCU1397" s="1"/>
      <c r="JCV1397" s="1"/>
      <c r="JCW1397" s="1"/>
      <c r="JCX1397" s="1"/>
      <c r="JCY1397" s="1"/>
      <c r="JCZ1397" s="1"/>
      <c r="JDA1397" s="1"/>
      <c r="JDB1397" s="1"/>
      <c r="JDC1397" s="1"/>
      <c r="JDD1397" s="1"/>
      <c r="JDE1397" s="1"/>
      <c r="JDF1397" s="1"/>
      <c r="JDG1397" s="1"/>
      <c r="JDH1397" s="1"/>
      <c r="JDI1397" s="1"/>
      <c r="JDJ1397" s="1"/>
      <c r="JDK1397" s="1"/>
      <c r="JDL1397" s="1"/>
      <c r="JDM1397" s="1"/>
      <c r="JDN1397" s="1"/>
      <c r="JDO1397" s="1"/>
      <c r="JDP1397" s="1"/>
      <c r="JDQ1397" s="1"/>
      <c r="JDR1397" s="1"/>
      <c r="JDS1397" s="1"/>
      <c r="JDT1397" s="1"/>
      <c r="JDU1397" s="1"/>
      <c r="JDV1397" s="1"/>
      <c r="JDW1397" s="1"/>
      <c r="JDX1397" s="1"/>
      <c r="JDY1397" s="1"/>
      <c r="JDZ1397" s="1"/>
      <c r="JEA1397" s="1"/>
      <c r="JEB1397" s="1"/>
      <c r="JEC1397" s="1"/>
      <c r="JED1397" s="1"/>
      <c r="JEE1397" s="1"/>
      <c r="JEF1397" s="1"/>
      <c r="JEG1397" s="1"/>
      <c r="JEH1397" s="1"/>
      <c r="JEI1397" s="1"/>
      <c r="JEJ1397" s="1"/>
      <c r="JEK1397" s="1"/>
      <c r="JEL1397" s="1"/>
      <c r="JEM1397" s="1"/>
      <c r="JEN1397" s="1"/>
      <c r="JEO1397" s="1"/>
      <c r="JEP1397" s="1"/>
      <c r="JEQ1397" s="1"/>
      <c r="JER1397" s="1"/>
      <c r="JES1397" s="1"/>
      <c r="JET1397" s="1"/>
      <c r="JEU1397" s="1"/>
      <c r="JEV1397" s="1"/>
      <c r="JEW1397" s="1"/>
      <c r="JEX1397" s="1"/>
      <c r="JEY1397" s="1"/>
      <c r="JEZ1397" s="1"/>
      <c r="JFA1397" s="1"/>
      <c r="JFB1397" s="1"/>
      <c r="JFC1397" s="1"/>
      <c r="JFD1397" s="1"/>
      <c r="JFE1397" s="1"/>
      <c r="JFF1397" s="1"/>
      <c r="JFG1397" s="1"/>
      <c r="JFH1397" s="1"/>
      <c r="JFI1397" s="1"/>
      <c r="JFJ1397" s="1"/>
      <c r="JFK1397" s="1"/>
      <c r="JFL1397" s="1"/>
      <c r="JFM1397" s="1"/>
      <c r="JFN1397" s="1"/>
      <c r="JFO1397" s="1"/>
      <c r="JFP1397" s="1"/>
      <c r="JFQ1397" s="1"/>
      <c r="JFR1397" s="1"/>
      <c r="JFS1397" s="1"/>
      <c r="JFT1397" s="1"/>
      <c r="JFU1397" s="1"/>
      <c r="JFV1397" s="1"/>
      <c r="JFW1397" s="1"/>
      <c r="JFX1397" s="1"/>
      <c r="JFY1397" s="1"/>
      <c r="JFZ1397" s="1"/>
      <c r="JGA1397" s="1"/>
      <c r="JGB1397" s="1"/>
      <c r="JGC1397" s="1"/>
      <c r="JGD1397" s="1"/>
      <c r="JGE1397" s="1"/>
      <c r="JGF1397" s="1"/>
      <c r="JGG1397" s="1"/>
      <c r="JGH1397" s="1"/>
      <c r="JGI1397" s="1"/>
      <c r="JGJ1397" s="1"/>
      <c r="JGK1397" s="1"/>
      <c r="JGL1397" s="1"/>
      <c r="JGM1397" s="1"/>
      <c r="JGN1397" s="1"/>
      <c r="JGO1397" s="1"/>
      <c r="JGP1397" s="1"/>
      <c r="JGQ1397" s="1"/>
      <c r="JGR1397" s="1"/>
      <c r="JGS1397" s="1"/>
      <c r="JGT1397" s="1"/>
      <c r="JGU1397" s="1"/>
      <c r="JGV1397" s="1"/>
      <c r="JGW1397" s="1"/>
      <c r="JGX1397" s="1"/>
      <c r="JGY1397" s="1"/>
      <c r="JGZ1397" s="1"/>
      <c r="JHA1397" s="1"/>
      <c r="JHB1397" s="1"/>
      <c r="JHC1397" s="1"/>
      <c r="JHD1397" s="1"/>
      <c r="JHE1397" s="1"/>
      <c r="JHF1397" s="1"/>
      <c r="JHG1397" s="1"/>
      <c r="JHH1397" s="1"/>
      <c r="JHI1397" s="1"/>
      <c r="JHJ1397" s="1"/>
      <c r="JHK1397" s="1"/>
      <c r="JHL1397" s="1"/>
      <c r="JHM1397" s="1"/>
      <c r="JHN1397" s="1"/>
      <c r="JHO1397" s="1"/>
      <c r="JHP1397" s="1"/>
      <c r="JHQ1397" s="1"/>
      <c r="JHR1397" s="1"/>
      <c r="JHS1397" s="1"/>
      <c r="JHT1397" s="1"/>
      <c r="JHU1397" s="1"/>
      <c r="JHV1397" s="1"/>
      <c r="JHW1397" s="1"/>
      <c r="JHX1397" s="1"/>
      <c r="JHY1397" s="1"/>
      <c r="JHZ1397" s="1"/>
      <c r="JIA1397" s="1"/>
      <c r="JIB1397" s="1"/>
      <c r="JIC1397" s="1"/>
      <c r="JID1397" s="1"/>
      <c r="JIE1397" s="1"/>
      <c r="JIF1397" s="1"/>
      <c r="JIG1397" s="1"/>
      <c r="JIH1397" s="1"/>
      <c r="JII1397" s="1"/>
      <c r="JIJ1397" s="1"/>
      <c r="JIK1397" s="1"/>
      <c r="JIL1397" s="1"/>
      <c r="JIM1397" s="1"/>
      <c r="JIN1397" s="1"/>
      <c r="JIO1397" s="1"/>
      <c r="JIP1397" s="1"/>
      <c r="JIQ1397" s="1"/>
      <c r="JIR1397" s="1"/>
      <c r="JIS1397" s="1"/>
      <c r="JIT1397" s="1"/>
      <c r="JIU1397" s="1"/>
      <c r="JIV1397" s="1"/>
      <c r="JIW1397" s="1"/>
      <c r="JIX1397" s="1"/>
      <c r="JIY1397" s="1"/>
      <c r="JIZ1397" s="1"/>
      <c r="JJA1397" s="1"/>
      <c r="JJB1397" s="1"/>
      <c r="JJC1397" s="1"/>
      <c r="JJD1397" s="1"/>
      <c r="JJE1397" s="1"/>
      <c r="JJF1397" s="1"/>
      <c r="JJG1397" s="1"/>
      <c r="JJH1397" s="1"/>
      <c r="JJI1397" s="1"/>
      <c r="JJJ1397" s="1"/>
      <c r="JJK1397" s="1"/>
      <c r="JJL1397" s="1"/>
      <c r="JJM1397" s="1"/>
      <c r="JJN1397" s="1"/>
      <c r="JJO1397" s="1"/>
      <c r="JJP1397" s="1"/>
      <c r="JJQ1397" s="1"/>
      <c r="JJR1397" s="1"/>
      <c r="JJS1397" s="1"/>
      <c r="JJT1397" s="1"/>
      <c r="JJU1397" s="1"/>
      <c r="JJV1397" s="1"/>
      <c r="JJW1397" s="1"/>
      <c r="JJX1397" s="1"/>
      <c r="JJY1397" s="1"/>
      <c r="JJZ1397" s="1"/>
      <c r="JKA1397" s="1"/>
      <c r="JKB1397" s="1"/>
      <c r="JKC1397" s="1"/>
      <c r="JKD1397" s="1"/>
      <c r="JKE1397" s="1"/>
      <c r="JKF1397" s="1"/>
      <c r="JKG1397" s="1"/>
      <c r="JKH1397" s="1"/>
      <c r="JKI1397" s="1"/>
      <c r="JKJ1397" s="1"/>
      <c r="JKK1397" s="1"/>
      <c r="JKL1397" s="1"/>
      <c r="JKM1397" s="1"/>
      <c r="JKN1397" s="1"/>
      <c r="JKO1397" s="1"/>
      <c r="JKP1397" s="1"/>
      <c r="JKQ1397" s="1"/>
      <c r="JKR1397" s="1"/>
      <c r="JKS1397" s="1"/>
      <c r="JKT1397" s="1"/>
      <c r="JKU1397" s="1"/>
      <c r="JKV1397" s="1"/>
      <c r="JKW1397" s="1"/>
      <c r="JKX1397" s="1"/>
      <c r="JKY1397" s="1"/>
      <c r="JKZ1397" s="1"/>
      <c r="JLA1397" s="1"/>
      <c r="JLB1397" s="1"/>
      <c r="JLC1397" s="1"/>
      <c r="JLD1397" s="1"/>
      <c r="JLE1397" s="1"/>
      <c r="JLF1397" s="1"/>
      <c r="JLG1397" s="1"/>
      <c r="JLH1397" s="1"/>
      <c r="JLI1397" s="1"/>
      <c r="JLJ1397" s="1"/>
      <c r="JLK1397" s="1"/>
      <c r="JLL1397" s="1"/>
      <c r="JLM1397" s="1"/>
      <c r="JLN1397" s="1"/>
      <c r="JLO1397" s="1"/>
      <c r="JLP1397" s="1"/>
      <c r="JLQ1397" s="1"/>
      <c r="JLR1397" s="1"/>
      <c r="JLS1397" s="1"/>
      <c r="JLT1397" s="1"/>
      <c r="JLU1397" s="1"/>
      <c r="JLV1397" s="1"/>
      <c r="JLW1397" s="1"/>
      <c r="JLX1397" s="1"/>
      <c r="JLY1397" s="1"/>
      <c r="JLZ1397" s="1"/>
      <c r="JMA1397" s="1"/>
      <c r="JMB1397" s="1"/>
      <c r="JMC1397" s="1"/>
      <c r="JMD1397" s="1"/>
      <c r="JME1397" s="1"/>
      <c r="JMF1397" s="1"/>
      <c r="JMG1397" s="1"/>
      <c r="JMH1397" s="1"/>
      <c r="JMI1397" s="1"/>
      <c r="JMJ1397" s="1"/>
      <c r="JMK1397" s="1"/>
      <c r="JML1397" s="1"/>
      <c r="JMM1397" s="1"/>
      <c r="JMN1397" s="1"/>
      <c r="JMO1397" s="1"/>
      <c r="JMP1397" s="1"/>
      <c r="JMQ1397" s="1"/>
      <c r="JMR1397" s="1"/>
      <c r="JMS1397" s="1"/>
      <c r="JMT1397" s="1"/>
      <c r="JMU1397" s="1"/>
      <c r="JMV1397" s="1"/>
      <c r="JMW1397" s="1"/>
      <c r="JMX1397" s="1"/>
      <c r="JMY1397" s="1"/>
      <c r="JMZ1397" s="1"/>
      <c r="JNA1397" s="1"/>
      <c r="JNB1397" s="1"/>
      <c r="JNC1397" s="1"/>
      <c r="JND1397" s="1"/>
      <c r="JNE1397" s="1"/>
      <c r="JNF1397" s="1"/>
      <c r="JNG1397" s="1"/>
      <c r="JNH1397" s="1"/>
      <c r="JNI1397" s="1"/>
      <c r="JNJ1397" s="1"/>
      <c r="JNK1397" s="1"/>
      <c r="JNL1397" s="1"/>
      <c r="JNM1397" s="1"/>
      <c r="JNN1397" s="1"/>
      <c r="JNO1397" s="1"/>
      <c r="JNP1397" s="1"/>
      <c r="JNQ1397" s="1"/>
      <c r="JNR1397" s="1"/>
      <c r="JNS1397" s="1"/>
      <c r="JNT1397" s="1"/>
      <c r="JNU1397" s="1"/>
      <c r="JNV1397" s="1"/>
      <c r="JNW1397" s="1"/>
      <c r="JNX1397" s="1"/>
      <c r="JNY1397" s="1"/>
      <c r="JNZ1397" s="1"/>
      <c r="JOA1397" s="1"/>
      <c r="JOB1397" s="1"/>
      <c r="JOC1397" s="1"/>
      <c r="JOD1397" s="1"/>
      <c r="JOE1397" s="1"/>
      <c r="JOF1397" s="1"/>
      <c r="JOG1397" s="1"/>
      <c r="JOH1397" s="1"/>
      <c r="JOI1397" s="1"/>
      <c r="JOJ1397" s="1"/>
      <c r="JOK1397" s="1"/>
      <c r="JOL1397" s="1"/>
      <c r="JOM1397" s="1"/>
      <c r="JON1397" s="1"/>
      <c r="JOO1397" s="1"/>
      <c r="JOP1397" s="1"/>
      <c r="JOQ1397" s="1"/>
      <c r="JOR1397" s="1"/>
      <c r="JOS1397" s="1"/>
      <c r="JOT1397" s="1"/>
      <c r="JOU1397" s="1"/>
      <c r="JOV1397" s="1"/>
      <c r="JOW1397" s="1"/>
      <c r="JOX1397" s="1"/>
      <c r="JOY1397" s="1"/>
      <c r="JOZ1397" s="1"/>
      <c r="JPA1397" s="1"/>
      <c r="JPB1397" s="1"/>
      <c r="JPC1397" s="1"/>
      <c r="JPD1397" s="1"/>
      <c r="JPE1397" s="1"/>
      <c r="JPF1397" s="1"/>
      <c r="JPG1397" s="1"/>
      <c r="JPH1397" s="1"/>
      <c r="JPI1397" s="1"/>
      <c r="JPJ1397" s="1"/>
      <c r="JPK1397" s="1"/>
      <c r="JPL1397" s="1"/>
      <c r="JPM1397" s="1"/>
      <c r="JPN1397" s="1"/>
      <c r="JPO1397" s="1"/>
      <c r="JPP1397" s="1"/>
      <c r="JPQ1397" s="1"/>
      <c r="JPR1397" s="1"/>
      <c r="JPS1397" s="1"/>
      <c r="JPT1397" s="1"/>
      <c r="JPU1397" s="1"/>
      <c r="JPV1397" s="1"/>
      <c r="JPW1397" s="1"/>
      <c r="JPX1397" s="1"/>
      <c r="JPY1397" s="1"/>
      <c r="JPZ1397" s="1"/>
      <c r="JQA1397" s="1"/>
      <c r="JQB1397" s="1"/>
      <c r="JQC1397" s="1"/>
      <c r="JQD1397" s="1"/>
      <c r="JQE1397" s="1"/>
      <c r="JQF1397" s="1"/>
      <c r="JQG1397" s="1"/>
      <c r="JQH1397" s="1"/>
      <c r="JQI1397" s="1"/>
      <c r="JQJ1397" s="1"/>
      <c r="JQK1397" s="1"/>
      <c r="JQL1397" s="1"/>
      <c r="JQM1397" s="1"/>
      <c r="JQN1397" s="1"/>
      <c r="JQO1397" s="1"/>
      <c r="JQP1397" s="1"/>
      <c r="JQQ1397" s="1"/>
      <c r="JQR1397" s="1"/>
      <c r="JQS1397" s="1"/>
      <c r="JQT1397" s="1"/>
      <c r="JQU1397" s="1"/>
      <c r="JQV1397" s="1"/>
      <c r="JQW1397" s="1"/>
      <c r="JQX1397" s="1"/>
      <c r="JQY1397" s="1"/>
      <c r="JQZ1397" s="1"/>
      <c r="JRA1397" s="1"/>
      <c r="JRB1397" s="1"/>
      <c r="JRC1397" s="1"/>
      <c r="JRD1397" s="1"/>
      <c r="JRE1397" s="1"/>
      <c r="JRF1397" s="1"/>
      <c r="JRG1397" s="1"/>
      <c r="JRH1397" s="1"/>
      <c r="JRI1397" s="1"/>
      <c r="JRJ1397" s="1"/>
      <c r="JRK1397" s="1"/>
      <c r="JRL1397" s="1"/>
      <c r="JRM1397" s="1"/>
      <c r="JRN1397" s="1"/>
      <c r="JRO1397" s="1"/>
      <c r="JRP1397" s="1"/>
      <c r="JRQ1397" s="1"/>
      <c r="JRR1397" s="1"/>
      <c r="JRS1397" s="1"/>
      <c r="JRT1397" s="1"/>
      <c r="JRU1397" s="1"/>
      <c r="JRV1397" s="1"/>
      <c r="JRW1397" s="1"/>
      <c r="JRX1397" s="1"/>
      <c r="JRY1397" s="1"/>
      <c r="JRZ1397" s="1"/>
      <c r="JSA1397" s="1"/>
      <c r="JSB1397" s="1"/>
      <c r="JSC1397" s="1"/>
      <c r="JSD1397" s="1"/>
      <c r="JSE1397" s="1"/>
      <c r="JSF1397" s="1"/>
      <c r="JSG1397" s="1"/>
      <c r="JSH1397" s="1"/>
      <c r="JSI1397" s="1"/>
      <c r="JSJ1397" s="1"/>
      <c r="JSK1397" s="1"/>
      <c r="JSL1397" s="1"/>
      <c r="JSM1397" s="1"/>
      <c r="JSN1397" s="1"/>
      <c r="JSO1397" s="1"/>
      <c r="JSP1397" s="1"/>
      <c r="JSQ1397" s="1"/>
      <c r="JSR1397" s="1"/>
      <c r="JSS1397" s="1"/>
      <c r="JST1397" s="1"/>
      <c r="JSU1397" s="1"/>
      <c r="JSV1397" s="1"/>
      <c r="JSW1397" s="1"/>
      <c r="JSX1397" s="1"/>
      <c r="JSY1397" s="1"/>
      <c r="JSZ1397" s="1"/>
      <c r="JTA1397" s="1"/>
      <c r="JTB1397" s="1"/>
      <c r="JTC1397" s="1"/>
      <c r="JTD1397" s="1"/>
      <c r="JTE1397" s="1"/>
      <c r="JTF1397" s="1"/>
      <c r="JTG1397" s="1"/>
      <c r="JTH1397" s="1"/>
      <c r="JTI1397" s="1"/>
      <c r="JTJ1397" s="1"/>
      <c r="JTK1397" s="1"/>
      <c r="JTL1397" s="1"/>
      <c r="JTM1397" s="1"/>
      <c r="JTN1397" s="1"/>
      <c r="JTO1397" s="1"/>
      <c r="JTP1397" s="1"/>
      <c r="JTQ1397" s="1"/>
      <c r="JTR1397" s="1"/>
      <c r="JTS1397" s="1"/>
      <c r="JTT1397" s="1"/>
      <c r="JTU1397" s="1"/>
      <c r="JTV1397" s="1"/>
      <c r="JTW1397" s="1"/>
      <c r="JTX1397" s="1"/>
      <c r="JTY1397" s="1"/>
      <c r="JTZ1397" s="1"/>
      <c r="JUA1397" s="1"/>
      <c r="JUB1397" s="1"/>
      <c r="JUC1397" s="1"/>
      <c r="JUD1397" s="1"/>
      <c r="JUE1397" s="1"/>
      <c r="JUF1397" s="1"/>
      <c r="JUG1397" s="1"/>
      <c r="JUH1397" s="1"/>
      <c r="JUI1397" s="1"/>
      <c r="JUJ1397" s="1"/>
      <c r="JUK1397" s="1"/>
      <c r="JUL1397" s="1"/>
      <c r="JUM1397" s="1"/>
      <c r="JUN1397" s="1"/>
      <c r="JUO1397" s="1"/>
      <c r="JUP1397" s="1"/>
      <c r="JUQ1397" s="1"/>
      <c r="JUR1397" s="1"/>
      <c r="JUS1397" s="1"/>
      <c r="JUT1397" s="1"/>
      <c r="JUU1397" s="1"/>
      <c r="JUV1397" s="1"/>
      <c r="JUW1397" s="1"/>
      <c r="JUX1397" s="1"/>
      <c r="JUY1397" s="1"/>
      <c r="JUZ1397" s="1"/>
      <c r="JVA1397" s="1"/>
      <c r="JVB1397" s="1"/>
      <c r="JVC1397" s="1"/>
      <c r="JVD1397" s="1"/>
      <c r="JVE1397" s="1"/>
      <c r="JVF1397" s="1"/>
      <c r="JVG1397" s="1"/>
      <c r="JVH1397" s="1"/>
      <c r="JVI1397" s="1"/>
      <c r="JVJ1397" s="1"/>
      <c r="JVK1397" s="1"/>
      <c r="JVL1397" s="1"/>
      <c r="JVM1397" s="1"/>
      <c r="JVN1397" s="1"/>
      <c r="JVO1397" s="1"/>
      <c r="JVP1397" s="1"/>
      <c r="JVQ1397" s="1"/>
      <c r="JVR1397" s="1"/>
      <c r="JVS1397" s="1"/>
      <c r="JVT1397" s="1"/>
      <c r="JVU1397" s="1"/>
      <c r="JVV1397" s="1"/>
      <c r="JVW1397" s="1"/>
      <c r="JVX1397" s="1"/>
      <c r="JVY1397" s="1"/>
      <c r="JVZ1397" s="1"/>
      <c r="JWA1397" s="1"/>
      <c r="JWB1397" s="1"/>
      <c r="JWC1397" s="1"/>
      <c r="JWD1397" s="1"/>
      <c r="JWE1397" s="1"/>
      <c r="JWF1397" s="1"/>
      <c r="JWG1397" s="1"/>
      <c r="JWH1397" s="1"/>
      <c r="JWI1397" s="1"/>
      <c r="JWJ1397" s="1"/>
      <c r="JWK1397" s="1"/>
      <c r="JWL1397" s="1"/>
      <c r="JWM1397" s="1"/>
      <c r="JWN1397" s="1"/>
      <c r="JWO1397" s="1"/>
      <c r="JWP1397" s="1"/>
      <c r="JWQ1397" s="1"/>
      <c r="JWR1397" s="1"/>
      <c r="JWS1397" s="1"/>
      <c r="JWT1397" s="1"/>
      <c r="JWU1397" s="1"/>
      <c r="JWV1397" s="1"/>
      <c r="JWW1397" s="1"/>
      <c r="JWX1397" s="1"/>
      <c r="JWY1397" s="1"/>
      <c r="JWZ1397" s="1"/>
      <c r="JXA1397" s="1"/>
      <c r="JXB1397" s="1"/>
      <c r="JXC1397" s="1"/>
      <c r="JXD1397" s="1"/>
      <c r="JXE1397" s="1"/>
      <c r="JXF1397" s="1"/>
      <c r="JXG1397" s="1"/>
      <c r="JXH1397" s="1"/>
      <c r="JXI1397" s="1"/>
      <c r="JXJ1397" s="1"/>
      <c r="JXK1397" s="1"/>
      <c r="JXL1397" s="1"/>
      <c r="JXM1397" s="1"/>
      <c r="JXN1397" s="1"/>
      <c r="JXO1397" s="1"/>
      <c r="JXP1397" s="1"/>
      <c r="JXQ1397" s="1"/>
      <c r="JXR1397" s="1"/>
      <c r="JXS1397" s="1"/>
      <c r="JXT1397" s="1"/>
      <c r="JXU1397" s="1"/>
      <c r="JXV1397" s="1"/>
      <c r="JXW1397" s="1"/>
      <c r="JXX1397" s="1"/>
      <c r="JXY1397" s="1"/>
      <c r="JXZ1397" s="1"/>
      <c r="JYA1397" s="1"/>
      <c r="JYB1397" s="1"/>
      <c r="JYC1397" s="1"/>
      <c r="JYD1397" s="1"/>
      <c r="JYE1397" s="1"/>
      <c r="JYF1397" s="1"/>
      <c r="JYG1397" s="1"/>
      <c r="JYH1397" s="1"/>
      <c r="JYI1397" s="1"/>
      <c r="JYJ1397" s="1"/>
      <c r="JYK1397" s="1"/>
      <c r="JYL1397" s="1"/>
      <c r="JYM1397" s="1"/>
      <c r="JYN1397" s="1"/>
      <c r="JYO1397" s="1"/>
      <c r="JYP1397" s="1"/>
      <c r="JYQ1397" s="1"/>
      <c r="JYR1397" s="1"/>
      <c r="JYS1397" s="1"/>
      <c r="JYT1397" s="1"/>
      <c r="JYU1397" s="1"/>
      <c r="JYV1397" s="1"/>
      <c r="JYW1397" s="1"/>
      <c r="JYX1397" s="1"/>
      <c r="JYY1397" s="1"/>
      <c r="JYZ1397" s="1"/>
      <c r="JZA1397" s="1"/>
      <c r="JZB1397" s="1"/>
      <c r="JZC1397" s="1"/>
      <c r="JZD1397" s="1"/>
      <c r="JZE1397" s="1"/>
      <c r="JZF1397" s="1"/>
      <c r="JZG1397" s="1"/>
      <c r="JZH1397" s="1"/>
      <c r="JZI1397" s="1"/>
      <c r="JZJ1397" s="1"/>
      <c r="JZK1397" s="1"/>
      <c r="JZL1397" s="1"/>
      <c r="JZM1397" s="1"/>
      <c r="JZN1397" s="1"/>
      <c r="JZO1397" s="1"/>
      <c r="JZP1397" s="1"/>
      <c r="JZQ1397" s="1"/>
      <c r="JZR1397" s="1"/>
      <c r="JZS1397" s="1"/>
      <c r="JZT1397" s="1"/>
      <c r="JZU1397" s="1"/>
      <c r="JZV1397" s="1"/>
      <c r="JZW1397" s="1"/>
      <c r="JZX1397" s="1"/>
      <c r="JZY1397" s="1"/>
      <c r="JZZ1397" s="1"/>
      <c r="KAA1397" s="1"/>
      <c r="KAB1397" s="1"/>
      <c r="KAC1397" s="1"/>
      <c r="KAD1397" s="1"/>
      <c r="KAE1397" s="1"/>
      <c r="KAF1397" s="1"/>
      <c r="KAG1397" s="1"/>
      <c r="KAH1397" s="1"/>
      <c r="KAI1397" s="1"/>
      <c r="KAJ1397" s="1"/>
      <c r="KAK1397" s="1"/>
      <c r="KAL1397" s="1"/>
      <c r="KAM1397" s="1"/>
      <c r="KAN1397" s="1"/>
      <c r="KAO1397" s="1"/>
      <c r="KAP1397" s="1"/>
      <c r="KAQ1397" s="1"/>
      <c r="KAR1397" s="1"/>
      <c r="KAS1397" s="1"/>
      <c r="KAT1397" s="1"/>
      <c r="KAU1397" s="1"/>
      <c r="KAV1397" s="1"/>
      <c r="KAW1397" s="1"/>
      <c r="KAX1397" s="1"/>
      <c r="KAY1397" s="1"/>
      <c r="KAZ1397" s="1"/>
      <c r="KBA1397" s="1"/>
      <c r="KBB1397" s="1"/>
      <c r="KBC1397" s="1"/>
      <c r="KBD1397" s="1"/>
      <c r="KBE1397" s="1"/>
      <c r="KBF1397" s="1"/>
      <c r="KBG1397" s="1"/>
      <c r="KBH1397" s="1"/>
      <c r="KBI1397" s="1"/>
      <c r="KBJ1397" s="1"/>
      <c r="KBK1397" s="1"/>
      <c r="KBL1397" s="1"/>
      <c r="KBM1397" s="1"/>
      <c r="KBN1397" s="1"/>
      <c r="KBO1397" s="1"/>
      <c r="KBP1397" s="1"/>
      <c r="KBQ1397" s="1"/>
      <c r="KBR1397" s="1"/>
      <c r="KBS1397" s="1"/>
      <c r="KBT1397" s="1"/>
      <c r="KBU1397" s="1"/>
      <c r="KBV1397" s="1"/>
      <c r="KBW1397" s="1"/>
      <c r="KBX1397" s="1"/>
      <c r="KBY1397" s="1"/>
      <c r="KBZ1397" s="1"/>
      <c r="KCA1397" s="1"/>
      <c r="KCB1397" s="1"/>
      <c r="KCC1397" s="1"/>
      <c r="KCD1397" s="1"/>
      <c r="KCE1397" s="1"/>
      <c r="KCF1397" s="1"/>
      <c r="KCG1397" s="1"/>
      <c r="KCH1397" s="1"/>
      <c r="KCI1397" s="1"/>
      <c r="KCJ1397" s="1"/>
      <c r="KCK1397" s="1"/>
      <c r="KCL1397" s="1"/>
      <c r="KCM1397" s="1"/>
      <c r="KCN1397" s="1"/>
      <c r="KCO1397" s="1"/>
      <c r="KCP1397" s="1"/>
      <c r="KCQ1397" s="1"/>
      <c r="KCR1397" s="1"/>
      <c r="KCS1397" s="1"/>
      <c r="KCT1397" s="1"/>
      <c r="KCU1397" s="1"/>
      <c r="KCV1397" s="1"/>
      <c r="KCW1397" s="1"/>
      <c r="KCX1397" s="1"/>
      <c r="KCY1397" s="1"/>
      <c r="KCZ1397" s="1"/>
      <c r="KDA1397" s="1"/>
      <c r="KDB1397" s="1"/>
      <c r="KDC1397" s="1"/>
      <c r="KDD1397" s="1"/>
      <c r="KDE1397" s="1"/>
      <c r="KDF1397" s="1"/>
      <c r="KDG1397" s="1"/>
      <c r="KDH1397" s="1"/>
      <c r="KDI1397" s="1"/>
      <c r="KDJ1397" s="1"/>
      <c r="KDK1397" s="1"/>
      <c r="KDL1397" s="1"/>
      <c r="KDM1397" s="1"/>
      <c r="KDN1397" s="1"/>
      <c r="KDO1397" s="1"/>
      <c r="KDP1397" s="1"/>
      <c r="KDQ1397" s="1"/>
      <c r="KDR1397" s="1"/>
      <c r="KDS1397" s="1"/>
      <c r="KDT1397" s="1"/>
      <c r="KDU1397" s="1"/>
      <c r="KDV1397" s="1"/>
      <c r="KDW1397" s="1"/>
      <c r="KDX1397" s="1"/>
      <c r="KDY1397" s="1"/>
      <c r="KDZ1397" s="1"/>
      <c r="KEA1397" s="1"/>
      <c r="KEB1397" s="1"/>
      <c r="KEC1397" s="1"/>
      <c r="KED1397" s="1"/>
      <c r="KEE1397" s="1"/>
      <c r="KEF1397" s="1"/>
      <c r="KEG1397" s="1"/>
      <c r="KEH1397" s="1"/>
      <c r="KEI1397" s="1"/>
      <c r="KEJ1397" s="1"/>
      <c r="KEK1397" s="1"/>
      <c r="KEL1397" s="1"/>
      <c r="KEM1397" s="1"/>
      <c r="KEN1397" s="1"/>
      <c r="KEO1397" s="1"/>
      <c r="KEP1397" s="1"/>
      <c r="KEQ1397" s="1"/>
      <c r="KER1397" s="1"/>
      <c r="KES1397" s="1"/>
      <c r="KET1397" s="1"/>
      <c r="KEU1397" s="1"/>
      <c r="KEV1397" s="1"/>
      <c r="KEW1397" s="1"/>
      <c r="KEX1397" s="1"/>
      <c r="KEY1397" s="1"/>
      <c r="KEZ1397" s="1"/>
      <c r="KFA1397" s="1"/>
      <c r="KFB1397" s="1"/>
      <c r="KFC1397" s="1"/>
      <c r="KFD1397" s="1"/>
      <c r="KFE1397" s="1"/>
      <c r="KFF1397" s="1"/>
      <c r="KFG1397" s="1"/>
      <c r="KFH1397" s="1"/>
      <c r="KFI1397" s="1"/>
      <c r="KFJ1397" s="1"/>
      <c r="KFK1397" s="1"/>
      <c r="KFL1397" s="1"/>
      <c r="KFM1397" s="1"/>
      <c r="KFN1397" s="1"/>
      <c r="KFO1397" s="1"/>
      <c r="KFP1397" s="1"/>
      <c r="KFQ1397" s="1"/>
      <c r="KFR1397" s="1"/>
      <c r="KFS1397" s="1"/>
      <c r="KFT1397" s="1"/>
      <c r="KFU1397" s="1"/>
      <c r="KFV1397" s="1"/>
      <c r="KFW1397" s="1"/>
      <c r="KFX1397" s="1"/>
      <c r="KFY1397" s="1"/>
      <c r="KFZ1397" s="1"/>
      <c r="KGA1397" s="1"/>
      <c r="KGB1397" s="1"/>
      <c r="KGC1397" s="1"/>
      <c r="KGD1397" s="1"/>
      <c r="KGE1397" s="1"/>
      <c r="KGF1397" s="1"/>
      <c r="KGG1397" s="1"/>
      <c r="KGH1397" s="1"/>
      <c r="KGI1397" s="1"/>
      <c r="KGJ1397" s="1"/>
      <c r="KGK1397" s="1"/>
      <c r="KGL1397" s="1"/>
      <c r="KGM1397" s="1"/>
      <c r="KGN1397" s="1"/>
      <c r="KGO1397" s="1"/>
      <c r="KGP1397" s="1"/>
      <c r="KGQ1397" s="1"/>
      <c r="KGR1397" s="1"/>
      <c r="KGS1397" s="1"/>
      <c r="KGT1397" s="1"/>
      <c r="KGU1397" s="1"/>
      <c r="KGV1397" s="1"/>
      <c r="KGW1397" s="1"/>
      <c r="KGX1397" s="1"/>
      <c r="KGY1397" s="1"/>
      <c r="KGZ1397" s="1"/>
      <c r="KHA1397" s="1"/>
      <c r="KHB1397" s="1"/>
      <c r="KHC1397" s="1"/>
      <c r="KHD1397" s="1"/>
      <c r="KHE1397" s="1"/>
      <c r="KHF1397" s="1"/>
      <c r="KHG1397" s="1"/>
      <c r="KHH1397" s="1"/>
      <c r="KHI1397" s="1"/>
      <c r="KHJ1397" s="1"/>
      <c r="KHK1397" s="1"/>
      <c r="KHL1397" s="1"/>
      <c r="KHM1397" s="1"/>
      <c r="KHN1397" s="1"/>
      <c r="KHO1397" s="1"/>
      <c r="KHP1397" s="1"/>
      <c r="KHQ1397" s="1"/>
      <c r="KHR1397" s="1"/>
      <c r="KHS1397" s="1"/>
      <c r="KHT1397" s="1"/>
      <c r="KHU1397" s="1"/>
      <c r="KHV1397" s="1"/>
      <c r="KHW1397" s="1"/>
      <c r="KHX1397" s="1"/>
      <c r="KHY1397" s="1"/>
      <c r="KHZ1397" s="1"/>
      <c r="KIA1397" s="1"/>
      <c r="KIB1397" s="1"/>
      <c r="KIC1397" s="1"/>
      <c r="KID1397" s="1"/>
      <c r="KIE1397" s="1"/>
      <c r="KIF1397" s="1"/>
      <c r="KIG1397" s="1"/>
      <c r="KIH1397" s="1"/>
      <c r="KII1397" s="1"/>
      <c r="KIJ1397" s="1"/>
      <c r="KIK1397" s="1"/>
      <c r="KIL1397" s="1"/>
      <c r="KIM1397" s="1"/>
      <c r="KIN1397" s="1"/>
      <c r="KIO1397" s="1"/>
      <c r="KIP1397" s="1"/>
      <c r="KIQ1397" s="1"/>
      <c r="KIR1397" s="1"/>
      <c r="KIS1397" s="1"/>
      <c r="KIT1397" s="1"/>
      <c r="KIU1397" s="1"/>
      <c r="KIV1397" s="1"/>
      <c r="KIW1397" s="1"/>
      <c r="KIX1397" s="1"/>
      <c r="KIY1397" s="1"/>
      <c r="KIZ1397" s="1"/>
      <c r="KJA1397" s="1"/>
      <c r="KJB1397" s="1"/>
      <c r="KJC1397" s="1"/>
      <c r="KJD1397" s="1"/>
      <c r="KJE1397" s="1"/>
      <c r="KJF1397" s="1"/>
      <c r="KJG1397" s="1"/>
      <c r="KJH1397" s="1"/>
      <c r="KJI1397" s="1"/>
      <c r="KJJ1397" s="1"/>
      <c r="KJK1397" s="1"/>
      <c r="KJL1397" s="1"/>
      <c r="KJM1397" s="1"/>
      <c r="KJN1397" s="1"/>
      <c r="KJO1397" s="1"/>
      <c r="KJP1397" s="1"/>
      <c r="KJQ1397" s="1"/>
      <c r="KJR1397" s="1"/>
      <c r="KJS1397" s="1"/>
      <c r="KJT1397" s="1"/>
      <c r="KJU1397" s="1"/>
      <c r="KJV1397" s="1"/>
      <c r="KJW1397" s="1"/>
      <c r="KJX1397" s="1"/>
      <c r="KJY1397" s="1"/>
      <c r="KJZ1397" s="1"/>
      <c r="KKA1397" s="1"/>
      <c r="KKB1397" s="1"/>
      <c r="KKC1397" s="1"/>
      <c r="KKD1397" s="1"/>
      <c r="KKE1397" s="1"/>
      <c r="KKF1397" s="1"/>
      <c r="KKG1397" s="1"/>
      <c r="KKH1397" s="1"/>
      <c r="KKI1397" s="1"/>
      <c r="KKJ1397" s="1"/>
      <c r="KKK1397" s="1"/>
      <c r="KKL1397" s="1"/>
      <c r="KKM1397" s="1"/>
      <c r="KKN1397" s="1"/>
      <c r="KKO1397" s="1"/>
      <c r="KKP1397" s="1"/>
      <c r="KKQ1397" s="1"/>
      <c r="KKR1397" s="1"/>
      <c r="KKS1397" s="1"/>
      <c r="KKT1397" s="1"/>
      <c r="KKU1397" s="1"/>
      <c r="KKV1397" s="1"/>
      <c r="KKW1397" s="1"/>
      <c r="KKX1397" s="1"/>
      <c r="KKY1397" s="1"/>
      <c r="KKZ1397" s="1"/>
      <c r="KLA1397" s="1"/>
      <c r="KLB1397" s="1"/>
      <c r="KLC1397" s="1"/>
      <c r="KLD1397" s="1"/>
      <c r="KLE1397" s="1"/>
      <c r="KLF1397" s="1"/>
      <c r="KLG1397" s="1"/>
      <c r="KLH1397" s="1"/>
      <c r="KLI1397" s="1"/>
      <c r="KLJ1397" s="1"/>
      <c r="KLK1397" s="1"/>
      <c r="KLL1397" s="1"/>
      <c r="KLM1397" s="1"/>
      <c r="KLN1397" s="1"/>
      <c r="KLO1397" s="1"/>
      <c r="KLP1397" s="1"/>
      <c r="KLQ1397" s="1"/>
      <c r="KLR1397" s="1"/>
      <c r="KLS1397" s="1"/>
      <c r="KLT1397" s="1"/>
      <c r="KLU1397" s="1"/>
      <c r="KLV1397" s="1"/>
      <c r="KLW1397" s="1"/>
      <c r="KLX1397" s="1"/>
      <c r="KLY1397" s="1"/>
      <c r="KLZ1397" s="1"/>
      <c r="KMA1397" s="1"/>
      <c r="KMB1397" s="1"/>
      <c r="KMC1397" s="1"/>
      <c r="KMD1397" s="1"/>
      <c r="KME1397" s="1"/>
      <c r="KMF1397" s="1"/>
      <c r="KMG1397" s="1"/>
      <c r="KMH1397" s="1"/>
      <c r="KMI1397" s="1"/>
      <c r="KMJ1397" s="1"/>
      <c r="KMK1397" s="1"/>
      <c r="KML1397" s="1"/>
      <c r="KMM1397" s="1"/>
      <c r="KMN1397" s="1"/>
      <c r="KMO1397" s="1"/>
      <c r="KMP1397" s="1"/>
      <c r="KMQ1397" s="1"/>
      <c r="KMR1397" s="1"/>
      <c r="KMS1397" s="1"/>
      <c r="KMT1397" s="1"/>
      <c r="KMU1397" s="1"/>
      <c r="KMV1397" s="1"/>
      <c r="KMW1397" s="1"/>
      <c r="KMX1397" s="1"/>
      <c r="KMY1397" s="1"/>
      <c r="KMZ1397" s="1"/>
      <c r="KNA1397" s="1"/>
      <c r="KNB1397" s="1"/>
      <c r="KNC1397" s="1"/>
      <c r="KND1397" s="1"/>
      <c r="KNE1397" s="1"/>
      <c r="KNF1397" s="1"/>
      <c r="KNG1397" s="1"/>
      <c r="KNH1397" s="1"/>
      <c r="KNI1397" s="1"/>
      <c r="KNJ1397" s="1"/>
      <c r="KNK1397" s="1"/>
      <c r="KNL1397" s="1"/>
      <c r="KNM1397" s="1"/>
      <c r="KNN1397" s="1"/>
      <c r="KNO1397" s="1"/>
      <c r="KNP1397" s="1"/>
      <c r="KNQ1397" s="1"/>
      <c r="KNR1397" s="1"/>
      <c r="KNS1397" s="1"/>
      <c r="KNT1397" s="1"/>
      <c r="KNU1397" s="1"/>
      <c r="KNV1397" s="1"/>
      <c r="KNW1397" s="1"/>
      <c r="KNX1397" s="1"/>
      <c r="KNY1397" s="1"/>
      <c r="KNZ1397" s="1"/>
      <c r="KOA1397" s="1"/>
      <c r="KOB1397" s="1"/>
      <c r="KOC1397" s="1"/>
      <c r="KOD1397" s="1"/>
      <c r="KOE1397" s="1"/>
      <c r="KOF1397" s="1"/>
      <c r="KOG1397" s="1"/>
      <c r="KOH1397" s="1"/>
      <c r="KOI1397" s="1"/>
      <c r="KOJ1397" s="1"/>
      <c r="KOK1397" s="1"/>
      <c r="KOL1397" s="1"/>
      <c r="KOM1397" s="1"/>
      <c r="KON1397" s="1"/>
      <c r="KOO1397" s="1"/>
      <c r="KOP1397" s="1"/>
      <c r="KOQ1397" s="1"/>
      <c r="KOR1397" s="1"/>
      <c r="KOS1397" s="1"/>
      <c r="KOT1397" s="1"/>
      <c r="KOU1397" s="1"/>
      <c r="KOV1397" s="1"/>
      <c r="KOW1397" s="1"/>
      <c r="KOX1397" s="1"/>
      <c r="KOY1397" s="1"/>
      <c r="KOZ1397" s="1"/>
      <c r="KPA1397" s="1"/>
      <c r="KPB1397" s="1"/>
      <c r="KPC1397" s="1"/>
      <c r="KPD1397" s="1"/>
      <c r="KPE1397" s="1"/>
      <c r="KPF1397" s="1"/>
      <c r="KPG1397" s="1"/>
      <c r="KPH1397" s="1"/>
      <c r="KPI1397" s="1"/>
      <c r="KPJ1397" s="1"/>
      <c r="KPK1397" s="1"/>
      <c r="KPL1397" s="1"/>
      <c r="KPM1397" s="1"/>
      <c r="KPN1397" s="1"/>
      <c r="KPO1397" s="1"/>
      <c r="KPP1397" s="1"/>
      <c r="KPQ1397" s="1"/>
      <c r="KPR1397" s="1"/>
      <c r="KPS1397" s="1"/>
      <c r="KPT1397" s="1"/>
      <c r="KPU1397" s="1"/>
      <c r="KPV1397" s="1"/>
      <c r="KPW1397" s="1"/>
      <c r="KPX1397" s="1"/>
      <c r="KPY1397" s="1"/>
      <c r="KPZ1397" s="1"/>
      <c r="KQA1397" s="1"/>
      <c r="KQB1397" s="1"/>
      <c r="KQC1397" s="1"/>
      <c r="KQD1397" s="1"/>
      <c r="KQE1397" s="1"/>
      <c r="KQF1397" s="1"/>
      <c r="KQG1397" s="1"/>
      <c r="KQH1397" s="1"/>
      <c r="KQI1397" s="1"/>
      <c r="KQJ1397" s="1"/>
      <c r="KQK1397" s="1"/>
      <c r="KQL1397" s="1"/>
      <c r="KQM1397" s="1"/>
      <c r="KQN1397" s="1"/>
      <c r="KQO1397" s="1"/>
      <c r="KQP1397" s="1"/>
      <c r="KQQ1397" s="1"/>
      <c r="KQR1397" s="1"/>
      <c r="KQS1397" s="1"/>
      <c r="KQT1397" s="1"/>
      <c r="KQU1397" s="1"/>
      <c r="KQV1397" s="1"/>
      <c r="KQW1397" s="1"/>
      <c r="KQX1397" s="1"/>
      <c r="KQY1397" s="1"/>
      <c r="KQZ1397" s="1"/>
      <c r="KRA1397" s="1"/>
      <c r="KRB1397" s="1"/>
      <c r="KRC1397" s="1"/>
      <c r="KRD1397" s="1"/>
      <c r="KRE1397" s="1"/>
      <c r="KRF1397" s="1"/>
      <c r="KRG1397" s="1"/>
      <c r="KRH1397" s="1"/>
      <c r="KRI1397" s="1"/>
      <c r="KRJ1397" s="1"/>
      <c r="KRK1397" s="1"/>
      <c r="KRL1397" s="1"/>
      <c r="KRM1397" s="1"/>
      <c r="KRN1397" s="1"/>
      <c r="KRO1397" s="1"/>
      <c r="KRP1397" s="1"/>
      <c r="KRQ1397" s="1"/>
      <c r="KRR1397" s="1"/>
      <c r="KRS1397" s="1"/>
      <c r="KRT1397" s="1"/>
      <c r="KRU1397" s="1"/>
      <c r="KRV1397" s="1"/>
      <c r="KRW1397" s="1"/>
      <c r="KRX1397" s="1"/>
      <c r="KRY1397" s="1"/>
      <c r="KRZ1397" s="1"/>
      <c r="KSA1397" s="1"/>
      <c r="KSB1397" s="1"/>
      <c r="KSC1397" s="1"/>
      <c r="KSD1397" s="1"/>
      <c r="KSE1397" s="1"/>
      <c r="KSF1397" s="1"/>
      <c r="KSG1397" s="1"/>
      <c r="KSH1397" s="1"/>
      <c r="KSI1397" s="1"/>
      <c r="KSJ1397" s="1"/>
      <c r="KSK1397" s="1"/>
      <c r="KSL1397" s="1"/>
      <c r="KSM1397" s="1"/>
      <c r="KSN1397" s="1"/>
      <c r="KSO1397" s="1"/>
      <c r="KSP1397" s="1"/>
      <c r="KSQ1397" s="1"/>
      <c r="KSR1397" s="1"/>
      <c r="KSS1397" s="1"/>
      <c r="KST1397" s="1"/>
      <c r="KSU1397" s="1"/>
      <c r="KSV1397" s="1"/>
      <c r="KSW1397" s="1"/>
      <c r="KSX1397" s="1"/>
      <c r="KSY1397" s="1"/>
      <c r="KSZ1397" s="1"/>
      <c r="KTA1397" s="1"/>
      <c r="KTB1397" s="1"/>
      <c r="KTC1397" s="1"/>
      <c r="KTD1397" s="1"/>
      <c r="KTE1397" s="1"/>
      <c r="KTF1397" s="1"/>
      <c r="KTG1397" s="1"/>
      <c r="KTH1397" s="1"/>
      <c r="KTI1397" s="1"/>
      <c r="KTJ1397" s="1"/>
      <c r="KTK1397" s="1"/>
      <c r="KTL1397" s="1"/>
      <c r="KTM1397" s="1"/>
      <c r="KTN1397" s="1"/>
      <c r="KTO1397" s="1"/>
      <c r="KTP1397" s="1"/>
      <c r="KTQ1397" s="1"/>
      <c r="KTR1397" s="1"/>
      <c r="KTS1397" s="1"/>
      <c r="KTT1397" s="1"/>
      <c r="KTU1397" s="1"/>
      <c r="KTV1397" s="1"/>
      <c r="KTW1397" s="1"/>
      <c r="KTX1397" s="1"/>
      <c r="KTY1397" s="1"/>
      <c r="KTZ1397" s="1"/>
      <c r="KUA1397" s="1"/>
      <c r="KUB1397" s="1"/>
      <c r="KUC1397" s="1"/>
      <c r="KUD1397" s="1"/>
      <c r="KUE1397" s="1"/>
      <c r="KUF1397" s="1"/>
      <c r="KUG1397" s="1"/>
      <c r="KUH1397" s="1"/>
      <c r="KUI1397" s="1"/>
      <c r="KUJ1397" s="1"/>
      <c r="KUK1397" s="1"/>
      <c r="KUL1397" s="1"/>
      <c r="KUM1397" s="1"/>
      <c r="KUN1397" s="1"/>
      <c r="KUO1397" s="1"/>
      <c r="KUP1397" s="1"/>
      <c r="KUQ1397" s="1"/>
      <c r="KUR1397" s="1"/>
      <c r="KUS1397" s="1"/>
      <c r="KUT1397" s="1"/>
      <c r="KUU1397" s="1"/>
      <c r="KUV1397" s="1"/>
      <c r="KUW1397" s="1"/>
      <c r="KUX1397" s="1"/>
      <c r="KUY1397" s="1"/>
      <c r="KUZ1397" s="1"/>
      <c r="KVA1397" s="1"/>
      <c r="KVB1397" s="1"/>
      <c r="KVC1397" s="1"/>
      <c r="KVD1397" s="1"/>
      <c r="KVE1397" s="1"/>
      <c r="KVF1397" s="1"/>
      <c r="KVG1397" s="1"/>
      <c r="KVH1397" s="1"/>
      <c r="KVI1397" s="1"/>
      <c r="KVJ1397" s="1"/>
      <c r="KVK1397" s="1"/>
      <c r="KVL1397" s="1"/>
      <c r="KVM1397" s="1"/>
      <c r="KVN1397" s="1"/>
      <c r="KVO1397" s="1"/>
      <c r="KVP1397" s="1"/>
      <c r="KVQ1397" s="1"/>
      <c r="KVR1397" s="1"/>
      <c r="KVS1397" s="1"/>
      <c r="KVT1397" s="1"/>
      <c r="KVU1397" s="1"/>
      <c r="KVV1397" s="1"/>
      <c r="KVW1397" s="1"/>
      <c r="KVX1397" s="1"/>
      <c r="KVY1397" s="1"/>
      <c r="KVZ1397" s="1"/>
      <c r="KWA1397" s="1"/>
      <c r="KWB1397" s="1"/>
      <c r="KWC1397" s="1"/>
      <c r="KWD1397" s="1"/>
      <c r="KWE1397" s="1"/>
      <c r="KWF1397" s="1"/>
      <c r="KWG1397" s="1"/>
      <c r="KWH1397" s="1"/>
      <c r="KWI1397" s="1"/>
      <c r="KWJ1397" s="1"/>
      <c r="KWK1397" s="1"/>
      <c r="KWL1397" s="1"/>
      <c r="KWM1397" s="1"/>
      <c r="KWN1397" s="1"/>
      <c r="KWO1397" s="1"/>
      <c r="KWP1397" s="1"/>
      <c r="KWQ1397" s="1"/>
      <c r="KWR1397" s="1"/>
      <c r="KWS1397" s="1"/>
      <c r="KWT1397" s="1"/>
      <c r="KWU1397" s="1"/>
      <c r="KWV1397" s="1"/>
      <c r="KWW1397" s="1"/>
      <c r="KWX1397" s="1"/>
      <c r="KWY1397" s="1"/>
      <c r="KWZ1397" s="1"/>
      <c r="KXA1397" s="1"/>
      <c r="KXB1397" s="1"/>
      <c r="KXC1397" s="1"/>
      <c r="KXD1397" s="1"/>
      <c r="KXE1397" s="1"/>
      <c r="KXF1397" s="1"/>
      <c r="KXG1397" s="1"/>
      <c r="KXH1397" s="1"/>
      <c r="KXI1397" s="1"/>
      <c r="KXJ1397" s="1"/>
      <c r="KXK1397" s="1"/>
      <c r="KXL1397" s="1"/>
      <c r="KXM1397" s="1"/>
      <c r="KXN1397" s="1"/>
      <c r="KXO1397" s="1"/>
      <c r="KXP1397" s="1"/>
      <c r="KXQ1397" s="1"/>
      <c r="KXR1397" s="1"/>
      <c r="KXS1397" s="1"/>
      <c r="KXT1397" s="1"/>
      <c r="KXU1397" s="1"/>
      <c r="KXV1397" s="1"/>
      <c r="KXW1397" s="1"/>
      <c r="KXX1397" s="1"/>
      <c r="KXY1397" s="1"/>
      <c r="KXZ1397" s="1"/>
      <c r="KYA1397" s="1"/>
      <c r="KYB1397" s="1"/>
      <c r="KYC1397" s="1"/>
      <c r="KYD1397" s="1"/>
      <c r="KYE1397" s="1"/>
      <c r="KYF1397" s="1"/>
      <c r="KYG1397" s="1"/>
      <c r="KYH1397" s="1"/>
      <c r="KYI1397" s="1"/>
      <c r="KYJ1397" s="1"/>
      <c r="KYK1397" s="1"/>
      <c r="KYL1397" s="1"/>
      <c r="KYM1397" s="1"/>
      <c r="KYN1397" s="1"/>
      <c r="KYO1397" s="1"/>
      <c r="KYP1397" s="1"/>
      <c r="KYQ1397" s="1"/>
      <c r="KYR1397" s="1"/>
      <c r="KYS1397" s="1"/>
      <c r="KYT1397" s="1"/>
      <c r="KYU1397" s="1"/>
      <c r="KYV1397" s="1"/>
      <c r="KYW1397" s="1"/>
      <c r="KYX1397" s="1"/>
      <c r="KYY1397" s="1"/>
      <c r="KYZ1397" s="1"/>
      <c r="KZA1397" s="1"/>
      <c r="KZB1397" s="1"/>
      <c r="KZC1397" s="1"/>
      <c r="KZD1397" s="1"/>
      <c r="KZE1397" s="1"/>
      <c r="KZF1397" s="1"/>
      <c r="KZG1397" s="1"/>
      <c r="KZH1397" s="1"/>
      <c r="KZI1397" s="1"/>
      <c r="KZJ1397" s="1"/>
      <c r="KZK1397" s="1"/>
      <c r="KZL1397" s="1"/>
      <c r="KZM1397" s="1"/>
      <c r="KZN1397" s="1"/>
      <c r="KZO1397" s="1"/>
      <c r="KZP1397" s="1"/>
      <c r="KZQ1397" s="1"/>
      <c r="KZR1397" s="1"/>
      <c r="KZS1397" s="1"/>
      <c r="KZT1397" s="1"/>
      <c r="KZU1397" s="1"/>
      <c r="KZV1397" s="1"/>
      <c r="KZW1397" s="1"/>
      <c r="KZX1397" s="1"/>
      <c r="KZY1397" s="1"/>
      <c r="KZZ1397" s="1"/>
      <c r="LAA1397" s="1"/>
      <c r="LAB1397" s="1"/>
      <c r="LAC1397" s="1"/>
      <c r="LAD1397" s="1"/>
      <c r="LAE1397" s="1"/>
      <c r="LAF1397" s="1"/>
      <c r="LAG1397" s="1"/>
      <c r="LAH1397" s="1"/>
      <c r="LAI1397" s="1"/>
      <c r="LAJ1397" s="1"/>
      <c r="LAK1397" s="1"/>
      <c r="LAL1397" s="1"/>
      <c r="LAM1397" s="1"/>
      <c r="LAN1397" s="1"/>
      <c r="LAO1397" s="1"/>
      <c r="LAP1397" s="1"/>
      <c r="LAQ1397" s="1"/>
      <c r="LAR1397" s="1"/>
      <c r="LAS1397" s="1"/>
      <c r="LAT1397" s="1"/>
      <c r="LAU1397" s="1"/>
      <c r="LAV1397" s="1"/>
      <c r="LAW1397" s="1"/>
      <c r="LAX1397" s="1"/>
      <c r="LAY1397" s="1"/>
      <c r="LAZ1397" s="1"/>
      <c r="LBA1397" s="1"/>
      <c r="LBB1397" s="1"/>
      <c r="LBC1397" s="1"/>
      <c r="LBD1397" s="1"/>
      <c r="LBE1397" s="1"/>
      <c r="LBF1397" s="1"/>
      <c r="LBG1397" s="1"/>
      <c r="LBH1397" s="1"/>
      <c r="LBI1397" s="1"/>
      <c r="LBJ1397" s="1"/>
      <c r="LBK1397" s="1"/>
      <c r="LBL1397" s="1"/>
      <c r="LBM1397" s="1"/>
      <c r="LBN1397" s="1"/>
      <c r="LBO1397" s="1"/>
      <c r="LBP1397" s="1"/>
      <c r="LBQ1397" s="1"/>
      <c r="LBR1397" s="1"/>
      <c r="LBS1397" s="1"/>
      <c r="LBT1397" s="1"/>
      <c r="LBU1397" s="1"/>
      <c r="LBV1397" s="1"/>
      <c r="LBW1397" s="1"/>
      <c r="LBX1397" s="1"/>
      <c r="LBY1397" s="1"/>
      <c r="LBZ1397" s="1"/>
      <c r="LCA1397" s="1"/>
      <c r="LCB1397" s="1"/>
      <c r="LCC1397" s="1"/>
      <c r="LCD1397" s="1"/>
      <c r="LCE1397" s="1"/>
      <c r="LCF1397" s="1"/>
      <c r="LCG1397" s="1"/>
      <c r="LCH1397" s="1"/>
      <c r="LCI1397" s="1"/>
      <c r="LCJ1397" s="1"/>
      <c r="LCK1397" s="1"/>
      <c r="LCL1397" s="1"/>
      <c r="LCM1397" s="1"/>
      <c r="LCN1397" s="1"/>
      <c r="LCO1397" s="1"/>
      <c r="LCP1397" s="1"/>
      <c r="LCQ1397" s="1"/>
      <c r="LCR1397" s="1"/>
      <c r="LCS1397" s="1"/>
      <c r="LCT1397" s="1"/>
      <c r="LCU1397" s="1"/>
      <c r="LCV1397" s="1"/>
      <c r="LCW1397" s="1"/>
      <c r="LCX1397" s="1"/>
      <c r="LCY1397" s="1"/>
      <c r="LCZ1397" s="1"/>
      <c r="LDA1397" s="1"/>
      <c r="LDB1397" s="1"/>
      <c r="LDC1397" s="1"/>
      <c r="LDD1397" s="1"/>
      <c r="LDE1397" s="1"/>
      <c r="LDF1397" s="1"/>
      <c r="LDG1397" s="1"/>
      <c r="LDH1397" s="1"/>
      <c r="LDI1397" s="1"/>
      <c r="LDJ1397" s="1"/>
      <c r="LDK1397" s="1"/>
      <c r="LDL1397" s="1"/>
      <c r="LDM1397" s="1"/>
      <c r="LDN1397" s="1"/>
      <c r="LDO1397" s="1"/>
      <c r="LDP1397" s="1"/>
      <c r="LDQ1397" s="1"/>
      <c r="LDR1397" s="1"/>
      <c r="LDS1397" s="1"/>
      <c r="LDT1397" s="1"/>
      <c r="LDU1397" s="1"/>
      <c r="LDV1397" s="1"/>
      <c r="LDW1397" s="1"/>
      <c r="LDX1397" s="1"/>
      <c r="LDY1397" s="1"/>
      <c r="LDZ1397" s="1"/>
      <c r="LEA1397" s="1"/>
      <c r="LEB1397" s="1"/>
      <c r="LEC1397" s="1"/>
      <c r="LED1397" s="1"/>
      <c r="LEE1397" s="1"/>
      <c r="LEF1397" s="1"/>
      <c r="LEG1397" s="1"/>
      <c r="LEH1397" s="1"/>
      <c r="LEI1397" s="1"/>
      <c r="LEJ1397" s="1"/>
      <c r="LEK1397" s="1"/>
      <c r="LEL1397" s="1"/>
      <c r="LEM1397" s="1"/>
      <c r="LEN1397" s="1"/>
      <c r="LEO1397" s="1"/>
      <c r="LEP1397" s="1"/>
      <c r="LEQ1397" s="1"/>
      <c r="LER1397" s="1"/>
      <c r="LES1397" s="1"/>
      <c r="LET1397" s="1"/>
      <c r="LEU1397" s="1"/>
      <c r="LEV1397" s="1"/>
      <c r="LEW1397" s="1"/>
      <c r="LEX1397" s="1"/>
      <c r="LEY1397" s="1"/>
      <c r="LEZ1397" s="1"/>
      <c r="LFA1397" s="1"/>
      <c r="LFB1397" s="1"/>
      <c r="LFC1397" s="1"/>
      <c r="LFD1397" s="1"/>
      <c r="LFE1397" s="1"/>
      <c r="LFF1397" s="1"/>
      <c r="LFG1397" s="1"/>
      <c r="LFH1397" s="1"/>
      <c r="LFI1397" s="1"/>
      <c r="LFJ1397" s="1"/>
      <c r="LFK1397" s="1"/>
      <c r="LFL1397" s="1"/>
      <c r="LFM1397" s="1"/>
      <c r="LFN1397" s="1"/>
      <c r="LFO1397" s="1"/>
      <c r="LFP1397" s="1"/>
      <c r="LFQ1397" s="1"/>
      <c r="LFR1397" s="1"/>
      <c r="LFS1397" s="1"/>
      <c r="LFT1397" s="1"/>
      <c r="LFU1397" s="1"/>
      <c r="LFV1397" s="1"/>
      <c r="LFW1397" s="1"/>
      <c r="LFX1397" s="1"/>
      <c r="LFY1397" s="1"/>
      <c r="LFZ1397" s="1"/>
      <c r="LGA1397" s="1"/>
      <c r="LGB1397" s="1"/>
      <c r="LGC1397" s="1"/>
      <c r="LGD1397" s="1"/>
      <c r="LGE1397" s="1"/>
      <c r="LGF1397" s="1"/>
      <c r="LGG1397" s="1"/>
      <c r="LGH1397" s="1"/>
      <c r="LGI1397" s="1"/>
      <c r="LGJ1397" s="1"/>
      <c r="LGK1397" s="1"/>
      <c r="LGL1397" s="1"/>
      <c r="LGM1397" s="1"/>
      <c r="LGN1397" s="1"/>
      <c r="LGO1397" s="1"/>
      <c r="LGP1397" s="1"/>
      <c r="LGQ1397" s="1"/>
      <c r="LGR1397" s="1"/>
      <c r="LGS1397" s="1"/>
      <c r="LGT1397" s="1"/>
      <c r="LGU1397" s="1"/>
      <c r="LGV1397" s="1"/>
      <c r="LGW1397" s="1"/>
      <c r="LGX1397" s="1"/>
      <c r="LGY1397" s="1"/>
      <c r="LGZ1397" s="1"/>
      <c r="LHA1397" s="1"/>
      <c r="LHB1397" s="1"/>
      <c r="LHC1397" s="1"/>
      <c r="LHD1397" s="1"/>
      <c r="LHE1397" s="1"/>
      <c r="LHF1397" s="1"/>
      <c r="LHG1397" s="1"/>
      <c r="LHH1397" s="1"/>
      <c r="LHI1397" s="1"/>
      <c r="LHJ1397" s="1"/>
      <c r="LHK1397" s="1"/>
      <c r="LHL1397" s="1"/>
      <c r="LHM1397" s="1"/>
      <c r="LHN1397" s="1"/>
      <c r="LHO1397" s="1"/>
      <c r="LHP1397" s="1"/>
      <c r="LHQ1397" s="1"/>
      <c r="LHR1397" s="1"/>
      <c r="LHS1397" s="1"/>
      <c r="LHT1397" s="1"/>
      <c r="LHU1397" s="1"/>
      <c r="LHV1397" s="1"/>
      <c r="LHW1397" s="1"/>
      <c r="LHX1397" s="1"/>
      <c r="LHY1397" s="1"/>
      <c r="LHZ1397" s="1"/>
      <c r="LIA1397" s="1"/>
      <c r="LIB1397" s="1"/>
      <c r="LIC1397" s="1"/>
      <c r="LID1397" s="1"/>
      <c r="LIE1397" s="1"/>
      <c r="LIF1397" s="1"/>
      <c r="LIG1397" s="1"/>
      <c r="LIH1397" s="1"/>
      <c r="LII1397" s="1"/>
      <c r="LIJ1397" s="1"/>
      <c r="LIK1397" s="1"/>
      <c r="LIL1397" s="1"/>
      <c r="LIM1397" s="1"/>
      <c r="LIN1397" s="1"/>
      <c r="LIO1397" s="1"/>
      <c r="LIP1397" s="1"/>
      <c r="LIQ1397" s="1"/>
      <c r="LIR1397" s="1"/>
      <c r="LIS1397" s="1"/>
      <c r="LIT1397" s="1"/>
      <c r="LIU1397" s="1"/>
      <c r="LIV1397" s="1"/>
      <c r="LIW1397" s="1"/>
      <c r="LIX1397" s="1"/>
      <c r="LIY1397" s="1"/>
      <c r="LIZ1397" s="1"/>
      <c r="LJA1397" s="1"/>
      <c r="LJB1397" s="1"/>
      <c r="LJC1397" s="1"/>
      <c r="LJD1397" s="1"/>
      <c r="LJE1397" s="1"/>
      <c r="LJF1397" s="1"/>
      <c r="LJG1397" s="1"/>
      <c r="LJH1397" s="1"/>
      <c r="LJI1397" s="1"/>
      <c r="LJJ1397" s="1"/>
      <c r="LJK1397" s="1"/>
      <c r="LJL1397" s="1"/>
      <c r="LJM1397" s="1"/>
      <c r="LJN1397" s="1"/>
      <c r="LJO1397" s="1"/>
      <c r="LJP1397" s="1"/>
      <c r="LJQ1397" s="1"/>
      <c r="LJR1397" s="1"/>
      <c r="LJS1397" s="1"/>
      <c r="LJT1397" s="1"/>
      <c r="LJU1397" s="1"/>
      <c r="LJV1397" s="1"/>
      <c r="LJW1397" s="1"/>
      <c r="LJX1397" s="1"/>
      <c r="LJY1397" s="1"/>
      <c r="LJZ1397" s="1"/>
      <c r="LKA1397" s="1"/>
      <c r="LKB1397" s="1"/>
      <c r="LKC1397" s="1"/>
      <c r="LKD1397" s="1"/>
      <c r="LKE1397" s="1"/>
      <c r="LKF1397" s="1"/>
      <c r="LKG1397" s="1"/>
      <c r="LKH1397" s="1"/>
      <c r="LKI1397" s="1"/>
      <c r="LKJ1397" s="1"/>
      <c r="LKK1397" s="1"/>
      <c r="LKL1397" s="1"/>
      <c r="LKM1397" s="1"/>
      <c r="LKN1397" s="1"/>
      <c r="LKO1397" s="1"/>
      <c r="LKP1397" s="1"/>
      <c r="LKQ1397" s="1"/>
      <c r="LKR1397" s="1"/>
      <c r="LKS1397" s="1"/>
      <c r="LKT1397" s="1"/>
      <c r="LKU1397" s="1"/>
      <c r="LKV1397" s="1"/>
      <c r="LKW1397" s="1"/>
      <c r="LKX1397" s="1"/>
      <c r="LKY1397" s="1"/>
      <c r="LKZ1397" s="1"/>
      <c r="LLA1397" s="1"/>
      <c r="LLB1397" s="1"/>
      <c r="LLC1397" s="1"/>
      <c r="LLD1397" s="1"/>
      <c r="LLE1397" s="1"/>
      <c r="LLF1397" s="1"/>
      <c r="LLG1397" s="1"/>
      <c r="LLH1397" s="1"/>
      <c r="LLI1397" s="1"/>
      <c r="LLJ1397" s="1"/>
      <c r="LLK1397" s="1"/>
      <c r="LLL1397" s="1"/>
      <c r="LLM1397" s="1"/>
      <c r="LLN1397" s="1"/>
      <c r="LLO1397" s="1"/>
      <c r="LLP1397" s="1"/>
      <c r="LLQ1397" s="1"/>
      <c r="LLR1397" s="1"/>
      <c r="LLS1397" s="1"/>
      <c r="LLT1397" s="1"/>
      <c r="LLU1397" s="1"/>
      <c r="LLV1397" s="1"/>
      <c r="LLW1397" s="1"/>
      <c r="LLX1397" s="1"/>
      <c r="LLY1397" s="1"/>
      <c r="LLZ1397" s="1"/>
      <c r="LMA1397" s="1"/>
      <c r="LMB1397" s="1"/>
      <c r="LMC1397" s="1"/>
      <c r="LMD1397" s="1"/>
      <c r="LME1397" s="1"/>
      <c r="LMF1397" s="1"/>
      <c r="LMG1397" s="1"/>
      <c r="LMH1397" s="1"/>
      <c r="LMI1397" s="1"/>
      <c r="LMJ1397" s="1"/>
      <c r="LMK1397" s="1"/>
      <c r="LML1397" s="1"/>
      <c r="LMM1397" s="1"/>
      <c r="LMN1397" s="1"/>
      <c r="LMO1397" s="1"/>
      <c r="LMP1397" s="1"/>
      <c r="LMQ1397" s="1"/>
      <c r="LMR1397" s="1"/>
      <c r="LMS1397" s="1"/>
      <c r="LMT1397" s="1"/>
      <c r="LMU1397" s="1"/>
      <c r="LMV1397" s="1"/>
      <c r="LMW1397" s="1"/>
      <c r="LMX1397" s="1"/>
      <c r="LMY1397" s="1"/>
      <c r="LMZ1397" s="1"/>
      <c r="LNA1397" s="1"/>
      <c r="LNB1397" s="1"/>
      <c r="LNC1397" s="1"/>
      <c r="LND1397" s="1"/>
      <c r="LNE1397" s="1"/>
      <c r="LNF1397" s="1"/>
      <c r="LNG1397" s="1"/>
      <c r="LNH1397" s="1"/>
      <c r="LNI1397" s="1"/>
      <c r="LNJ1397" s="1"/>
      <c r="LNK1397" s="1"/>
      <c r="LNL1397" s="1"/>
      <c r="LNM1397" s="1"/>
      <c r="LNN1397" s="1"/>
      <c r="LNO1397" s="1"/>
      <c r="LNP1397" s="1"/>
      <c r="LNQ1397" s="1"/>
      <c r="LNR1397" s="1"/>
      <c r="LNS1397" s="1"/>
      <c r="LNT1397" s="1"/>
      <c r="LNU1397" s="1"/>
      <c r="LNV1397" s="1"/>
      <c r="LNW1397" s="1"/>
      <c r="LNX1397" s="1"/>
      <c r="LNY1397" s="1"/>
      <c r="LNZ1397" s="1"/>
      <c r="LOA1397" s="1"/>
      <c r="LOB1397" s="1"/>
      <c r="LOC1397" s="1"/>
      <c r="LOD1397" s="1"/>
      <c r="LOE1397" s="1"/>
      <c r="LOF1397" s="1"/>
      <c r="LOG1397" s="1"/>
      <c r="LOH1397" s="1"/>
      <c r="LOI1397" s="1"/>
      <c r="LOJ1397" s="1"/>
      <c r="LOK1397" s="1"/>
      <c r="LOL1397" s="1"/>
      <c r="LOM1397" s="1"/>
      <c r="LON1397" s="1"/>
      <c r="LOO1397" s="1"/>
      <c r="LOP1397" s="1"/>
      <c r="LOQ1397" s="1"/>
      <c r="LOR1397" s="1"/>
      <c r="LOS1397" s="1"/>
      <c r="LOT1397" s="1"/>
      <c r="LOU1397" s="1"/>
      <c r="LOV1397" s="1"/>
      <c r="LOW1397" s="1"/>
      <c r="LOX1397" s="1"/>
      <c r="LOY1397" s="1"/>
      <c r="LOZ1397" s="1"/>
      <c r="LPA1397" s="1"/>
      <c r="LPB1397" s="1"/>
      <c r="LPC1397" s="1"/>
      <c r="LPD1397" s="1"/>
      <c r="LPE1397" s="1"/>
      <c r="LPF1397" s="1"/>
      <c r="LPG1397" s="1"/>
      <c r="LPH1397" s="1"/>
      <c r="LPI1397" s="1"/>
      <c r="LPJ1397" s="1"/>
      <c r="LPK1397" s="1"/>
      <c r="LPL1397" s="1"/>
      <c r="LPM1397" s="1"/>
      <c r="LPN1397" s="1"/>
      <c r="LPO1397" s="1"/>
      <c r="LPP1397" s="1"/>
      <c r="LPQ1397" s="1"/>
      <c r="LPR1397" s="1"/>
      <c r="LPS1397" s="1"/>
      <c r="LPT1397" s="1"/>
      <c r="LPU1397" s="1"/>
      <c r="LPV1397" s="1"/>
      <c r="LPW1397" s="1"/>
      <c r="LPX1397" s="1"/>
      <c r="LPY1397" s="1"/>
      <c r="LPZ1397" s="1"/>
      <c r="LQA1397" s="1"/>
      <c r="LQB1397" s="1"/>
      <c r="LQC1397" s="1"/>
      <c r="LQD1397" s="1"/>
      <c r="LQE1397" s="1"/>
      <c r="LQF1397" s="1"/>
      <c r="LQG1397" s="1"/>
      <c r="LQH1397" s="1"/>
      <c r="LQI1397" s="1"/>
      <c r="LQJ1397" s="1"/>
      <c r="LQK1397" s="1"/>
      <c r="LQL1397" s="1"/>
      <c r="LQM1397" s="1"/>
      <c r="LQN1397" s="1"/>
      <c r="LQO1397" s="1"/>
      <c r="LQP1397" s="1"/>
      <c r="LQQ1397" s="1"/>
      <c r="LQR1397" s="1"/>
      <c r="LQS1397" s="1"/>
      <c r="LQT1397" s="1"/>
      <c r="LQU1397" s="1"/>
      <c r="LQV1397" s="1"/>
      <c r="LQW1397" s="1"/>
      <c r="LQX1397" s="1"/>
      <c r="LQY1397" s="1"/>
      <c r="LQZ1397" s="1"/>
      <c r="LRA1397" s="1"/>
      <c r="LRB1397" s="1"/>
      <c r="LRC1397" s="1"/>
      <c r="LRD1397" s="1"/>
      <c r="LRE1397" s="1"/>
      <c r="LRF1397" s="1"/>
      <c r="LRG1397" s="1"/>
      <c r="LRH1397" s="1"/>
      <c r="LRI1397" s="1"/>
      <c r="LRJ1397" s="1"/>
      <c r="LRK1397" s="1"/>
      <c r="LRL1397" s="1"/>
      <c r="LRM1397" s="1"/>
      <c r="LRN1397" s="1"/>
      <c r="LRO1397" s="1"/>
      <c r="LRP1397" s="1"/>
      <c r="LRQ1397" s="1"/>
      <c r="LRR1397" s="1"/>
      <c r="LRS1397" s="1"/>
      <c r="LRT1397" s="1"/>
      <c r="LRU1397" s="1"/>
      <c r="LRV1397" s="1"/>
      <c r="LRW1397" s="1"/>
      <c r="LRX1397" s="1"/>
      <c r="LRY1397" s="1"/>
      <c r="LRZ1397" s="1"/>
      <c r="LSA1397" s="1"/>
      <c r="LSB1397" s="1"/>
      <c r="LSC1397" s="1"/>
      <c r="LSD1397" s="1"/>
      <c r="LSE1397" s="1"/>
      <c r="LSF1397" s="1"/>
      <c r="LSG1397" s="1"/>
      <c r="LSH1397" s="1"/>
      <c r="LSI1397" s="1"/>
      <c r="LSJ1397" s="1"/>
      <c r="LSK1397" s="1"/>
      <c r="LSL1397" s="1"/>
      <c r="LSM1397" s="1"/>
      <c r="LSN1397" s="1"/>
      <c r="LSO1397" s="1"/>
      <c r="LSP1397" s="1"/>
      <c r="LSQ1397" s="1"/>
      <c r="LSR1397" s="1"/>
      <c r="LSS1397" s="1"/>
      <c r="LST1397" s="1"/>
      <c r="LSU1397" s="1"/>
      <c r="LSV1397" s="1"/>
      <c r="LSW1397" s="1"/>
      <c r="LSX1397" s="1"/>
      <c r="LSY1397" s="1"/>
      <c r="LSZ1397" s="1"/>
      <c r="LTA1397" s="1"/>
      <c r="LTB1397" s="1"/>
      <c r="LTC1397" s="1"/>
      <c r="LTD1397" s="1"/>
      <c r="LTE1397" s="1"/>
      <c r="LTF1397" s="1"/>
      <c r="LTG1397" s="1"/>
      <c r="LTH1397" s="1"/>
      <c r="LTI1397" s="1"/>
      <c r="LTJ1397" s="1"/>
      <c r="LTK1397" s="1"/>
      <c r="LTL1397" s="1"/>
      <c r="LTM1397" s="1"/>
      <c r="LTN1397" s="1"/>
      <c r="LTO1397" s="1"/>
      <c r="LTP1397" s="1"/>
      <c r="LTQ1397" s="1"/>
      <c r="LTR1397" s="1"/>
      <c r="LTS1397" s="1"/>
      <c r="LTT1397" s="1"/>
      <c r="LTU1397" s="1"/>
      <c r="LTV1397" s="1"/>
      <c r="LTW1397" s="1"/>
      <c r="LTX1397" s="1"/>
      <c r="LTY1397" s="1"/>
      <c r="LTZ1397" s="1"/>
      <c r="LUA1397" s="1"/>
      <c r="LUB1397" s="1"/>
      <c r="LUC1397" s="1"/>
      <c r="LUD1397" s="1"/>
      <c r="LUE1397" s="1"/>
      <c r="LUF1397" s="1"/>
      <c r="LUG1397" s="1"/>
      <c r="LUH1397" s="1"/>
      <c r="LUI1397" s="1"/>
      <c r="LUJ1397" s="1"/>
      <c r="LUK1397" s="1"/>
      <c r="LUL1397" s="1"/>
      <c r="LUM1397" s="1"/>
      <c r="LUN1397" s="1"/>
      <c r="LUO1397" s="1"/>
      <c r="LUP1397" s="1"/>
      <c r="LUQ1397" s="1"/>
      <c r="LUR1397" s="1"/>
      <c r="LUS1397" s="1"/>
      <c r="LUT1397" s="1"/>
      <c r="LUU1397" s="1"/>
      <c r="LUV1397" s="1"/>
      <c r="LUW1397" s="1"/>
      <c r="LUX1397" s="1"/>
      <c r="LUY1397" s="1"/>
      <c r="LUZ1397" s="1"/>
      <c r="LVA1397" s="1"/>
      <c r="LVB1397" s="1"/>
      <c r="LVC1397" s="1"/>
      <c r="LVD1397" s="1"/>
      <c r="LVE1397" s="1"/>
      <c r="LVF1397" s="1"/>
      <c r="LVG1397" s="1"/>
      <c r="LVH1397" s="1"/>
      <c r="LVI1397" s="1"/>
      <c r="LVJ1397" s="1"/>
      <c r="LVK1397" s="1"/>
      <c r="LVL1397" s="1"/>
      <c r="LVM1397" s="1"/>
      <c r="LVN1397" s="1"/>
      <c r="LVO1397" s="1"/>
      <c r="LVP1397" s="1"/>
      <c r="LVQ1397" s="1"/>
      <c r="LVR1397" s="1"/>
      <c r="LVS1397" s="1"/>
      <c r="LVT1397" s="1"/>
      <c r="LVU1397" s="1"/>
      <c r="LVV1397" s="1"/>
      <c r="LVW1397" s="1"/>
      <c r="LVX1397" s="1"/>
      <c r="LVY1397" s="1"/>
      <c r="LVZ1397" s="1"/>
      <c r="LWA1397" s="1"/>
      <c r="LWB1397" s="1"/>
      <c r="LWC1397" s="1"/>
      <c r="LWD1397" s="1"/>
      <c r="LWE1397" s="1"/>
      <c r="LWF1397" s="1"/>
      <c r="LWG1397" s="1"/>
      <c r="LWH1397" s="1"/>
      <c r="LWI1397" s="1"/>
      <c r="LWJ1397" s="1"/>
      <c r="LWK1397" s="1"/>
      <c r="LWL1397" s="1"/>
      <c r="LWM1397" s="1"/>
      <c r="LWN1397" s="1"/>
      <c r="LWO1397" s="1"/>
      <c r="LWP1397" s="1"/>
      <c r="LWQ1397" s="1"/>
      <c r="LWR1397" s="1"/>
      <c r="LWS1397" s="1"/>
      <c r="LWT1397" s="1"/>
      <c r="LWU1397" s="1"/>
      <c r="LWV1397" s="1"/>
      <c r="LWW1397" s="1"/>
      <c r="LWX1397" s="1"/>
      <c r="LWY1397" s="1"/>
      <c r="LWZ1397" s="1"/>
      <c r="LXA1397" s="1"/>
      <c r="LXB1397" s="1"/>
      <c r="LXC1397" s="1"/>
      <c r="LXD1397" s="1"/>
      <c r="LXE1397" s="1"/>
      <c r="LXF1397" s="1"/>
      <c r="LXG1397" s="1"/>
      <c r="LXH1397" s="1"/>
      <c r="LXI1397" s="1"/>
      <c r="LXJ1397" s="1"/>
      <c r="LXK1397" s="1"/>
      <c r="LXL1397" s="1"/>
      <c r="LXM1397" s="1"/>
      <c r="LXN1397" s="1"/>
      <c r="LXO1397" s="1"/>
      <c r="LXP1397" s="1"/>
      <c r="LXQ1397" s="1"/>
      <c r="LXR1397" s="1"/>
      <c r="LXS1397" s="1"/>
      <c r="LXT1397" s="1"/>
      <c r="LXU1397" s="1"/>
      <c r="LXV1397" s="1"/>
      <c r="LXW1397" s="1"/>
      <c r="LXX1397" s="1"/>
      <c r="LXY1397" s="1"/>
      <c r="LXZ1397" s="1"/>
      <c r="LYA1397" s="1"/>
      <c r="LYB1397" s="1"/>
      <c r="LYC1397" s="1"/>
      <c r="LYD1397" s="1"/>
      <c r="LYE1397" s="1"/>
      <c r="LYF1397" s="1"/>
      <c r="LYG1397" s="1"/>
      <c r="LYH1397" s="1"/>
      <c r="LYI1397" s="1"/>
      <c r="LYJ1397" s="1"/>
      <c r="LYK1397" s="1"/>
      <c r="LYL1397" s="1"/>
      <c r="LYM1397" s="1"/>
      <c r="LYN1397" s="1"/>
      <c r="LYO1397" s="1"/>
      <c r="LYP1397" s="1"/>
      <c r="LYQ1397" s="1"/>
      <c r="LYR1397" s="1"/>
      <c r="LYS1397" s="1"/>
      <c r="LYT1397" s="1"/>
      <c r="LYU1397" s="1"/>
      <c r="LYV1397" s="1"/>
      <c r="LYW1397" s="1"/>
      <c r="LYX1397" s="1"/>
      <c r="LYY1397" s="1"/>
      <c r="LYZ1397" s="1"/>
      <c r="LZA1397" s="1"/>
      <c r="LZB1397" s="1"/>
      <c r="LZC1397" s="1"/>
      <c r="LZD1397" s="1"/>
      <c r="LZE1397" s="1"/>
      <c r="LZF1397" s="1"/>
      <c r="LZG1397" s="1"/>
      <c r="LZH1397" s="1"/>
      <c r="LZI1397" s="1"/>
      <c r="LZJ1397" s="1"/>
      <c r="LZK1397" s="1"/>
      <c r="LZL1397" s="1"/>
      <c r="LZM1397" s="1"/>
      <c r="LZN1397" s="1"/>
      <c r="LZO1397" s="1"/>
      <c r="LZP1397" s="1"/>
      <c r="LZQ1397" s="1"/>
      <c r="LZR1397" s="1"/>
      <c r="LZS1397" s="1"/>
      <c r="LZT1397" s="1"/>
      <c r="LZU1397" s="1"/>
      <c r="LZV1397" s="1"/>
      <c r="LZW1397" s="1"/>
      <c r="LZX1397" s="1"/>
      <c r="LZY1397" s="1"/>
      <c r="LZZ1397" s="1"/>
      <c r="MAA1397" s="1"/>
      <c r="MAB1397" s="1"/>
      <c r="MAC1397" s="1"/>
      <c r="MAD1397" s="1"/>
      <c r="MAE1397" s="1"/>
      <c r="MAF1397" s="1"/>
      <c r="MAG1397" s="1"/>
      <c r="MAH1397" s="1"/>
      <c r="MAI1397" s="1"/>
      <c r="MAJ1397" s="1"/>
      <c r="MAK1397" s="1"/>
      <c r="MAL1397" s="1"/>
      <c r="MAM1397" s="1"/>
      <c r="MAN1397" s="1"/>
      <c r="MAO1397" s="1"/>
      <c r="MAP1397" s="1"/>
      <c r="MAQ1397" s="1"/>
      <c r="MAR1397" s="1"/>
      <c r="MAS1397" s="1"/>
      <c r="MAT1397" s="1"/>
      <c r="MAU1397" s="1"/>
      <c r="MAV1397" s="1"/>
      <c r="MAW1397" s="1"/>
      <c r="MAX1397" s="1"/>
      <c r="MAY1397" s="1"/>
      <c r="MAZ1397" s="1"/>
      <c r="MBA1397" s="1"/>
      <c r="MBB1397" s="1"/>
      <c r="MBC1397" s="1"/>
      <c r="MBD1397" s="1"/>
      <c r="MBE1397" s="1"/>
      <c r="MBF1397" s="1"/>
      <c r="MBG1397" s="1"/>
      <c r="MBH1397" s="1"/>
      <c r="MBI1397" s="1"/>
      <c r="MBJ1397" s="1"/>
      <c r="MBK1397" s="1"/>
      <c r="MBL1397" s="1"/>
      <c r="MBM1397" s="1"/>
      <c r="MBN1397" s="1"/>
      <c r="MBO1397" s="1"/>
      <c r="MBP1397" s="1"/>
      <c r="MBQ1397" s="1"/>
      <c r="MBR1397" s="1"/>
      <c r="MBS1397" s="1"/>
      <c r="MBT1397" s="1"/>
      <c r="MBU1397" s="1"/>
      <c r="MBV1397" s="1"/>
      <c r="MBW1397" s="1"/>
      <c r="MBX1397" s="1"/>
      <c r="MBY1397" s="1"/>
      <c r="MBZ1397" s="1"/>
      <c r="MCA1397" s="1"/>
      <c r="MCB1397" s="1"/>
      <c r="MCC1397" s="1"/>
      <c r="MCD1397" s="1"/>
      <c r="MCE1397" s="1"/>
      <c r="MCF1397" s="1"/>
      <c r="MCG1397" s="1"/>
      <c r="MCH1397" s="1"/>
      <c r="MCI1397" s="1"/>
      <c r="MCJ1397" s="1"/>
      <c r="MCK1397" s="1"/>
      <c r="MCL1397" s="1"/>
      <c r="MCM1397" s="1"/>
      <c r="MCN1397" s="1"/>
      <c r="MCO1397" s="1"/>
      <c r="MCP1397" s="1"/>
      <c r="MCQ1397" s="1"/>
      <c r="MCR1397" s="1"/>
      <c r="MCS1397" s="1"/>
      <c r="MCT1397" s="1"/>
      <c r="MCU1397" s="1"/>
      <c r="MCV1397" s="1"/>
      <c r="MCW1397" s="1"/>
      <c r="MCX1397" s="1"/>
      <c r="MCY1397" s="1"/>
      <c r="MCZ1397" s="1"/>
      <c r="MDA1397" s="1"/>
      <c r="MDB1397" s="1"/>
      <c r="MDC1397" s="1"/>
      <c r="MDD1397" s="1"/>
      <c r="MDE1397" s="1"/>
      <c r="MDF1397" s="1"/>
      <c r="MDG1397" s="1"/>
      <c r="MDH1397" s="1"/>
      <c r="MDI1397" s="1"/>
      <c r="MDJ1397" s="1"/>
      <c r="MDK1397" s="1"/>
      <c r="MDL1397" s="1"/>
      <c r="MDM1397" s="1"/>
      <c r="MDN1397" s="1"/>
      <c r="MDO1397" s="1"/>
      <c r="MDP1397" s="1"/>
      <c r="MDQ1397" s="1"/>
      <c r="MDR1397" s="1"/>
      <c r="MDS1397" s="1"/>
      <c r="MDT1397" s="1"/>
      <c r="MDU1397" s="1"/>
      <c r="MDV1397" s="1"/>
      <c r="MDW1397" s="1"/>
      <c r="MDX1397" s="1"/>
      <c r="MDY1397" s="1"/>
      <c r="MDZ1397" s="1"/>
      <c r="MEA1397" s="1"/>
      <c r="MEB1397" s="1"/>
      <c r="MEC1397" s="1"/>
      <c r="MED1397" s="1"/>
      <c r="MEE1397" s="1"/>
      <c r="MEF1397" s="1"/>
      <c r="MEG1397" s="1"/>
      <c r="MEH1397" s="1"/>
      <c r="MEI1397" s="1"/>
      <c r="MEJ1397" s="1"/>
      <c r="MEK1397" s="1"/>
      <c r="MEL1397" s="1"/>
      <c r="MEM1397" s="1"/>
      <c r="MEN1397" s="1"/>
      <c r="MEO1397" s="1"/>
      <c r="MEP1397" s="1"/>
      <c r="MEQ1397" s="1"/>
      <c r="MER1397" s="1"/>
      <c r="MES1397" s="1"/>
      <c r="MET1397" s="1"/>
      <c r="MEU1397" s="1"/>
      <c r="MEV1397" s="1"/>
      <c r="MEW1397" s="1"/>
      <c r="MEX1397" s="1"/>
      <c r="MEY1397" s="1"/>
      <c r="MEZ1397" s="1"/>
      <c r="MFA1397" s="1"/>
      <c r="MFB1397" s="1"/>
      <c r="MFC1397" s="1"/>
      <c r="MFD1397" s="1"/>
      <c r="MFE1397" s="1"/>
      <c r="MFF1397" s="1"/>
      <c r="MFG1397" s="1"/>
      <c r="MFH1397" s="1"/>
      <c r="MFI1397" s="1"/>
      <c r="MFJ1397" s="1"/>
      <c r="MFK1397" s="1"/>
      <c r="MFL1397" s="1"/>
      <c r="MFM1397" s="1"/>
      <c r="MFN1397" s="1"/>
      <c r="MFO1397" s="1"/>
      <c r="MFP1397" s="1"/>
      <c r="MFQ1397" s="1"/>
      <c r="MFR1397" s="1"/>
      <c r="MFS1397" s="1"/>
      <c r="MFT1397" s="1"/>
      <c r="MFU1397" s="1"/>
      <c r="MFV1397" s="1"/>
      <c r="MFW1397" s="1"/>
      <c r="MFX1397" s="1"/>
      <c r="MFY1397" s="1"/>
      <c r="MFZ1397" s="1"/>
      <c r="MGA1397" s="1"/>
      <c r="MGB1397" s="1"/>
      <c r="MGC1397" s="1"/>
      <c r="MGD1397" s="1"/>
      <c r="MGE1397" s="1"/>
      <c r="MGF1397" s="1"/>
      <c r="MGG1397" s="1"/>
      <c r="MGH1397" s="1"/>
      <c r="MGI1397" s="1"/>
      <c r="MGJ1397" s="1"/>
      <c r="MGK1397" s="1"/>
      <c r="MGL1397" s="1"/>
      <c r="MGM1397" s="1"/>
      <c r="MGN1397" s="1"/>
      <c r="MGO1397" s="1"/>
      <c r="MGP1397" s="1"/>
      <c r="MGQ1397" s="1"/>
      <c r="MGR1397" s="1"/>
      <c r="MGS1397" s="1"/>
      <c r="MGT1397" s="1"/>
      <c r="MGU1397" s="1"/>
      <c r="MGV1397" s="1"/>
      <c r="MGW1397" s="1"/>
      <c r="MGX1397" s="1"/>
      <c r="MGY1397" s="1"/>
      <c r="MGZ1397" s="1"/>
      <c r="MHA1397" s="1"/>
      <c r="MHB1397" s="1"/>
      <c r="MHC1397" s="1"/>
      <c r="MHD1397" s="1"/>
      <c r="MHE1397" s="1"/>
      <c r="MHF1397" s="1"/>
      <c r="MHG1397" s="1"/>
      <c r="MHH1397" s="1"/>
      <c r="MHI1397" s="1"/>
      <c r="MHJ1397" s="1"/>
      <c r="MHK1397" s="1"/>
      <c r="MHL1397" s="1"/>
      <c r="MHM1397" s="1"/>
      <c r="MHN1397" s="1"/>
      <c r="MHO1397" s="1"/>
      <c r="MHP1397" s="1"/>
      <c r="MHQ1397" s="1"/>
      <c r="MHR1397" s="1"/>
      <c r="MHS1397" s="1"/>
      <c r="MHT1397" s="1"/>
      <c r="MHU1397" s="1"/>
      <c r="MHV1397" s="1"/>
      <c r="MHW1397" s="1"/>
      <c r="MHX1397" s="1"/>
      <c r="MHY1397" s="1"/>
      <c r="MHZ1397" s="1"/>
      <c r="MIA1397" s="1"/>
      <c r="MIB1397" s="1"/>
      <c r="MIC1397" s="1"/>
      <c r="MID1397" s="1"/>
      <c r="MIE1397" s="1"/>
      <c r="MIF1397" s="1"/>
      <c r="MIG1397" s="1"/>
      <c r="MIH1397" s="1"/>
      <c r="MII1397" s="1"/>
      <c r="MIJ1397" s="1"/>
      <c r="MIK1397" s="1"/>
      <c r="MIL1397" s="1"/>
      <c r="MIM1397" s="1"/>
      <c r="MIN1397" s="1"/>
      <c r="MIO1397" s="1"/>
      <c r="MIP1397" s="1"/>
      <c r="MIQ1397" s="1"/>
      <c r="MIR1397" s="1"/>
      <c r="MIS1397" s="1"/>
      <c r="MIT1397" s="1"/>
      <c r="MIU1397" s="1"/>
      <c r="MIV1397" s="1"/>
      <c r="MIW1397" s="1"/>
      <c r="MIX1397" s="1"/>
      <c r="MIY1397" s="1"/>
      <c r="MIZ1397" s="1"/>
      <c r="MJA1397" s="1"/>
      <c r="MJB1397" s="1"/>
      <c r="MJC1397" s="1"/>
      <c r="MJD1397" s="1"/>
      <c r="MJE1397" s="1"/>
      <c r="MJF1397" s="1"/>
      <c r="MJG1397" s="1"/>
      <c r="MJH1397" s="1"/>
      <c r="MJI1397" s="1"/>
      <c r="MJJ1397" s="1"/>
      <c r="MJK1397" s="1"/>
      <c r="MJL1397" s="1"/>
      <c r="MJM1397" s="1"/>
      <c r="MJN1397" s="1"/>
      <c r="MJO1397" s="1"/>
      <c r="MJP1397" s="1"/>
      <c r="MJQ1397" s="1"/>
      <c r="MJR1397" s="1"/>
      <c r="MJS1397" s="1"/>
      <c r="MJT1397" s="1"/>
      <c r="MJU1397" s="1"/>
      <c r="MJV1397" s="1"/>
      <c r="MJW1397" s="1"/>
      <c r="MJX1397" s="1"/>
      <c r="MJY1397" s="1"/>
      <c r="MJZ1397" s="1"/>
      <c r="MKA1397" s="1"/>
      <c r="MKB1397" s="1"/>
      <c r="MKC1397" s="1"/>
      <c r="MKD1397" s="1"/>
      <c r="MKE1397" s="1"/>
      <c r="MKF1397" s="1"/>
      <c r="MKG1397" s="1"/>
      <c r="MKH1397" s="1"/>
      <c r="MKI1397" s="1"/>
      <c r="MKJ1397" s="1"/>
      <c r="MKK1397" s="1"/>
      <c r="MKL1397" s="1"/>
      <c r="MKM1397" s="1"/>
      <c r="MKN1397" s="1"/>
      <c r="MKO1397" s="1"/>
      <c r="MKP1397" s="1"/>
      <c r="MKQ1397" s="1"/>
      <c r="MKR1397" s="1"/>
      <c r="MKS1397" s="1"/>
      <c r="MKT1397" s="1"/>
      <c r="MKU1397" s="1"/>
      <c r="MKV1397" s="1"/>
      <c r="MKW1397" s="1"/>
      <c r="MKX1397" s="1"/>
      <c r="MKY1397" s="1"/>
      <c r="MKZ1397" s="1"/>
      <c r="MLA1397" s="1"/>
      <c r="MLB1397" s="1"/>
      <c r="MLC1397" s="1"/>
      <c r="MLD1397" s="1"/>
      <c r="MLE1397" s="1"/>
      <c r="MLF1397" s="1"/>
      <c r="MLG1397" s="1"/>
      <c r="MLH1397" s="1"/>
      <c r="MLI1397" s="1"/>
      <c r="MLJ1397" s="1"/>
      <c r="MLK1397" s="1"/>
      <c r="MLL1397" s="1"/>
      <c r="MLM1397" s="1"/>
      <c r="MLN1397" s="1"/>
      <c r="MLO1397" s="1"/>
      <c r="MLP1397" s="1"/>
      <c r="MLQ1397" s="1"/>
      <c r="MLR1397" s="1"/>
      <c r="MLS1397" s="1"/>
      <c r="MLT1397" s="1"/>
      <c r="MLU1397" s="1"/>
      <c r="MLV1397" s="1"/>
      <c r="MLW1397" s="1"/>
      <c r="MLX1397" s="1"/>
      <c r="MLY1397" s="1"/>
      <c r="MLZ1397" s="1"/>
      <c r="MMA1397" s="1"/>
      <c r="MMB1397" s="1"/>
      <c r="MMC1397" s="1"/>
      <c r="MMD1397" s="1"/>
      <c r="MME1397" s="1"/>
      <c r="MMF1397" s="1"/>
      <c r="MMG1397" s="1"/>
      <c r="MMH1397" s="1"/>
      <c r="MMI1397" s="1"/>
      <c r="MMJ1397" s="1"/>
      <c r="MMK1397" s="1"/>
      <c r="MML1397" s="1"/>
      <c r="MMM1397" s="1"/>
      <c r="MMN1397" s="1"/>
      <c r="MMO1397" s="1"/>
      <c r="MMP1397" s="1"/>
      <c r="MMQ1397" s="1"/>
      <c r="MMR1397" s="1"/>
      <c r="MMS1397" s="1"/>
      <c r="MMT1397" s="1"/>
      <c r="MMU1397" s="1"/>
      <c r="MMV1397" s="1"/>
      <c r="MMW1397" s="1"/>
      <c r="MMX1397" s="1"/>
      <c r="MMY1397" s="1"/>
      <c r="MMZ1397" s="1"/>
      <c r="MNA1397" s="1"/>
      <c r="MNB1397" s="1"/>
      <c r="MNC1397" s="1"/>
      <c r="MND1397" s="1"/>
      <c r="MNE1397" s="1"/>
      <c r="MNF1397" s="1"/>
      <c r="MNG1397" s="1"/>
      <c r="MNH1397" s="1"/>
      <c r="MNI1397" s="1"/>
      <c r="MNJ1397" s="1"/>
      <c r="MNK1397" s="1"/>
      <c r="MNL1397" s="1"/>
      <c r="MNM1397" s="1"/>
      <c r="MNN1397" s="1"/>
      <c r="MNO1397" s="1"/>
      <c r="MNP1397" s="1"/>
      <c r="MNQ1397" s="1"/>
      <c r="MNR1397" s="1"/>
      <c r="MNS1397" s="1"/>
      <c r="MNT1397" s="1"/>
      <c r="MNU1397" s="1"/>
      <c r="MNV1397" s="1"/>
      <c r="MNW1397" s="1"/>
      <c r="MNX1397" s="1"/>
      <c r="MNY1397" s="1"/>
      <c r="MNZ1397" s="1"/>
      <c r="MOA1397" s="1"/>
      <c r="MOB1397" s="1"/>
      <c r="MOC1397" s="1"/>
      <c r="MOD1397" s="1"/>
      <c r="MOE1397" s="1"/>
      <c r="MOF1397" s="1"/>
      <c r="MOG1397" s="1"/>
      <c r="MOH1397" s="1"/>
      <c r="MOI1397" s="1"/>
      <c r="MOJ1397" s="1"/>
      <c r="MOK1397" s="1"/>
      <c r="MOL1397" s="1"/>
      <c r="MOM1397" s="1"/>
      <c r="MON1397" s="1"/>
      <c r="MOO1397" s="1"/>
      <c r="MOP1397" s="1"/>
      <c r="MOQ1397" s="1"/>
      <c r="MOR1397" s="1"/>
      <c r="MOS1397" s="1"/>
      <c r="MOT1397" s="1"/>
      <c r="MOU1397" s="1"/>
      <c r="MOV1397" s="1"/>
      <c r="MOW1397" s="1"/>
      <c r="MOX1397" s="1"/>
      <c r="MOY1397" s="1"/>
      <c r="MOZ1397" s="1"/>
      <c r="MPA1397" s="1"/>
      <c r="MPB1397" s="1"/>
      <c r="MPC1397" s="1"/>
      <c r="MPD1397" s="1"/>
      <c r="MPE1397" s="1"/>
      <c r="MPF1397" s="1"/>
      <c r="MPG1397" s="1"/>
      <c r="MPH1397" s="1"/>
      <c r="MPI1397" s="1"/>
      <c r="MPJ1397" s="1"/>
      <c r="MPK1397" s="1"/>
      <c r="MPL1397" s="1"/>
      <c r="MPM1397" s="1"/>
      <c r="MPN1397" s="1"/>
      <c r="MPO1397" s="1"/>
      <c r="MPP1397" s="1"/>
      <c r="MPQ1397" s="1"/>
      <c r="MPR1397" s="1"/>
      <c r="MPS1397" s="1"/>
      <c r="MPT1397" s="1"/>
      <c r="MPU1397" s="1"/>
      <c r="MPV1397" s="1"/>
      <c r="MPW1397" s="1"/>
      <c r="MPX1397" s="1"/>
      <c r="MPY1397" s="1"/>
      <c r="MPZ1397" s="1"/>
      <c r="MQA1397" s="1"/>
      <c r="MQB1397" s="1"/>
      <c r="MQC1397" s="1"/>
      <c r="MQD1397" s="1"/>
      <c r="MQE1397" s="1"/>
      <c r="MQF1397" s="1"/>
      <c r="MQG1397" s="1"/>
      <c r="MQH1397" s="1"/>
      <c r="MQI1397" s="1"/>
      <c r="MQJ1397" s="1"/>
      <c r="MQK1397" s="1"/>
      <c r="MQL1397" s="1"/>
      <c r="MQM1397" s="1"/>
      <c r="MQN1397" s="1"/>
      <c r="MQO1397" s="1"/>
      <c r="MQP1397" s="1"/>
      <c r="MQQ1397" s="1"/>
      <c r="MQR1397" s="1"/>
      <c r="MQS1397" s="1"/>
      <c r="MQT1397" s="1"/>
      <c r="MQU1397" s="1"/>
      <c r="MQV1397" s="1"/>
      <c r="MQW1397" s="1"/>
      <c r="MQX1397" s="1"/>
      <c r="MQY1397" s="1"/>
      <c r="MQZ1397" s="1"/>
      <c r="MRA1397" s="1"/>
      <c r="MRB1397" s="1"/>
      <c r="MRC1397" s="1"/>
      <c r="MRD1397" s="1"/>
      <c r="MRE1397" s="1"/>
      <c r="MRF1397" s="1"/>
      <c r="MRG1397" s="1"/>
      <c r="MRH1397" s="1"/>
      <c r="MRI1397" s="1"/>
      <c r="MRJ1397" s="1"/>
      <c r="MRK1397" s="1"/>
      <c r="MRL1397" s="1"/>
      <c r="MRM1397" s="1"/>
      <c r="MRN1397" s="1"/>
      <c r="MRO1397" s="1"/>
      <c r="MRP1397" s="1"/>
      <c r="MRQ1397" s="1"/>
      <c r="MRR1397" s="1"/>
      <c r="MRS1397" s="1"/>
      <c r="MRT1397" s="1"/>
      <c r="MRU1397" s="1"/>
      <c r="MRV1397" s="1"/>
      <c r="MRW1397" s="1"/>
      <c r="MRX1397" s="1"/>
      <c r="MRY1397" s="1"/>
      <c r="MRZ1397" s="1"/>
      <c r="MSA1397" s="1"/>
      <c r="MSB1397" s="1"/>
      <c r="MSC1397" s="1"/>
      <c r="MSD1397" s="1"/>
      <c r="MSE1397" s="1"/>
      <c r="MSF1397" s="1"/>
      <c r="MSG1397" s="1"/>
      <c r="MSH1397" s="1"/>
      <c r="MSI1397" s="1"/>
      <c r="MSJ1397" s="1"/>
      <c r="MSK1397" s="1"/>
      <c r="MSL1397" s="1"/>
      <c r="MSM1397" s="1"/>
      <c r="MSN1397" s="1"/>
      <c r="MSO1397" s="1"/>
      <c r="MSP1397" s="1"/>
      <c r="MSQ1397" s="1"/>
      <c r="MSR1397" s="1"/>
      <c r="MSS1397" s="1"/>
      <c r="MST1397" s="1"/>
      <c r="MSU1397" s="1"/>
      <c r="MSV1397" s="1"/>
      <c r="MSW1397" s="1"/>
      <c r="MSX1397" s="1"/>
      <c r="MSY1397" s="1"/>
      <c r="MSZ1397" s="1"/>
      <c r="MTA1397" s="1"/>
      <c r="MTB1397" s="1"/>
      <c r="MTC1397" s="1"/>
      <c r="MTD1397" s="1"/>
      <c r="MTE1397" s="1"/>
      <c r="MTF1397" s="1"/>
      <c r="MTG1397" s="1"/>
      <c r="MTH1397" s="1"/>
      <c r="MTI1397" s="1"/>
      <c r="MTJ1397" s="1"/>
      <c r="MTK1397" s="1"/>
      <c r="MTL1397" s="1"/>
      <c r="MTM1397" s="1"/>
      <c r="MTN1397" s="1"/>
      <c r="MTO1397" s="1"/>
      <c r="MTP1397" s="1"/>
      <c r="MTQ1397" s="1"/>
      <c r="MTR1397" s="1"/>
      <c r="MTS1397" s="1"/>
      <c r="MTT1397" s="1"/>
      <c r="MTU1397" s="1"/>
      <c r="MTV1397" s="1"/>
      <c r="MTW1397" s="1"/>
      <c r="MTX1397" s="1"/>
      <c r="MTY1397" s="1"/>
      <c r="MTZ1397" s="1"/>
      <c r="MUA1397" s="1"/>
      <c r="MUB1397" s="1"/>
      <c r="MUC1397" s="1"/>
      <c r="MUD1397" s="1"/>
      <c r="MUE1397" s="1"/>
      <c r="MUF1397" s="1"/>
      <c r="MUG1397" s="1"/>
      <c r="MUH1397" s="1"/>
      <c r="MUI1397" s="1"/>
      <c r="MUJ1397" s="1"/>
      <c r="MUK1397" s="1"/>
      <c r="MUL1397" s="1"/>
      <c r="MUM1397" s="1"/>
      <c r="MUN1397" s="1"/>
      <c r="MUO1397" s="1"/>
      <c r="MUP1397" s="1"/>
      <c r="MUQ1397" s="1"/>
      <c r="MUR1397" s="1"/>
      <c r="MUS1397" s="1"/>
      <c r="MUT1397" s="1"/>
      <c r="MUU1397" s="1"/>
      <c r="MUV1397" s="1"/>
      <c r="MUW1397" s="1"/>
      <c r="MUX1397" s="1"/>
      <c r="MUY1397" s="1"/>
      <c r="MUZ1397" s="1"/>
      <c r="MVA1397" s="1"/>
      <c r="MVB1397" s="1"/>
      <c r="MVC1397" s="1"/>
      <c r="MVD1397" s="1"/>
      <c r="MVE1397" s="1"/>
      <c r="MVF1397" s="1"/>
      <c r="MVG1397" s="1"/>
      <c r="MVH1397" s="1"/>
      <c r="MVI1397" s="1"/>
      <c r="MVJ1397" s="1"/>
      <c r="MVK1397" s="1"/>
      <c r="MVL1397" s="1"/>
      <c r="MVM1397" s="1"/>
      <c r="MVN1397" s="1"/>
      <c r="MVO1397" s="1"/>
      <c r="MVP1397" s="1"/>
      <c r="MVQ1397" s="1"/>
      <c r="MVR1397" s="1"/>
      <c r="MVS1397" s="1"/>
      <c r="MVT1397" s="1"/>
      <c r="MVU1397" s="1"/>
      <c r="MVV1397" s="1"/>
      <c r="MVW1397" s="1"/>
      <c r="MVX1397" s="1"/>
      <c r="MVY1397" s="1"/>
      <c r="MVZ1397" s="1"/>
      <c r="MWA1397" s="1"/>
      <c r="MWB1397" s="1"/>
      <c r="MWC1397" s="1"/>
      <c r="MWD1397" s="1"/>
      <c r="MWE1397" s="1"/>
      <c r="MWF1397" s="1"/>
      <c r="MWG1397" s="1"/>
      <c r="MWH1397" s="1"/>
      <c r="MWI1397" s="1"/>
      <c r="MWJ1397" s="1"/>
      <c r="MWK1397" s="1"/>
      <c r="MWL1397" s="1"/>
      <c r="MWM1397" s="1"/>
      <c r="MWN1397" s="1"/>
      <c r="MWO1397" s="1"/>
      <c r="MWP1397" s="1"/>
      <c r="MWQ1397" s="1"/>
      <c r="MWR1397" s="1"/>
      <c r="MWS1397" s="1"/>
      <c r="MWT1397" s="1"/>
      <c r="MWU1397" s="1"/>
      <c r="MWV1397" s="1"/>
      <c r="MWW1397" s="1"/>
      <c r="MWX1397" s="1"/>
      <c r="MWY1397" s="1"/>
      <c r="MWZ1397" s="1"/>
      <c r="MXA1397" s="1"/>
      <c r="MXB1397" s="1"/>
      <c r="MXC1397" s="1"/>
      <c r="MXD1397" s="1"/>
      <c r="MXE1397" s="1"/>
      <c r="MXF1397" s="1"/>
      <c r="MXG1397" s="1"/>
      <c r="MXH1397" s="1"/>
      <c r="MXI1397" s="1"/>
      <c r="MXJ1397" s="1"/>
      <c r="MXK1397" s="1"/>
      <c r="MXL1397" s="1"/>
      <c r="MXM1397" s="1"/>
      <c r="MXN1397" s="1"/>
      <c r="MXO1397" s="1"/>
      <c r="MXP1397" s="1"/>
      <c r="MXQ1397" s="1"/>
      <c r="MXR1397" s="1"/>
      <c r="MXS1397" s="1"/>
      <c r="MXT1397" s="1"/>
      <c r="MXU1397" s="1"/>
      <c r="MXV1397" s="1"/>
      <c r="MXW1397" s="1"/>
      <c r="MXX1397" s="1"/>
      <c r="MXY1397" s="1"/>
      <c r="MXZ1397" s="1"/>
      <c r="MYA1397" s="1"/>
      <c r="MYB1397" s="1"/>
      <c r="MYC1397" s="1"/>
      <c r="MYD1397" s="1"/>
      <c r="MYE1397" s="1"/>
      <c r="MYF1397" s="1"/>
      <c r="MYG1397" s="1"/>
      <c r="MYH1397" s="1"/>
      <c r="MYI1397" s="1"/>
      <c r="MYJ1397" s="1"/>
      <c r="MYK1397" s="1"/>
      <c r="MYL1397" s="1"/>
      <c r="MYM1397" s="1"/>
      <c r="MYN1397" s="1"/>
      <c r="MYO1397" s="1"/>
      <c r="MYP1397" s="1"/>
      <c r="MYQ1397" s="1"/>
      <c r="MYR1397" s="1"/>
      <c r="MYS1397" s="1"/>
      <c r="MYT1397" s="1"/>
      <c r="MYU1397" s="1"/>
      <c r="MYV1397" s="1"/>
      <c r="MYW1397" s="1"/>
      <c r="MYX1397" s="1"/>
      <c r="MYY1397" s="1"/>
      <c r="MYZ1397" s="1"/>
      <c r="MZA1397" s="1"/>
      <c r="MZB1397" s="1"/>
      <c r="MZC1397" s="1"/>
      <c r="MZD1397" s="1"/>
      <c r="MZE1397" s="1"/>
      <c r="MZF1397" s="1"/>
      <c r="MZG1397" s="1"/>
      <c r="MZH1397" s="1"/>
      <c r="MZI1397" s="1"/>
      <c r="MZJ1397" s="1"/>
      <c r="MZK1397" s="1"/>
      <c r="MZL1397" s="1"/>
      <c r="MZM1397" s="1"/>
      <c r="MZN1397" s="1"/>
      <c r="MZO1397" s="1"/>
      <c r="MZP1397" s="1"/>
      <c r="MZQ1397" s="1"/>
      <c r="MZR1397" s="1"/>
      <c r="MZS1397" s="1"/>
      <c r="MZT1397" s="1"/>
      <c r="MZU1397" s="1"/>
      <c r="MZV1397" s="1"/>
      <c r="MZW1397" s="1"/>
      <c r="MZX1397" s="1"/>
      <c r="MZY1397" s="1"/>
      <c r="MZZ1397" s="1"/>
      <c r="NAA1397" s="1"/>
      <c r="NAB1397" s="1"/>
      <c r="NAC1397" s="1"/>
      <c r="NAD1397" s="1"/>
      <c r="NAE1397" s="1"/>
      <c r="NAF1397" s="1"/>
      <c r="NAG1397" s="1"/>
      <c r="NAH1397" s="1"/>
      <c r="NAI1397" s="1"/>
      <c r="NAJ1397" s="1"/>
      <c r="NAK1397" s="1"/>
      <c r="NAL1397" s="1"/>
      <c r="NAM1397" s="1"/>
      <c r="NAN1397" s="1"/>
      <c r="NAO1397" s="1"/>
      <c r="NAP1397" s="1"/>
      <c r="NAQ1397" s="1"/>
      <c r="NAR1397" s="1"/>
      <c r="NAS1397" s="1"/>
      <c r="NAT1397" s="1"/>
      <c r="NAU1397" s="1"/>
      <c r="NAV1397" s="1"/>
      <c r="NAW1397" s="1"/>
      <c r="NAX1397" s="1"/>
      <c r="NAY1397" s="1"/>
      <c r="NAZ1397" s="1"/>
      <c r="NBA1397" s="1"/>
      <c r="NBB1397" s="1"/>
      <c r="NBC1397" s="1"/>
      <c r="NBD1397" s="1"/>
      <c r="NBE1397" s="1"/>
      <c r="NBF1397" s="1"/>
      <c r="NBG1397" s="1"/>
      <c r="NBH1397" s="1"/>
      <c r="NBI1397" s="1"/>
      <c r="NBJ1397" s="1"/>
      <c r="NBK1397" s="1"/>
      <c r="NBL1397" s="1"/>
      <c r="NBM1397" s="1"/>
      <c r="NBN1397" s="1"/>
      <c r="NBO1397" s="1"/>
      <c r="NBP1397" s="1"/>
      <c r="NBQ1397" s="1"/>
      <c r="NBR1397" s="1"/>
      <c r="NBS1397" s="1"/>
      <c r="NBT1397" s="1"/>
      <c r="NBU1397" s="1"/>
      <c r="NBV1397" s="1"/>
      <c r="NBW1397" s="1"/>
      <c r="NBX1397" s="1"/>
      <c r="NBY1397" s="1"/>
      <c r="NBZ1397" s="1"/>
      <c r="NCA1397" s="1"/>
      <c r="NCB1397" s="1"/>
      <c r="NCC1397" s="1"/>
      <c r="NCD1397" s="1"/>
      <c r="NCE1397" s="1"/>
      <c r="NCF1397" s="1"/>
      <c r="NCG1397" s="1"/>
      <c r="NCH1397" s="1"/>
      <c r="NCI1397" s="1"/>
      <c r="NCJ1397" s="1"/>
      <c r="NCK1397" s="1"/>
      <c r="NCL1397" s="1"/>
      <c r="NCM1397" s="1"/>
      <c r="NCN1397" s="1"/>
      <c r="NCO1397" s="1"/>
      <c r="NCP1397" s="1"/>
      <c r="NCQ1397" s="1"/>
      <c r="NCR1397" s="1"/>
      <c r="NCS1397" s="1"/>
      <c r="NCT1397" s="1"/>
      <c r="NCU1397" s="1"/>
      <c r="NCV1397" s="1"/>
      <c r="NCW1397" s="1"/>
      <c r="NCX1397" s="1"/>
      <c r="NCY1397" s="1"/>
      <c r="NCZ1397" s="1"/>
      <c r="NDA1397" s="1"/>
      <c r="NDB1397" s="1"/>
      <c r="NDC1397" s="1"/>
      <c r="NDD1397" s="1"/>
      <c r="NDE1397" s="1"/>
      <c r="NDF1397" s="1"/>
      <c r="NDG1397" s="1"/>
      <c r="NDH1397" s="1"/>
      <c r="NDI1397" s="1"/>
      <c r="NDJ1397" s="1"/>
      <c r="NDK1397" s="1"/>
      <c r="NDL1397" s="1"/>
      <c r="NDM1397" s="1"/>
      <c r="NDN1397" s="1"/>
      <c r="NDO1397" s="1"/>
      <c r="NDP1397" s="1"/>
      <c r="NDQ1397" s="1"/>
      <c r="NDR1397" s="1"/>
      <c r="NDS1397" s="1"/>
      <c r="NDT1397" s="1"/>
      <c r="NDU1397" s="1"/>
      <c r="NDV1397" s="1"/>
      <c r="NDW1397" s="1"/>
      <c r="NDX1397" s="1"/>
      <c r="NDY1397" s="1"/>
      <c r="NDZ1397" s="1"/>
      <c r="NEA1397" s="1"/>
      <c r="NEB1397" s="1"/>
      <c r="NEC1397" s="1"/>
      <c r="NED1397" s="1"/>
      <c r="NEE1397" s="1"/>
      <c r="NEF1397" s="1"/>
      <c r="NEG1397" s="1"/>
      <c r="NEH1397" s="1"/>
      <c r="NEI1397" s="1"/>
      <c r="NEJ1397" s="1"/>
      <c r="NEK1397" s="1"/>
      <c r="NEL1397" s="1"/>
      <c r="NEM1397" s="1"/>
      <c r="NEN1397" s="1"/>
      <c r="NEO1397" s="1"/>
      <c r="NEP1397" s="1"/>
      <c r="NEQ1397" s="1"/>
      <c r="NER1397" s="1"/>
      <c r="NES1397" s="1"/>
      <c r="NET1397" s="1"/>
      <c r="NEU1397" s="1"/>
      <c r="NEV1397" s="1"/>
      <c r="NEW1397" s="1"/>
      <c r="NEX1397" s="1"/>
      <c r="NEY1397" s="1"/>
      <c r="NEZ1397" s="1"/>
      <c r="NFA1397" s="1"/>
      <c r="NFB1397" s="1"/>
      <c r="NFC1397" s="1"/>
      <c r="NFD1397" s="1"/>
      <c r="NFE1397" s="1"/>
      <c r="NFF1397" s="1"/>
      <c r="NFG1397" s="1"/>
      <c r="NFH1397" s="1"/>
      <c r="NFI1397" s="1"/>
      <c r="NFJ1397" s="1"/>
      <c r="NFK1397" s="1"/>
      <c r="NFL1397" s="1"/>
      <c r="NFM1397" s="1"/>
      <c r="NFN1397" s="1"/>
      <c r="NFO1397" s="1"/>
      <c r="NFP1397" s="1"/>
      <c r="NFQ1397" s="1"/>
      <c r="NFR1397" s="1"/>
      <c r="NFS1397" s="1"/>
      <c r="NFT1397" s="1"/>
      <c r="NFU1397" s="1"/>
      <c r="NFV1397" s="1"/>
      <c r="NFW1397" s="1"/>
      <c r="NFX1397" s="1"/>
      <c r="NFY1397" s="1"/>
      <c r="NFZ1397" s="1"/>
      <c r="NGA1397" s="1"/>
      <c r="NGB1397" s="1"/>
      <c r="NGC1397" s="1"/>
      <c r="NGD1397" s="1"/>
      <c r="NGE1397" s="1"/>
      <c r="NGF1397" s="1"/>
      <c r="NGG1397" s="1"/>
      <c r="NGH1397" s="1"/>
      <c r="NGI1397" s="1"/>
      <c r="NGJ1397" s="1"/>
      <c r="NGK1397" s="1"/>
      <c r="NGL1397" s="1"/>
      <c r="NGM1397" s="1"/>
      <c r="NGN1397" s="1"/>
      <c r="NGO1397" s="1"/>
      <c r="NGP1397" s="1"/>
      <c r="NGQ1397" s="1"/>
      <c r="NGR1397" s="1"/>
      <c r="NGS1397" s="1"/>
      <c r="NGT1397" s="1"/>
      <c r="NGU1397" s="1"/>
      <c r="NGV1397" s="1"/>
      <c r="NGW1397" s="1"/>
      <c r="NGX1397" s="1"/>
      <c r="NGY1397" s="1"/>
      <c r="NGZ1397" s="1"/>
      <c r="NHA1397" s="1"/>
      <c r="NHB1397" s="1"/>
      <c r="NHC1397" s="1"/>
      <c r="NHD1397" s="1"/>
      <c r="NHE1397" s="1"/>
      <c r="NHF1397" s="1"/>
      <c r="NHG1397" s="1"/>
      <c r="NHH1397" s="1"/>
      <c r="NHI1397" s="1"/>
      <c r="NHJ1397" s="1"/>
      <c r="NHK1397" s="1"/>
      <c r="NHL1397" s="1"/>
      <c r="NHM1397" s="1"/>
      <c r="NHN1397" s="1"/>
      <c r="NHO1397" s="1"/>
      <c r="NHP1397" s="1"/>
      <c r="NHQ1397" s="1"/>
      <c r="NHR1397" s="1"/>
      <c r="NHS1397" s="1"/>
      <c r="NHT1397" s="1"/>
      <c r="NHU1397" s="1"/>
      <c r="NHV1397" s="1"/>
      <c r="NHW1397" s="1"/>
      <c r="NHX1397" s="1"/>
      <c r="NHY1397" s="1"/>
      <c r="NHZ1397" s="1"/>
      <c r="NIA1397" s="1"/>
      <c r="NIB1397" s="1"/>
      <c r="NIC1397" s="1"/>
      <c r="NID1397" s="1"/>
      <c r="NIE1397" s="1"/>
      <c r="NIF1397" s="1"/>
      <c r="NIG1397" s="1"/>
      <c r="NIH1397" s="1"/>
      <c r="NII1397" s="1"/>
      <c r="NIJ1397" s="1"/>
      <c r="NIK1397" s="1"/>
      <c r="NIL1397" s="1"/>
      <c r="NIM1397" s="1"/>
      <c r="NIN1397" s="1"/>
      <c r="NIO1397" s="1"/>
      <c r="NIP1397" s="1"/>
      <c r="NIQ1397" s="1"/>
      <c r="NIR1397" s="1"/>
      <c r="NIS1397" s="1"/>
      <c r="NIT1397" s="1"/>
      <c r="NIU1397" s="1"/>
      <c r="NIV1397" s="1"/>
      <c r="NIW1397" s="1"/>
      <c r="NIX1397" s="1"/>
      <c r="NIY1397" s="1"/>
      <c r="NIZ1397" s="1"/>
      <c r="NJA1397" s="1"/>
      <c r="NJB1397" s="1"/>
      <c r="NJC1397" s="1"/>
      <c r="NJD1397" s="1"/>
      <c r="NJE1397" s="1"/>
      <c r="NJF1397" s="1"/>
      <c r="NJG1397" s="1"/>
      <c r="NJH1397" s="1"/>
      <c r="NJI1397" s="1"/>
      <c r="NJJ1397" s="1"/>
      <c r="NJK1397" s="1"/>
      <c r="NJL1397" s="1"/>
      <c r="NJM1397" s="1"/>
      <c r="NJN1397" s="1"/>
      <c r="NJO1397" s="1"/>
      <c r="NJP1397" s="1"/>
      <c r="NJQ1397" s="1"/>
      <c r="NJR1397" s="1"/>
      <c r="NJS1397" s="1"/>
      <c r="NJT1397" s="1"/>
      <c r="NJU1397" s="1"/>
      <c r="NJV1397" s="1"/>
      <c r="NJW1397" s="1"/>
      <c r="NJX1397" s="1"/>
      <c r="NJY1397" s="1"/>
      <c r="NJZ1397" s="1"/>
      <c r="NKA1397" s="1"/>
      <c r="NKB1397" s="1"/>
      <c r="NKC1397" s="1"/>
      <c r="NKD1397" s="1"/>
      <c r="NKE1397" s="1"/>
      <c r="NKF1397" s="1"/>
      <c r="NKG1397" s="1"/>
      <c r="NKH1397" s="1"/>
      <c r="NKI1397" s="1"/>
      <c r="NKJ1397" s="1"/>
      <c r="NKK1397" s="1"/>
      <c r="NKL1397" s="1"/>
      <c r="NKM1397" s="1"/>
      <c r="NKN1397" s="1"/>
      <c r="NKO1397" s="1"/>
      <c r="NKP1397" s="1"/>
      <c r="NKQ1397" s="1"/>
      <c r="NKR1397" s="1"/>
      <c r="NKS1397" s="1"/>
      <c r="NKT1397" s="1"/>
      <c r="NKU1397" s="1"/>
      <c r="NKV1397" s="1"/>
      <c r="NKW1397" s="1"/>
      <c r="NKX1397" s="1"/>
      <c r="NKY1397" s="1"/>
      <c r="NKZ1397" s="1"/>
      <c r="NLA1397" s="1"/>
      <c r="NLB1397" s="1"/>
      <c r="NLC1397" s="1"/>
      <c r="NLD1397" s="1"/>
      <c r="NLE1397" s="1"/>
      <c r="NLF1397" s="1"/>
      <c r="NLG1397" s="1"/>
      <c r="NLH1397" s="1"/>
      <c r="NLI1397" s="1"/>
      <c r="NLJ1397" s="1"/>
      <c r="NLK1397" s="1"/>
      <c r="NLL1397" s="1"/>
      <c r="NLM1397" s="1"/>
      <c r="NLN1397" s="1"/>
      <c r="NLO1397" s="1"/>
      <c r="NLP1397" s="1"/>
      <c r="NLQ1397" s="1"/>
      <c r="NLR1397" s="1"/>
      <c r="NLS1397" s="1"/>
      <c r="NLT1397" s="1"/>
      <c r="NLU1397" s="1"/>
      <c r="NLV1397" s="1"/>
      <c r="NLW1397" s="1"/>
      <c r="NLX1397" s="1"/>
      <c r="NLY1397" s="1"/>
      <c r="NLZ1397" s="1"/>
      <c r="NMA1397" s="1"/>
      <c r="NMB1397" s="1"/>
      <c r="NMC1397" s="1"/>
      <c r="NMD1397" s="1"/>
      <c r="NME1397" s="1"/>
      <c r="NMF1397" s="1"/>
      <c r="NMG1397" s="1"/>
      <c r="NMH1397" s="1"/>
      <c r="NMI1397" s="1"/>
      <c r="NMJ1397" s="1"/>
      <c r="NMK1397" s="1"/>
      <c r="NML1397" s="1"/>
      <c r="NMM1397" s="1"/>
      <c r="NMN1397" s="1"/>
      <c r="NMO1397" s="1"/>
      <c r="NMP1397" s="1"/>
      <c r="NMQ1397" s="1"/>
      <c r="NMR1397" s="1"/>
      <c r="NMS1397" s="1"/>
      <c r="NMT1397" s="1"/>
      <c r="NMU1397" s="1"/>
      <c r="NMV1397" s="1"/>
      <c r="NMW1397" s="1"/>
      <c r="NMX1397" s="1"/>
      <c r="NMY1397" s="1"/>
      <c r="NMZ1397" s="1"/>
      <c r="NNA1397" s="1"/>
      <c r="NNB1397" s="1"/>
      <c r="NNC1397" s="1"/>
      <c r="NND1397" s="1"/>
      <c r="NNE1397" s="1"/>
      <c r="NNF1397" s="1"/>
      <c r="NNG1397" s="1"/>
      <c r="NNH1397" s="1"/>
      <c r="NNI1397" s="1"/>
      <c r="NNJ1397" s="1"/>
      <c r="NNK1397" s="1"/>
      <c r="NNL1397" s="1"/>
      <c r="NNM1397" s="1"/>
      <c r="NNN1397" s="1"/>
      <c r="NNO1397" s="1"/>
      <c r="NNP1397" s="1"/>
      <c r="NNQ1397" s="1"/>
      <c r="NNR1397" s="1"/>
      <c r="NNS1397" s="1"/>
      <c r="NNT1397" s="1"/>
      <c r="NNU1397" s="1"/>
      <c r="NNV1397" s="1"/>
      <c r="NNW1397" s="1"/>
      <c r="NNX1397" s="1"/>
      <c r="NNY1397" s="1"/>
      <c r="NNZ1397" s="1"/>
      <c r="NOA1397" s="1"/>
      <c r="NOB1397" s="1"/>
      <c r="NOC1397" s="1"/>
      <c r="NOD1397" s="1"/>
      <c r="NOE1397" s="1"/>
      <c r="NOF1397" s="1"/>
      <c r="NOG1397" s="1"/>
      <c r="NOH1397" s="1"/>
      <c r="NOI1397" s="1"/>
      <c r="NOJ1397" s="1"/>
      <c r="NOK1397" s="1"/>
      <c r="NOL1397" s="1"/>
      <c r="NOM1397" s="1"/>
      <c r="NON1397" s="1"/>
      <c r="NOO1397" s="1"/>
      <c r="NOP1397" s="1"/>
      <c r="NOQ1397" s="1"/>
      <c r="NOR1397" s="1"/>
      <c r="NOS1397" s="1"/>
      <c r="NOT1397" s="1"/>
      <c r="NOU1397" s="1"/>
      <c r="NOV1397" s="1"/>
      <c r="NOW1397" s="1"/>
      <c r="NOX1397" s="1"/>
      <c r="NOY1397" s="1"/>
      <c r="NOZ1397" s="1"/>
      <c r="NPA1397" s="1"/>
      <c r="NPB1397" s="1"/>
      <c r="NPC1397" s="1"/>
      <c r="NPD1397" s="1"/>
      <c r="NPE1397" s="1"/>
      <c r="NPF1397" s="1"/>
      <c r="NPG1397" s="1"/>
      <c r="NPH1397" s="1"/>
      <c r="NPI1397" s="1"/>
      <c r="NPJ1397" s="1"/>
      <c r="NPK1397" s="1"/>
      <c r="NPL1397" s="1"/>
      <c r="NPM1397" s="1"/>
      <c r="NPN1397" s="1"/>
      <c r="NPO1397" s="1"/>
      <c r="NPP1397" s="1"/>
      <c r="NPQ1397" s="1"/>
      <c r="NPR1397" s="1"/>
      <c r="NPS1397" s="1"/>
      <c r="NPT1397" s="1"/>
      <c r="NPU1397" s="1"/>
      <c r="NPV1397" s="1"/>
      <c r="NPW1397" s="1"/>
      <c r="NPX1397" s="1"/>
      <c r="NPY1397" s="1"/>
      <c r="NPZ1397" s="1"/>
      <c r="NQA1397" s="1"/>
      <c r="NQB1397" s="1"/>
      <c r="NQC1397" s="1"/>
      <c r="NQD1397" s="1"/>
      <c r="NQE1397" s="1"/>
      <c r="NQF1397" s="1"/>
      <c r="NQG1397" s="1"/>
      <c r="NQH1397" s="1"/>
      <c r="NQI1397" s="1"/>
      <c r="NQJ1397" s="1"/>
      <c r="NQK1397" s="1"/>
      <c r="NQL1397" s="1"/>
      <c r="NQM1397" s="1"/>
      <c r="NQN1397" s="1"/>
      <c r="NQO1397" s="1"/>
      <c r="NQP1397" s="1"/>
      <c r="NQQ1397" s="1"/>
      <c r="NQR1397" s="1"/>
      <c r="NQS1397" s="1"/>
      <c r="NQT1397" s="1"/>
      <c r="NQU1397" s="1"/>
      <c r="NQV1397" s="1"/>
      <c r="NQW1397" s="1"/>
      <c r="NQX1397" s="1"/>
      <c r="NQY1397" s="1"/>
      <c r="NQZ1397" s="1"/>
      <c r="NRA1397" s="1"/>
      <c r="NRB1397" s="1"/>
      <c r="NRC1397" s="1"/>
      <c r="NRD1397" s="1"/>
      <c r="NRE1397" s="1"/>
      <c r="NRF1397" s="1"/>
      <c r="NRG1397" s="1"/>
      <c r="NRH1397" s="1"/>
      <c r="NRI1397" s="1"/>
      <c r="NRJ1397" s="1"/>
      <c r="NRK1397" s="1"/>
      <c r="NRL1397" s="1"/>
      <c r="NRM1397" s="1"/>
      <c r="NRN1397" s="1"/>
      <c r="NRO1397" s="1"/>
      <c r="NRP1397" s="1"/>
      <c r="NRQ1397" s="1"/>
      <c r="NRR1397" s="1"/>
      <c r="NRS1397" s="1"/>
      <c r="NRT1397" s="1"/>
      <c r="NRU1397" s="1"/>
      <c r="NRV1397" s="1"/>
      <c r="NRW1397" s="1"/>
      <c r="NRX1397" s="1"/>
      <c r="NRY1397" s="1"/>
      <c r="NRZ1397" s="1"/>
      <c r="NSA1397" s="1"/>
      <c r="NSB1397" s="1"/>
      <c r="NSC1397" s="1"/>
      <c r="NSD1397" s="1"/>
      <c r="NSE1397" s="1"/>
      <c r="NSF1397" s="1"/>
      <c r="NSG1397" s="1"/>
      <c r="NSH1397" s="1"/>
      <c r="NSI1397" s="1"/>
      <c r="NSJ1397" s="1"/>
      <c r="NSK1397" s="1"/>
      <c r="NSL1397" s="1"/>
      <c r="NSM1397" s="1"/>
      <c r="NSN1397" s="1"/>
      <c r="NSO1397" s="1"/>
      <c r="NSP1397" s="1"/>
      <c r="NSQ1397" s="1"/>
      <c r="NSR1397" s="1"/>
      <c r="NSS1397" s="1"/>
      <c r="NST1397" s="1"/>
      <c r="NSU1397" s="1"/>
      <c r="NSV1397" s="1"/>
      <c r="NSW1397" s="1"/>
      <c r="NSX1397" s="1"/>
      <c r="NSY1397" s="1"/>
      <c r="NSZ1397" s="1"/>
      <c r="NTA1397" s="1"/>
      <c r="NTB1397" s="1"/>
      <c r="NTC1397" s="1"/>
      <c r="NTD1397" s="1"/>
      <c r="NTE1397" s="1"/>
      <c r="NTF1397" s="1"/>
      <c r="NTG1397" s="1"/>
      <c r="NTH1397" s="1"/>
      <c r="NTI1397" s="1"/>
      <c r="NTJ1397" s="1"/>
      <c r="NTK1397" s="1"/>
      <c r="NTL1397" s="1"/>
      <c r="NTM1397" s="1"/>
      <c r="NTN1397" s="1"/>
      <c r="NTO1397" s="1"/>
      <c r="NTP1397" s="1"/>
      <c r="NTQ1397" s="1"/>
      <c r="NTR1397" s="1"/>
      <c r="NTS1397" s="1"/>
      <c r="NTT1397" s="1"/>
      <c r="NTU1397" s="1"/>
      <c r="NTV1397" s="1"/>
      <c r="NTW1397" s="1"/>
      <c r="NTX1397" s="1"/>
      <c r="NTY1397" s="1"/>
      <c r="NTZ1397" s="1"/>
      <c r="NUA1397" s="1"/>
      <c r="NUB1397" s="1"/>
      <c r="NUC1397" s="1"/>
      <c r="NUD1397" s="1"/>
      <c r="NUE1397" s="1"/>
      <c r="NUF1397" s="1"/>
      <c r="NUG1397" s="1"/>
      <c r="NUH1397" s="1"/>
      <c r="NUI1397" s="1"/>
      <c r="NUJ1397" s="1"/>
      <c r="NUK1397" s="1"/>
      <c r="NUL1397" s="1"/>
      <c r="NUM1397" s="1"/>
      <c r="NUN1397" s="1"/>
      <c r="NUO1397" s="1"/>
      <c r="NUP1397" s="1"/>
      <c r="NUQ1397" s="1"/>
      <c r="NUR1397" s="1"/>
      <c r="NUS1397" s="1"/>
      <c r="NUT1397" s="1"/>
      <c r="NUU1397" s="1"/>
      <c r="NUV1397" s="1"/>
      <c r="NUW1397" s="1"/>
      <c r="NUX1397" s="1"/>
      <c r="NUY1397" s="1"/>
      <c r="NUZ1397" s="1"/>
      <c r="NVA1397" s="1"/>
      <c r="NVB1397" s="1"/>
      <c r="NVC1397" s="1"/>
      <c r="NVD1397" s="1"/>
      <c r="NVE1397" s="1"/>
      <c r="NVF1397" s="1"/>
      <c r="NVG1397" s="1"/>
      <c r="NVH1397" s="1"/>
      <c r="NVI1397" s="1"/>
      <c r="NVJ1397" s="1"/>
      <c r="NVK1397" s="1"/>
      <c r="NVL1397" s="1"/>
      <c r="NVM1397" s="1"/>
      <c r="NVN1397" s="1"/>
      <c r="NVO1397" s="1"/>
      <c r="NVP1397" s="1"/>
      <c r="NVQ1397" s="1"/>
      <c r="NVR1397" s="1"/>
      <c r="NVS1397" s="1"/>
      <c r="NVT1397" s="1"/>
      <c r="NVU1397" s="1"/>
      <c r="NVV1397" s="1"/>
      <c r="NVW1397" s="1"/>
      <c r="NVX1397" s="1"/>
      <c r="NVY1397" s="1"/>
      <c r="NVZ1397" s="1"/>
      <c r="NWA1397" s="1"/>
      <c r="NWB1397" s="1"/>
      <c r="NWC1397" s="1"/>
      <c r="NWD1397" s="1"/>
      <c r="NWE1397" s="1"/>
      <c r="NWF1397" s="1"/>
      <c r="NWG1397" s="1"/>
      <c r="NWH1397" s="1"/>
      <c r="NWI1397" s="1"/>
      <c r="NWJ1397" s="1"/>
      <c r="NWK1397" s="1"/>
      <c r="NWL1397" s="1"/>
      <c r="NWM1397" s="1"/>
      <c r="NWN1397" s="1"/>
      <c r="NWO1397" s="1"/>
      <c r="NWP1397" s="1"/>
      <c r="NWQ1397" s="1"/>
      <c r="NWR1397" s="1"/>
      <c r="NWS1397" s="1"/>
      <c r="NWT1397" s="1"/>
      <c r="NWU1397" s="1"/>
      <c r="NWV1397" s="1"/>
      <c r="NWW1397" s="1"/>
      <c r="NWX1397" s="1"/>
      <c r="NWY1397" s="1"/>
      <c r="NWZ1397" s="1"/>
      <c r="NXA1397" s="1"/>
      <c r="NXB1397" s="1"/>
      <c r="NXC1397" s="1"/>
      <c r="NXD1397" s="1"/>
      <c r="NXE1397" s="1"/>
      <c r="NXF1397" s="1"/>
      <c r="NXG1397" s="1"/>
      <c r="NXH1397" s="1"/>
      <c r="NXI1397" s="1"/>
      <c r="NXJ1397" s="1"/>
      <c r="NXK1397" s="1"/>
      <c r="NXL1397" s="1"/>
      <c r="NXM1397" s="1"/>
      <c r="NXN1397" s="1"/>
      <c r="NXO1397" s="1"/>
      <c r="NXP1397" s="1"/>
      <c r="NXQ1397" s="1"/>
      <c r="NXR1397" s="1"/>
      <c r="NXS1397" s="1"/>
      <c r="NXT1397" s="1"/>
      <c r="NXU1397" s="1"/>
      <c r="NXV1397" s="1"/>
      <c r="NXW1397" s="1"/>
      <c r="NXX1397" s="1"/>
      <c r="NXY1397" s="1"/>
      <c r="NXZ1397" s="1"/>
      <c r="NYA1397" s="1"/>
      <c r="NYB1397" s="1"/>
      <c r="NYC1397" s="1"/>
      <c r="NYD1397" s="1"/>
      <c r="NYE1397" s="1"/>
      <c r="NYF1397" s="1"/>
      <c r="NYG1397" s="1"/>
      <c r="NYH1397" s="1"/>
      <c r="NYI1397" s="1"/>
      <c r="NYJ1397" s="1"/>
      <c r="NYK1397" s="1"/>
      <c r="NYL1397" s="1"/>
      <c r="NYM1397" s="1"/>
      <c r="NYN1397" s="1"/>
      <c r="NYO1397" s="1"/>
      <c r="NYP1397" s="1"/>
      <c r="NYQ1397" s="1"/>
      <c r="NYR1397" s="1"/>
      <c r="NYS1397" s="1"/>
      <c r="NYT1397" s="1"/>
      <c r="NYU1397" s="1"/>
      <c r="NYV1397" s="1"/>
      <c r="NYW1397" s="1"/>
      <c r="NYX1397" s="1"/>
      <c r="NYY1397" s="1"/>
      <c r="NYZ1397" s="1"/>
      <c r="NZA1397" s="1"/>
      <c r="NZB1397" s="1"/>
      <c r="NZC1397" s="1"/>
      <c r="NZD1397" s="1"/>
      <c r="NZE1397" s="1"/>
      <c r="NZF1397" s="1"/>
      <c r="NZG1397" s="1"/>
      <c r="NZH1397" s="1"/>
      <c r="NZI1397" s="1"/>
      <c r="NZJ1397" s="1"/>
      <c r="NZK1397" s="1"/>
      <c r="NZL1397" s="1"/>
      <c r="NZM1397" s="1"/>
      <c r="NZN1397" s="1"/>
      <c r="NZO1397" s="1"/>
      <c r="NZP1397" s="1"/>
      <c r="NZQ1397" s="1"/>
      <c r="NZR1397" s="1"/>
      <c r="NZS1397" s="1"/>
      <c r="NZT1397" s="1"/>
      <c r="NZU1397" s="1"/>
      <c r="NZV1397" s="1"/>
      <c r="NZW1397" s="1"/>
      <c r="NZX1397" s="1"/>
      <c r="NZY1397" s="1"/>
      <c r="NZZ1397" s="1"/>
      <c r="OAA1397" s="1"/>
      <c r="OAB1397" s="1"/>
      <c r="OAC1397" s="1"/>
      <c r="OAD1397" s="1"/>
      <c r="OAE1397" s="1"/>
      <c r="OAF1397" s="1"/>
      <c r="OAG1397" s="1"/>
      <c r="OAH1397" s="1"/>
      <c r="OAI1397" s="1"/>
      <c r="OAJ1397" s="1"/>
      <c r="OAK1397" s="1"/>
      <c r="OAL1397" s="1"/>
      <c r="OAM1397" s="1"/>
      <c r="OAN1397" s="1"/>
      <c r="OAO1397" s="1"/>
      <c r="OAP1397" s="1"/>
      <c r="OAQ1397" s="1"/>
      <c r="OAR1397" s="1"/>
      <c r="OAS1397" s="1"/>
      <c r="OAT1397" s="1"/>
      <c r="OAU1397" s="1"/>
      <c r="OAV1397" s="1"/>
      <c r="OAW1397" s="1"/>
      <c r="OAX1397" s="1"/>
      <c r="OAY1397" s="1"/>
      <c r="OAZ1397" s="1"/>
      <c r="OBA1397" s="1"/>
      <c r="OBB1397" s="1"/>
      <c r="OBC1397" s="1"/>
      <c r="OBD1397" s="1"/>
      <c r="OBE1397" s="1"/>
      <c r="OBF1397" s="1"/>
      <c r="OBG1397" s="1"/>
      <c r="OBH1397" s="1"/>
      <c r="OBI1397" s="1"/>
      <c r="OBJ1397" s="1"/>
      <c r="OBK1397" s="1"/>
      <c r="OBL1397" s="1"/>
      <c r="OBM1397" s="1"/>
      <c r="OBN1397" s="1"/>
      <c r="OBO1397" s="1"/>
      <c r="OBP1397" s="1"/>
      <c r="OBQ1397" s="1"/>
      <c r="OBR1397" s="1"/>
      <c r="OBS1397" s="1"/>
      <c r="OBT1397" s="1"/>
      <c r="OBU1397" s="1"/>
      <c r="OBV1397" s="1"/>
      <c r="OBW1397" s="1"/>
      <c r="OBX1397" s="1"/>
      <c r="OBY1397" s="1"/>
      <c r="OBZ1397" s="1"/>
      <c r="OCA1397" s="1"/>
      <c r="OCB1397" s="1"/>
      <c r="OCC1397" s="1"/>
      <c r="OCD1397" s="1"/>
      <c r="OCE1397" s="1"/>
      <c r="OCF1397" s="1"/>
      <c r="OCG1397" s="1"/>
      <c r="OCH1397" s="1"/>
      <c r="OCI1397" s="1"/>
      <c r="OCJ1397" s="1"/>
      <c r="OCK1397" s="1"/>
      <c r="OCL1397" s="1"/>
      <c r="OCM1397" s="1"/>
      <c r="OCN1397" s="1"/>
      <c r="OCO1397" s="1"/>
      <c r="OCP1397" s="1"/>
      <c r="OCQ1397" s="1"/>
      <c r="OCR1397" s="1"/>
      <c r="OCS1397" s="1"/>
      <c r="OCT1397" s="1"/>
      <c r="OCU1397" s="1"/>
      <c r="OCV1397" s="1"/>
      <c r="OCW1397" s="1"/>
      <c r="OCX1397" s="1"/>
      <c r="OCY1397" s="1"/>
      <c r="OCZ1397" s="1"/>
      <c r="ODA1397" s="1"/>
      <c r="ODB1397" s="1"/>
      <c r="ODC1397" s="1"/>
      <c r="ODD1397" s="1"/>
      <c r="ODE1397" s="1"/>
      <c r="ODF1397" s="1"/>
      <c r="ODG1397" s="1"/>
      <c r="ODH1397" s="1"/>
      <c r="ODI1397" s="1"/>
      <c r="ODJ1397" s="1"/>
      <c r="ODK1397" s="1"/>
      <c r="ODL1397" s="1"/>
      <c r="ODM1397" s="1"/>
      <c r="ODN1397" s="1"/>
      <c r="ODO1397" s="1"/>
      <c r="ODP1397" s="1"/>
      <c r="ODQ1397" s="1"/>
      <c r="ODR1397" s="1"/>
      <c r="ODS1397" s="1"/>
      <c r="ODT1397" s="1"/>
      <c r="ODU1397" s="1"/>
      <c r="ODV1397" s="1"/>
      <c r="ODW1397" s="1"/>
      <c r="ODX1397" s="1"/>
      <c r="ODY1397" s="1"/>
      <c r="ODZ1397" s="1"/>
      <c r="OEA1397" s="1"/>
      <c r="OEB1397" s="1"/>
      <c r="OEC1397" s="1"/>
      <c r="OED1397" s="1"/>
      <c r="OEE1397" s="1"/>
      <c r="OEF1397" s="1"/>
      <c r="OEG1397" s="1"/>
      <c r="OEH1397" s="1"/>
      <c r="OEI1397" s="1"/>
      <c r="OEJ1397" s="1"/>
      <c r="OEK1397" s="1"/>
      <c r="OEL1397" s="1"/>
      <c r="OEM1397" s="1"/>
      <c r="OEN1397" s="1"/>
      <c r="OEO1397" s="1"/>
      <c r="OEP1397" s="1"/>
      <c r="OEQ1397" s="1"/>
      <c r="OER1397" s="1"/>
      <c r="OES1397" s="1"/>
      <c r="OET1397" s="1"/>
      <c r="OEU1397" s="1"/>
      <c r="OEV1397" s="1"/>
      <c r="OEW1397" s="1"/>
      <c r="OEX1397" s="1"/>
      <c r="OEY1397" s="1"/>
      <c r="OEZ1397" s="1"/>
      <c r="OFA1397" s="1"/>
      <c r="OFB1397" s="1"/>
      <c r="OFC1397" s="1"/>
      <c r="OFD1397" s="1"/>
      <c r="OFE1397" s="1"/>
      <c r="OFF1397" s="1"/>
      <c r="OFG1397" s="1"/>
      <c r="OFH1397" s="1"/>
      <c r="OFI1397" s="1"/>
      <c r="OFJ1397" s="1"/>
      <c r="OFK1397" s="1"/>
      <c r="OFL1397" s="1"/>
      <c r="OFM1397" s="1"/>
      <c r="OFN1397" s="1"/>
      <c r="OFO1397" s="1"/>
      <c r="OFP1397" s="1"/>
      <c r="OFQ1397" s="1"/>
      <c r="OFR1397" s="1"/>
      <c r="OFS1397" s="1"/>
      <c r="OFT1397" s="1"/>
      <c r="OFU1397" s="1"/>
      <c r="OFV1397" s="1"/>
      <c r="OFW1397" s="1"/>
      <c r="OFX1397" s="1"/>
      <c r="OFY1397" s="1"/>
      <c r="OFZ1397" s="1"/>
      <c r="OGA1397" s="1"/>
      <c r="OGB1397" s="1"/>
      <c r="OGC1397" s="1"/>
      <c r="OGD1397" s="1"/>
      <c r="OGE1397" s="1"/>
      <c r="OGF1397" s="1"/>
      <c r="OGG1397" s="1"/>
      <c r="OGH1397" s="1"/>
      <c r="OGI1397" s="1"/>
      <c r="OGJ1397" s="1"/>
      <c r="OGK1397" s="1"/>
      <c r="OGL1397" s="1"/>
      <c r="OGM1397" s="1"/>
      <c r="OGN1397" s="1"/>
      <c r="OGO1397" s="1"/>
      <c r="OGP1397" s="1"/>
      <c r="OGQ1397" s="1"/>
      <c r="OGR1397" s="1"/>
      <c r="OGS1397" s="1"/>
      <c r="OGT1397" s="1"/>
      <c r="OGU1397" s="1"/>
      <c r="OGV1397" s="1"/>
      <c r="OGW1397" s="1"/>
      <c r="OGX1397" s="1"/>
      <c r="OGY1397" s="1"/>
      <c r="OGZ1397" s="1"/>
      <c r="OHA1397" s="1"/>
      <c r="OHB1397" s="1"/>
      <c r="OHC1397" s="1"/>
      <c r="OHD1397" s="1"/>
      <c r="OHE1397" s="1"/>
      <c r="OHF1397" s="1"/>
      <c r="OHG1397" s="1"/>
      <c r="OHH1397" s="1"/>
      <c r="OHI1397" s="1"/>
      <c r="OHJ1397" s="1"/>
      <c r="OHK1397" s="1"/>
      <c r="OHL1397" s="1"/>
      <c r="OHM1397" s="1"/>
      <c r="OHN1397" s="1"/>
      <c r="OHO1397" s="1"/>
      <c r="OHP1397" s="1"/>
      <c r="OHQ1397" s="1"/>
      <c r="OHR1397" s="1"/>
      <c r="OHS1397" s="1"/>
      <c r="OHT1397" s="1"/>
      <c r="OHU1397" s="1"/>
      <c r="OHV1397" s="1"/>
      <c r="OHW1397" s="1"/>
      <c r="OHX1397" s="1"/>
      <c r="OHY1397" s="1"/>
      <c r="OHZ1397" s="1"/>
      <c r="OIA1397" s="1"/>
      <c r="OIB1397" s="1"/>
      <c r="OIC1397" s="1"/>
      <c r="OID1397" s="1"/>
      <c r="OIE1397" s="1"/>
      <c r="OIF1397" s="1"/>
      <c r="OIG1397" s="1"/>
      <c r="OIH1397" s="1"/>
      <c r="OII1397" s="1"/>
      <c r="OIJ1397" s="1"/>
      <c r="OIK1397" s="1"/>
      <c r="OIL1397" s="1"/>
      <c r="OIM1397" s="1"/>
      <c r="OIN1397" s="1"/>
      <c r="OIO1397" s="1"/>
      <c r="OIP1397" s="1"/>
      <c r="OIQ1397" s="1"/>
      <c r="OIR1397" s="1"/>
      <c r="OIS1397" s="1"/>
      <c r="OIT1397" s="1"/>
      <c r="OIU1397" s="1"/>
      <c r="OIV1397" s="1"/>
      <c r="OIW1397" s="1"/>
      <c r="OIX1397" s="1"/>
      <c r="OIY1397" s="1"/>
      <c r="OIZ1397" s="1"/>
      <c r="OJA1397" s="1"/>
      <c r="OJB1397" s="1"/>
      <c r="OJC1397" s="1"/>
      <c r="OJD1397" s="1"/>
      <c r="OJE1397" s="1"/>
      <c r="OJF1397" s="1"/>
      <c r="OJG1397" s="1"/>
      <c r="OJH1397" s="1"/>
      <c r="OJI1397" s="1"/>
      <c r="OJJ1397" s="1"/>
      <c r="OJK1397" s="1"/>
      <c r="OJL1397" s="1"/>
      <c r="OJM1397" s="1"/>
      <c r="OJN1397" s="1"/>
      <c r="OJO1397" s="1"/>
      <c r="OJP1397" s="1"/>
      <c r="OJQ1397" s="1"/>
      <c r="OJR1397" s="1"/>
      <c r="OJS1397" s="1"/>
      <c r="OJT1397" s="1"/>
      <c r="OJU1397" s="1"/>
      <c r="OJV1397" s="1"/>
      <c r="OJW1397" s="1"/>
      <c r="OJX1397" s="1"/>
      <c r="OJY1397" s="1"/>
      <c r="OJZ1397" s="1"/>
      <c r="OKA1397" s="1"/>
      <c r="OKB1397" s="1"/>
      <c r="OKC1397" s="1"/>
      <c r="OKD1397" s="1"/>
      <c r="OKE1397" s="1"/>
      <c r="OKF1397" s="1"/>
      <c r="OKG1397" s="1"/>
      <c r="OKH1397" s="1"/>
      <c r="OKI1397" s="1"/>
      <c r="OKJ1397" s="1"/>
      <c r="OKK1397" s="1"/>
      <c r="OKL1397" s="1"/>
      <c r="OKM1397" s="1"/>
      <c r="OKN1397" s="1"/>
      <c r="OKO1397" s="1"/>
      <c r="OKP1397" s="1"/>
      <c r="OKQ1397" s="1"/>
      <c r="OKR1397" s="1"/>
      <c r="OKS1397" s="1"/>
      <c r="OKT1397" s="1"/>
      <c r="OKU1397" s="1"/>
      <c r="OKV1397" s="1"/>
      <c r="OKW1397" s="1"/>
      <c r="OKX1397" s="1"/>
      <c r="OKY1397" s="1"/>
      <c r="OKZ1397" s="1"/>
      <c r="OLA1397" s="1"/>
      <c r="OLB1397" s="1"/>
      <c r="OLC1397" s="1"/>
      <c r="OLD1397" s="1"/>
      <c r="OLE1397" s="1"/>
      <c r="OLF1397" s="1"/>
      <c r="OLG1397" s="1"/>
      <c r="OLH1397" s="1"/>
      <c r="OLI1397" s="1"/>
      <c r="OLJ1397" s="1"/>
      <c r="OLK1397" s="1"/>
      <c r="OLL1397" s="1"/>
      <c r="OLM1397" s="1"/>
      <c r="OLN1397" s="1"/>
      <c r="OLO1397" s="1"/>
      <c r="OLP1397" s="1"/>
      <c r="OLQ1397" s="1"/>
      <c r="OLR1397" s="1"/>
      <c r="OLS1397" s="1"/>
      <c r="OLT1397" s="1"/>
      <c r="OLU1397" s="1"/>
      <c r="OLV1397" s="1"/>
      <c r="OLW1397" s="1"/>
      <c r="OLX1397" s="1"/>
      <c r="OLY1397" s="1"/>
      <c r="OLZ1397" s="1"/>
      <c r="OMA1397" s="1"/>
      <c r="OMB1397" s="1"/>
      <c r="OMC1397" s="1"/>
      <c r="OMD1397" s="1"/>
      <c r="OME1397" s="1"/>
      <c r="OMF1397" s="1"/>
      <c r="OMG1397" s="1"/>
      <c r="OMH1397" s="1"/>
      <c r="OMI1397" s="1"/>
      <c r="OMJ1397" s="1"/>
      <c r="OMK1397" s="1"/>
      <c r="OML1397" s="1"/>
      <c r="OMM1397" s="1"/>
      <c r="OMN1397" s="1"/>
      <c r="OMO1397" s="1"/>
      <c r="OMP1397" s="1"/>
      <c r="OMQ1397" s="1"/>
      <c r="OMR1397" s="1"/>
      <c r="OMS1397" s="1"/>
      <c r="OMT1397" s="1"/>
      <c r="OMU1397" s="1"/>
      <c r="OMV1397" s="1"/>
      <c r="OMW1397" s="1"/>
      <c r="OMX1397" s="1"/>
      <c r="OMY1397" s="1"/>
      <c r="OMZ1397" s="1"/>
      <c r="ONA1397" s="1"/>
      <c r="ONB1397" s="1"/>
      <c r="ONC1397" s="1"/>
      <c r="OND1397" s="1"/>
      <c r="ONE1397" s="1"/>
      <c r="ONF1397" s="1"/>
      <c r="ONG1397" s="1"/>
      <c r="ONH1397" s="1"/>
      <c r="ONI1397" s="1"/>
      <c r="ONJ1397" s="1"/>
      <c r="ONK1397" s="1"/>
      <c r="ONL1397" s="1"/>
      <c r="ONM1397" s="1"/>
      <c r="ONN1397" s="1"/>
      <c r="ONO1397" s="1"/>
      <c r="ONP1397" s="1"/>
      <c r="ONQ1397" s="1"/>
      <c r="ONR1397" s="1"/>
      <c r="ONS1397" s="1"/>
      <c r="ONT1397" s="1"/>
      <c r="ONU1397" s="1"/>
      <c r="ONV1397" s="1"/>
      <c r="ONW1397" s="1"/>
      <c r="ONX1397" s="1"/>
      <c r="ONY1397" s="1"/>
      <c r="ONZ1397" s="1"/>
      <c r="OOA1397" s="1"/>
      <c r="OOB1397" s="1"/>
      <c r="OOC1397" s="1"/>
      <c r="OOD1397" s="1"/>
      <c r="OOE1397" s="1"/>
      <c r="OOF1397" s="1"/>
      <c r="OOG1397" s="1"/>
      <c r="OOH1397" s="1"/>
      <c r="OOI1397" s="1"/>
      <c r="OOJ1397" s="1"/>
      <c r="OOK1397" s="1"/>
      <c r="OOL1397" s="1"/>
      <c r="OOM1397" s="1"/>
      <c r="OON1397" s="1"/>
      <c r="OOO1397" s="1"/>
      <c r="OOP1397" s="1"/>
      <c r="OOQ1397" s="1"/>
      <c r="OOR1397" s="1"/>
      <c r="OOS1397" s="1"/>
      <c r="OOT1397" s="1"/>
      <c r="OOU1397" s="1"/>
      <c r="OOV1397" s="1"/>
      <c r="OOW1397" s="1"/>
      <c r="OOX1397" s="1"/>
      <c r="OOY1397" s="1"/>
      <c r="OOZ1397" s="1"/>
      <c r="OPA1397" s="1"/>
      <c r="OPB1397" s="1"/>
      <c r="OPC1397" s="1"/>
      <c r="OPD1397" s="1"/>
      <c r="OPE1397" s="1"/>
      <c r="OPF1397" s="1"/>
      <c r="OPG1397" s="1"/>
      <c r="OPH1397" s="1"/>
      <c r="OPI1397" s="1"/>
      <c r="OPJ1397" s="1"/>
      <c r="OPK1397" s="1"/>
      <c r="OPL1397" s="1"/>
      <c r="OPM1397" s="1"/>
      <c r="OPN1397" s="1"/>
      <c r="OPO1397" s="1"/>
      <c r="OPP1397" s="1"/>
      <c r="OPQ1397" s="1"/>
      <c r="OPR1397" s="1"/>
      <c r="OPS1397" s="1"/>
      <c r="OPT1397" s="1"/>
      <c r="OPU1397" s="1"/>
      <c r="OPV1397" s="1"/>
      <c r="OPW1397" s="1"/>
      <c r="OPX1397" s="1"/>
      <c r="OPY1397" s="1"/>
      <c r="OPZ1397" s="1"/>
      <c r="OQA1397" s="1"/>
      <c r="OQB1397" s="1"/>
      <c r="OQC1397" s="1"/>
      <c r="OQD1397" s="1"/>
      <c r="OQE1397" s="1"/>
      <c r="OQF1397" s="1"/>
      <c r="OQG1397" s="1"/>
      <c r="OQH1397" s="1"/>
      <c r="OQI1397" s="1"/>
      <c r="OQJ1397" s="1"/>
      <c r="OQK1397" s="1"/>
      <c r="OQL1397" s="1"/>
      <c r="OQM1397" s="1"/>
      <c r="OQN1397" s="1"/>
      <c r="OQO1397" s="1"/>
      <c r="OQP1397" s="1"/>
      <c r="OQQ1397" s="1"/>
      <c r="OQR1397" s="1"/>
      <c r="OQS1397" s="1"/>
      <c r="OQT1397" s="1"/>
      <c r="OQU1397" s="1"/>
      <c r="OQV1397" s="1"/>
      <c r="OQW1397" s="1"/>
      <c r="OQX1397" s="1"/>
      <c r="OQY1397" s="1"/>
      <c r="OQZ1397" s="1"/>
      <c r="ORA1397" s="1"/>
      <c r="ORB1397" s="1"/>
      <c r="ORC1397" s="1"/>
      <c r="ORD1397" s="1"/>
      <c r="ORE1397" s="1"/>
      <c r="ORF1397" s="1"/>
      <c r="ORG1397" s="1"/>
      <c r="ORH1397" s="1"/>
      <c r="ORI1397" s="1"/>
      <c r="ORJ1397" s="1"/>
      <c r="ORK1397" s="1"/>
      <c r="ORL1397" s="1"/>
      <c r="ORM1397" s="1"/>
      <c r="ORN1397" s="1"/>
      <c r="ORO1397" s="1"/>
      <c r="ORP1397" s="1"/>
      <c r="ORQ1397" s="1"/>
      <c r="ORR1397" s="1"/>
      <c r="ORS1397" s="1"/>
      <c r="ORT1397" s="1"/>
      <c r="ORU1397" s="1"/>
      <c r="ORV1397" s="1"/>
      <c r="ORW1397" s="1"/>
      <c r="ORX1397" s="1"/>
      <c r="ORY1397" s="1"/>
      <c r="ORZ1397" s="1"/>
      <c r="OSA1397" s="1"/>
      <c r="OSB1397" s="1"/>
      <c r="OSC1397" s="1"/>
      <c r="OSD1397" s="1"/>
      <c r="OSE1397" s="1"/>
      <c r="OSF1397" s="1"/>
      <c r="OSG1397" s="1"/>
      <c r="OSH1397" s="1"/>
      <c r="OSI1397" s="1"/>
      <c r="OSJ1397" s="1"/>
      <c r="OSK1397" s="1"/>
      <c r="OSL1397" s="1"/>
      <c r="OSM1397" s="1"/>
      <c r="OSN1397" s="1"/>
      <c r="OSO1397" s="1"/>
      <c r="OSP1397" s="1"/>
      <c r="OSQ1397" s="1"/>
      <c r="OSR1397" s="1"/>
      <c r="OSS1397" s="1"/>
      <c r="OST1397" s="1"/>
      <c r="OSU1397" s="1"/>
      <c r="OSV1397" s="1"/>
      <c r="OSW1397" s="1"/>
      <c r="OSX1397" s="1"/>
      <c r="OSY1397" s="1"/>
      <c r="OSZ1397" s="1"/>
      <c r="OTA1397" s="1"/>
      <c r="OTB1397" s="1"/>
      <c r="OTC1397" s="1"/>
      <c r="OTD1397" s="1"/>
      <c r="OTE1397" s="1"/>
      <c r="OTF1397" s="1"/>
      <c r="OTG1397" s="1"/>
      <c r="OTH1397" s="1"/>
      <c r="OTI1397" s="1"/>
      <c r="OTJ1397" s="1"/>
      <c r="OTK1397" s="1"/>
      <c r="OTL1397" s="1"/>
      <c r="OTM1397" s="1"/>
      <c r="OTN1397" s="1"/>
      <c r="OTO1397" s="1"/>
      <c r="OTP1397" s="1"/>
      <c r="OTQ1397" s="1"/>
      <c r="OTR1397" s="1"/>
      <c r="OTS1397" s="1"/>
      <c r="OTT1397" s="1"/>
      <c r="OTU1397" s="1"/>
      <c r="OTV1397" s="1"/>
      <c r="OTW1397" s="1"/>
      <c r="OTX1397" s="1"/>
      <c r="OTY1397" s="1"/>
      <c r="OTZ1397" s="1"/>
      <c r="OUA1397" s="1"/>
      <c r="OUB1397" s="1"/>
      <c r="OUC1397" s="1"/>
      <c r="OUD1397" s="1"/>
      <c r="OUE1397" s="1"/>
      <c r="OUF1397" s="1"/>
      <c r="OUG1397" s="1"/>
      <c r="OUH1397" s="1"/>
      <c r="OUI1397" s="1"/>
      <c r="OUJ1397" s="1"/>
      <c r="OUK1397" s="1"/>
      <c r="OUL1397" s="1"/>
      <c r="OUM1397" s="1"/>
      <c r="OUN1397" s="1"/>
      <c r="OUO1397" s="1"/>
      <c r="OUP1397" s="1"/>
      <c r="OUQ1397" s="1"/>
      <c r="OUR1397" s="1"/>
      <c r="OUS1397" s="1"/>
      <c r="OUT1397" s="1"/>
      <c r="OUU1397" s="1"/>
      <c r="OUV1397" s="1"/>
      <c r="OUW1397" s="1"/>
      <c r="OUX1397" s="1"/>
      <c r="OUY1397" s="1"/>
      <c r="OUZ1397" s="1"/>
      <c r="OVA1397" s="1"/>
      <c r="OVB1397" s="1"/>
      <c r="OVC1397" s="1"/>
      <c r="OVD1397" s="1"/>
      <c r="OVE1397" s="1"/>
      <c r="OVF1397" s="1"/>
      <c r="OVG1397" s="1"/>
      <c r="OVH1397" s="1"/>
      <c r="OVI1397" s="1"/>
      <c r="OVJ1397" s="1"/>
      <c r="OVK1397" s="1"/>
      <c r="OVL1397" s="1"/>
      <c r="OVM1397" s="1"/>
      <c r="OVN1397" s="1"/>
      <c r="OVO1397" s="1"/>
      <c r="OVP1397" s="1"/>
      <c r="OVQ1397" s="1"/>
      <c r="OVR1397" s="1"/>
      <c r="OVS1397" s="1"/>
      <c r="OVT1397" s="1"/>
      <c r="OVU1397" s="1"/>
      <c r="OVV1397" s="1"/>
      <c r="OVW1397" s="1"/>
      <c r="OVX1397" s="1"/>
      <c r="OVY1397" s="1"/>
      <c r="OVZ1397" s="1"/>
      <c r="OWA1397" s="1"/>
      <c r="OWB1397" s="1"/>
      <c r="OWC1397" s="1"/>
      <c r="OWD1397" s="1"/>
      <c r="OWE1397" s="1"/>
      <c r="OWF1397" s="1"/>
      <c r="OWG1397" s="1"/>
      <c r="OWH1397" s="1"/>
      <c r="OWI1397" s="1"/>
      <c r="OWJ1397" s="1"/>
      <c r="OWK1397" s="1"/>
      <c r="OWL1397" s="1"/>
      <c r="OWM1397" s="1"/>
      <c r="OWN1397" s="1"/>
      <c r="OWO1397" s="1"/>
      <c r="OWP1397" s="1"/>
      <c r="OWQ1397" s="1"/>
      <c r="OWR1397" s="1"/>
      <c r="OWS1397" s="1"/>
      <c r="OWT1397" s="1"/>
      <c r="OWU1397" s="1"/>
      <c r="OWV1397" s="1"/>
      <c r="OWW1397" s="1"/>
      <c r="OWX1397" s="1"/>
      <c r="OWY1397" s="1"/>
      <c r="OWZ1397" s="1"/>
      <c r="OXA1397" s="1"/>
      <c r="OXB1397" s="1"/>
      <c r="OXC1397" s="1"/>
      <c r="OXD1397" s="1"/>
      <c r="OXE1397" s="1"/>
      <c r="OXF1397" s="1"/>
      <c r="OXG1397" s="1"/>
      <c r="OXH1397" s="1"/>
      <c r="OXI1397" s="1"/>
      <c r="OXJ1397" s="1"/>
      <c r="OXK1397" s="1"/>
      <c r="OXL1397" s="1"/>
      <c r="OXM1397" s="1"/>
      <c r="OXN1397" s="1"/>
      <c r="OXO1397" s="1"/>
      <c r="OXP1397" s="1"/>
      <c r="OXQ1397" s="1"/>
      <c r="OXR1397" s="1"/>
      <c r="OXS1397" s="1"/>
      <c r="OXT1397" s="1"/>
      <c r="OXU1397" s="1"/>
      <c r="OXV1397" s="1"/>
      <c r="OXW1397" s="1"/>
      <c r="OXX1397" s="1"/>
      <c r="OXY1397" s="1"/>
      <c r="OXZ1397" s="1"/>
      <c r="OYA1397" s="1"/>
      <c r="OYB1397" s="1"/>
      <c r="OYC1397" s="1"/>
      <c r="OYD1397" s="1"/>
      <c r="OYE1397" s="1"/>
      <c r="OYF1397" s="1"/>
      <c r="OYG1397" s="1"/>
      <c r="OYH1397" s="1"/>
      <c r="OYI1397" s="1"/>
      <c r="OYJ1397" s="1"/>
      <c r="OYK1397" s="1"/>
      <c r="OYL1397" s="1"/>
      <c r="OYM1397" s="1"/>
      <c r="OYN1397" s="1"/>
      <c r="OYO1397" s="1"/>
      <c r="OYP1397" s="1"/>
      <c r="OYQ1397" s="1"/>
      <c r="OYR1397" s="1"/>
      <c r="OYS1397" s="1"/>
      <c r="OYT1397" s="1"/>
      <c r="OYU1397" s="1"/>
      <c r="OYV1397" s="1"/>
      <c r="OYW1397" s="1"/>
      <c r="OYX1397" s="1"/>
      <c r="OYY1397" s="1"/>
      <c r="OYZ1397" s="1"/>
      <c r="OZA1397" s="1"/>
      <c r="OZB1397" s="1"/>
      <c r="OZC1397" s="1"/>
      <c r="OZD1397" s="1"/>
      <c r="OZE1397" s="1"/>
      <c r="OZF1397" s="1"/>
      <c r="OZG1397" s="1"/>
      <c r="OZH1397" s="1"/>
      <c r="OZI1397" s="1"/>
      <c r="OZJ1397" s="1"/>
      <c r="OZK1397" s="1"/>
      <c r="OZL1397" s="1"/>
      <c r="OZM1397" s="1"/>
      <c r="OZN1397" s="1"/>
      <c r="OZO1397" s="1"/>
      <c r="OZP1397" s="1"/>
      <c r="OZQ1397" s="1"/>
      <c r="OZR1397" s="1"/>
      <c r="OZS1397" s="1"/>
      <c r="OZT1397" s="1"/>
      <c r="OZU1397" s="1"/>
      <c r="OZV1397" s="1"/>
      <c r="OZW1397" s="1"/>
      <c r="OZX1397" s="1"/>
      <c r="OZY1397" s="1"/>
      <c r="OZZ1397" s="1"/>
      <c r="PAA1397" s="1"/>
      <c r="PAB1397" s="1"/>
      <c r="PAC1397" s="1"/>
      <c r="PAD1397" s="1"/>
      <c r="PAE1397" s="1"/>
      <c r="PAF1397" s="1"/>
      <c r="PAG1397" s="1"/>
      <c r="PAH1397" s="1"/>
      <c r="PAI1397" s="1"/>
      <c r="PAJ1397" s="1"/>
      <c r="PAK1397" s="1"/>
      <c r="PAL1397" s="1"/>
      <c r="PAM1397" s="1"/>
      <c r="PAN1397" s="1"/>
      <c r="PAO1397" s="1"/>
      <c r="PAP1397" s="1"/>
      <c r="PAQ1397" s="1"/>
      <c r="PAR1397" s="1"/>
      <c r="PAS1397" s="1"/>
      <c r="PAT1397" s="1"/>
      <c r="PAU1397" s="1"/>
      <c r="PAV1397" s="1"/>
      <c r="PAW1397" s="1"/>
      <c r="PAX1397" s="1"/>
      <c r="PAY1397" s="1"/>
      <c r="PAZ1397" s="1"/>
      <c r="PBA1397" s="1"/>
      <c r="PBB1397" s="1"/>
      <c r="PBC1397" s="1"/>
      <c r="PBD1397" s="1"/>
      <c r="PBE1397" s="1"/>
      <c r="PBF1397" s="1"/>
      <c r="PBG1397" s="1"/>
      <c r="PBH1397" s="1"/>
      <c r="PBI1397" s="1"/>
      <c r="PBJ1397" s="1"/>
      <c r="PBK1397" s="1"/>
      <c r="PBL1397" s="1"/>
      <c r="PBM1397" s="1"/>
      <c r="PBN1397" s="1"/>
      <c r="PBO1397" s="1"/>
      <c r="PBP1397" s="1"/>
      <c r="PBQ1397" s="1"/>
      <c r="PBR1397" s="1"/>
      <c r="PBS1397" s="1"/>
      <c r="PBT1397" s="1"/>
      <c r="PBU1397" s="1"/>
      <c r="PBV1397" s="1"/>
      <c r="PBW1397" s="1"/>
      <c r="PBX1397" s="1"/>
      <c r="PBY1397" s="1"/>
      <c r="PBZ1397" s="1"/>
      <c r="PCA1397" s="1"/>
      <c r="PCB1397" s="1"/>
      <c r="PCC1397" s="1"/>
      <c r="PCD1397" s="1"/>
      <c r="PCE1397" s="1"/>
      <c r="PCF1397" s="1"/>
      <c r="PCG1397" s="1"/>
      <c r="PCH1397" s="1"/>
      <c r="PCI1397" s="1"/>
      <c r="PCJ1397" s="1"/>
      <c r="PCK1397" s="1"/>
      <c r="PCL1397" s="1"/>
      <c r="PCM1397" s="1"/>
      <c r="PCN1397" s="1"/>
      <c r="PCO1397" s="1"/>
      <c r="PCP1397" s="1"/>
      <c r="PCQ1397" s="1"/>
      <c r="PCR1397" s="1"/>
      <c r="PCS1397" s="1"/>
      <c r="PCT1397" s="1"/>
      <c r="PCU1397" s="1"/>
      <c r="PCV1397" s="1"/>
      <c r="PCW1397" s="1"/>
      <c r="PCX1397" s="1"/>
      <c r="PCY1397" s="1"/>
      <c r="PCZ1397" s="1"/>
      <c r="PDA1397" s="1"/>
      <c r="PDB1397" s="1"/>
      <c r="PDC1397" s="1"/>
      <c r="PDD1397" s="1"/>
      <c r="PDE1397" s="1"/>
      <c r="PDF1397" s="1"/>
      <c r="PDG1397" s="1"/>
      <c r="PDH1397" s="1"/>
      <c r="PDI1397" s="1"/>
      <c r="PDJ1397" s="1"/>
      <c r="PDK1397" s="1"/>
      <c r="PDL1397" s="1"/>
      <c r="PDM1397" s="1"/>
      <c r="PDN1397" s="1"/>
      <c r="PDO1397" s="1"/>
      <c r="PDP1397" s="1"/>
      <c r="PDQ1397" s="1"/>
      <c r="PDR1397" s="1"/>
      <c r="PDS1397" s="1"/>
      <c r="PDT1397" s="1"/>
      <c r="PDU1397" s="1"/>
      <c r="PDV1397" s="1"/>
      <c r="PDW1397" s="1"/>
      <c r="PDX1397" s="1"/>
      <c r="PDY1397" s="1"/>
      <c r="PDZ1397" s="1"/>
      <c r="PEA1397" s="1"/>
      <c r="PEB1397" s="1"/>
      <c r="PEC1397" s="1"/>
      <c r="PED1397" s="1"/>
      <c r="PEE1397" s="1"/>
      <c r="PEF1397" s="1"/>
      <c r="PEG1397" s="1"/>
      <c r="PEH1397" s="1"/>
      <c r="PEI1397" s="1"/>
      <c r="PEJ1397" s="1"/>
      <c r="PEK1397" s="1"/>
      <c r="PEL1397" s="1"/>
      <c r="PEM1397" s="1"/>
      <c r="PEN1397" s="1"/>
      <c r="PEO1397" s="1"/>
      <c r="PEP1397" s="1"/>
      <c r="PEQ1397" s="1"/>
      <c r="PER1397" s="1"/>
      <c r="PES1397" s="1"/>
      <c r="PET1397" s="1"/>
      <c r="PEU1397" s="1"/>
      <c r="PEV1397" s="1"/>
      <c r="PEW1397" s="1"/>
      <c r="PEX1397" s="1"/>
      <c r="PEY1397" s="1"/>
      <c r="PEZ1397" s="1"/>
      <c r="PFA1397" s="1"/>
      <c r="PFB1397" s="1"/>
      <c r="PFC1397" s="1"/>
      <c r="PFD1397" s="1"/>
      <c r="PFE1397" s="1"/>
      <c r="PFF1397" s="1"/>
      <c r="PFG1397" s="1"/>
      <c r="PFH1397" s="1"/>
      <c r="PFI1397" s="1"/>
      <c r="PFJ1397" s="1"/>
      <c r="PFK1397" s="1"/>
      <c r="PFL1397" s="1"/>
      <c r="PFM1397" s="1"/>
      <c r="PFN1397" s="1"/>
      <c r="PFO1397" s="1"/>
      <c r="PFP1397" s="1"/>
      <c r="PFQ1397" s="1"/>
      <c r="PFR1397" s="1"/>
      <c r="PFS1397" s="1"/>
      <c r="PFT1397" s="1"/>
      <c r="PFU1397" s="1"/>
      <c r="PFV1397" s="1"/>
      <c r="PFW1397" s="1"/>
      <c r="PFX1397" s="1"/>
      <c r="PFY1397" s="1"/>
      <c r="PFZ1397" s="1"/>
      <c r="PGA1397" s="1"/>
      <c r="PGB1397" s="1"/>
      <c r="PGC1397" s="1"/>
      <c r="PGD1397" s="1"/>
      <c r="PGE1397" s="1"/>
      <c r="PGF1397" s="1"/>
      <c r="PGG1397" s="1"/>
      <c r="PGH1397" s="1"/>
      <c r="PGI1397" s="1"/>
      <c r="PGJ1397" s="1"/>
      <c r="PGK1397" s="1"/>
      <c r="PGL1397" s="1"/>
      <c r="PGM1397" s="1"/>
      <c r="PGN1397" s="1"/>
      <c r="PGO1397" s="1"/>
      <c r="PGP1397" s="1"/>
      <c r="PGQ1397" s="1"/>
      <c r="PGR1397" s="1"/>
      <c r="PGS1397" s="1"/>
      <c r="PGT1397" s="1"/>
      <c r="PGU1397" s="1"/>
      <c r="PGV1397" s="1"/>
      <c r="PGW1397" s="1"/>
      <c r="PGX1397" s="1"/>
      <c r="PGY1397" s="1"/>
      <c r="PGZ1397" s="1"/>
      <c r="PHA1397" s="1"/>
      <c r="PHB1397" s="1"/>
      <c r="PHC1397" s="1"/>
      <c r="PHD1397" s="1"/>
      <c r="PHE1397" s="1"/>
      <c r="PHF1397" s="1"/>
      <c r="PHG1397" s="1"/>
      <c r="PHH1397" s="1"/>
      <c r="PHI1397" s="1"/>
      <c r="PHJ1397" s="1"/>
      <c r="PHK1397" s="1"/>
      <c r="PHL1397" s="1"/>
      <c r="PHM1397" s="1"/>
      <c r="PHN1397" s="1"/>
      <c r="PHO1397" s="1"/>
      <c r="PHP1397" s="1"/>
      <c r="PHQ1397" s="1"/>
      <c r="PHR1397" s="1"/>
      <c r="PHS1397" s="1"/>
      <c r="PHT1397" s="1"/>
      <c r="PHU1397" s="1"/>
      <c r="PHV1397" s="1"/>
      <c r="PHW1397" s="1"/>
      <c r="PHX1397" s="1"/>
      <c r="PHY1397" s="1"/>
      <c r="PHZ1397" s="1"/>
      <c r="PIA1397" s="1"/>
      <c r="PIB1397" s="1"/>
      <c r="PIC1397" s="1"/>
      <c r="PID1397" s="1"/>
      <c r="PIE1397" s="1"/>
      <c r="PIF1397" s="1"/>
      <c r="PIG1397" s="1"/>
      <c r="PIH1397" s="1"/>
      <c r="PII1397" s="1"/>
      <c r="PIJ1397" s="1"/>
      <c r="PIK1397" s="1"/>
      <c r="PIL1397" s="1"/>
      <c r="PIM1397" s="1"/>
      <c r="PIN1397" s="1"/>
      <c r="PIO1397" s="1"/>
      <c r="PIP1397" s="1"/>
      <c r="PIQ1397" s="1"/>
      <c r="PIR1397" s="1"/>
      <c r="PIS1397" s="1"/>
      <c r="PIT1397" s="1"/>
      <c r="PIU1397" s="1"/>
      <c r="PIV1397" s="1"/>
      <c r="PIW1397" s="1"/>
      <c r="PIX1397" s="1"/>
      <c r="PIY1397" s="1"/>
      <c r="PIZ1397" s="1"/>
      <c r="PJA1397" s="1"/>
      <c r="PJB1397" s="1"/>
      <c r="PJC1397" s="1"/>
      <c r="PJD1397" s="1"/>
      <c r="PJE1397" s="1"/>
      <c r="PJF1397" s="1"/>
      <c r="PJG1397" s="1"/>
      <c r="PJH1397" s="1"/>
      <c r="PJI1397" s="1"/>
      <c r="PJJ1397" s="1"/>
      <c r="PJK1397" s="1"/>
      <c r="PJL1397" s="1"/>
      <c r="PJM1397" s="1"/>
      <c r="PJN1397" s="1"/>
      <c r="PJO1397" s="1"/>
      <c r="PJP1397" s="1"/>
      <c r="PJQ1397" s="1"/>
      <c r="PJR1397" s="1"/>
      <c r="PJS1397" s="1"/>
      <c r="PJT1397" s="1"/>
      <c r="PJU1397" s="1"/>
      <c r="PJV1397" s="1"/>
      <c r="PJW1397" s="1"/>
      <c r="PJX1397" s="1"/>
      <c r="PJY1397" s="1"/>
      <c r="PJZ1397" s="1"/>
      <c r="PKA1397" s="1"/>
      <c r="PKB1397" s="1"/>
      <c r="PKC1397" s="1"/>
      <c r="PKD1397" s="1"/>
      <c r="PKE1397" s="1"/>
      <c r="PKF1397" s="1"/>
      <c r="PKG1397" s="1"/>
      <c r="PKH1397" s="1"/>
      <c r="PKI1397" s="1"/>
      <c r="PKJ1397" s="1"/>
      <c r="PKK1397" s="1"/>
      <c r="PKL1397" s="1"/>
      <c r="PKM1397" s="1"/>
      <c r="PKN1397" s="1"/>
      <c r="PKO1397" s="1"/>
      <c r="PKP1397" s="1"/>
      <c r="PKQ1397" s="1"/>
      <c r="PKR1397" s="1"/>
      <c r="PKS1397" s="1"/>
      <c r="PKT1397" s="1"/>
      <c r="PKU1397" s="1"/>
      <c r="PKV1397" s="1"/>
      <c r="PKW1397" s="1"/>
      <c r="PKX1397" s="1"/>
      <c r="PKY1397" s="1"/>
      <c r="PKZ1397" s="1"/>
      <c r="PLA1397" s="1"/>
      <c r="PLB1397" s="1"/>
      <c r="PLC1397" s="1"/>
      <c r="PLD1397" s="1"/>
      <c r="PLE1397" s="1"/>
      <c r="PLF1397" s="1"/>
      <c r="PLG1397" s="1"/>
      <c r="PLH1397" s="1"/>
      <c r="PLI1397" s="1"/>
      <c r="PLJ1397" s="1"/>
      <c r="PLK1397" s="1"/>
      <c r="PLL1397" s="1"/>
      <c r="PLM1397" s="1"/>
      <c r="PLN1397" s="1"/>
      <c r="PLO1397" s="1"/>
      <c r="PLP1397" s="1"/>
      <c r="PLQ1397" s="1"/>
      <c r="PLR1397" s="1"/>
      <c r="PLS1397" s="1"/>
      <c r="PLT1397" s="1"/>
      <c r="PLU1397" s="1"/>
      <c r="PLV1397" s="1"/>
      <c r="PLW1397" s="1"/>
      <c r="PLX1397" s="1"/>
      <c r="PLY1397" s="1"/>
      <c r="PLZ1397" s="1"/>
      <c r="PMA1397" s="1"/>
      <c r="PMB1397" s="1"/>
      <c r="PMC1397" s="1"/>
      <c r="PMD1397" s="1"/>
      <c r="PME1397" s="1"/>
      <c r="PMF1397" s="1"/>
      <c r="PMG1397" s="1"/>
      <c r="PMH1397" s="1"/>
      <c r="PMI1397" s="1"/>
      <c r="PMJ1397" s="1"/>
      <c r="PMK1397" s="1"/>
      <c r="PML1397" s="1"/>
      <c r="PMM1397" s="1"/>
      <c r="PMN1397" s="1"/>
      <c r="PMO1397" s="1"/>
      <c r="PMP1397" s="1"/>
      <c r="PMQ1397" s="1"/>
      <c r="PMR1397" s="1"/>
      <c r="PMS1397" s="1"/>
      <c r="PMT1397" s="1"/>
      <c r="PMU1397" s="1"/>
      <c r="PMV1397" s="1"/>
      <c r="PMW1397" s="1"/>
      <c r="PMX1397" s="1"/>
      <c r="PMY1397" s="1"/>
      <c r="PMZ1397" s="1"/>
      <c r="PNA1397" s="1"/>
      <c r="PNB1397" s="1"/>
      <c r="PNC1397" s="1"/>
      <c r="PND1397" s="1"/>
      <c r="PNE1397" s="1"/>
      <c r="PNF1397" s="1"/>
      <c r="PNG1397" s="1"/>
      <c r="PNH1397" s="1"/>
      <c r="PNI1397" s="1"/>
      <c r="PNJ1397" s="1"/>
      <c r="PNK1397" s="1"/>
      <c r="PNL1397" s="1"/>
      <c r="PNM1397" s="1"/>
      <c r="PNN1397" s="1"/>
      <c r="PNO1397" s="1"/>
      <c r="PNP1397" s="1"/>
      <c r="PNQ1397" s="1"/>
      <c r="PNR1397" s="1"/>
      <c r="PNS1397" s="1"/>
      <c r="PNT1397" s="1"/>
      <c r="PNU1397" s="1"/>
      <c r="PNV1397" s="1"/>
      <c r="PNW1397" s="1"/>
      <c r="PNX1397" s="1"/>
      <c r="PNY1397" s="1"/>
      <c r="PNZ1397" s="1"/>
      <c r="POA1397" s="1"/>
      <c r="POB1397" s="1"/>
      <c r="POC1397" s="1"/>
      <c r="POD1397" s="1"/>
      <c r="POE1397" s="1"/>
      <c r="POF1397" s="1"/>
      <c r="POG1397" s="1"/>
      <c r="POH1397" s="1"/>
      <c r="POI1397" s="1"/>
      <c r="POJ1397" s="1"/>
      <c r="POK1397" s="1"/>
      <c r="POL1397" s="1"/>
      <c r="POM1397" s="1"/>
      <c r="PON1397" s="1"/>
      <c r="POO1397" s="1"/>
      <c r="POP1397" s="1"/>
      <c r="POQ1397" s="1"/>
      <c r="POR1397" s="1"/>
      <c r="POS1397" s="1"/>
      <c r="POT1397" s="1"/>
      <c r="POU1397" s="1"/>
      <c r="POV1397" s="1"/>
      <c r="POW1397" s="1"/>
      <c r="POX1397" s="1"/>
      <c r="POY1397" s="1"/>
      <c r="POZ1397" s="1"/>
      <c r="PPA1397" s="1"/>
      <c r="PPB1397" s="1"/>
      <c r="PPC1397" s="1"/>
      <c r="PPD1397" s="1"/>
      <c r="PPE1397" s="1"/>
      <c r="PPF1397" s="1"/>
      <c r="PPG1397" s="1"/>
      <c r="PPH1397" s="1"/>
      <c r="PPI1397" s="1"/>
      <c r="PPJ1397" s="1"/>
      <c r="PPK1397" s="1"/>
      <c r="PPL1397" s="1"/>
      <c r="PPM1397" s="1"/>
      <c r="PPN1397" s="1"/>
      <c r="PPO1397" s="1"/>
      <c r="PPP1397" s="1"/>
      <c r="PPQ1397" s="1"/>
      <c r="PPR1397" s="1"/>
      <c r="PPS1397" s="1"/>
      <c r="PPT1397" s="1"/>
      <c r="PPU1397" s="1"/>
      <c r="PPV1397" s="1"/>
      <c r="PPW1397" s="1"/>
      <c r="PPX1397" s="1"/>
      <c r="PPY1397" s="1"/>
      <c r="PPZ1397" s="1"/>
      <c r="PQA1397" s="1"/>
      <c r="PQB1397" s="1"/>
      <c r="PQC1397" s="1"/>
      <c r="PQD1397" s="1"/>
      <c r="PQE1397" s="1"/>
      <c r="PQF1397" s="1"/>
      <c r="PQG1397" s="1"/>
      <c r="PQH1397" s="1"/>
      <c r="PQI1397" s="1"/>
      <c r="PQJ1397" s="1"/>
      <c r="PQK1397" s="1"/>
      <c r="PQL1397" s="1"/>
      <c r="PQM1397" s="1"/>
      <c r="PQN1397" s="1"/>
      <c r="PQO1397" s="1"/>
      <c r="PQP1397" s="1"/>
      <c r="PQQ1397" s="1"/>
      <c r="PQR1397" s="1"/>
      <c r="PQS1397" s="1"/>
      <c r="PQT1397" s="1"/>
      <c r="PQU1397" s="1"/>
      <c r="PQV1397" s="1"/>
      <c r="PQW1397" s="1"/>
      <c r="PQX1397" s="1"/>
      <c r="PQY1397" s="1"/>
      <c r="PQZ1397" s="1"/>
      <c r="PRA1397" s="1"/>
      <c r="PRB1397" s="1"/>
      <c r="PRC1397" s="1"/>
      <c r="PRD1397" s="1"/>
      <c r="PRE1397" s="1"/>
      <c r="PRF1397" s="1"/>
      <c r="PRG1397" s="1"/>
      <c r="PRH1397" s="1"/>
      <c r="PRI1397" s="1"/>
      <c r="PRJ1397" s="1"/>
      <c r="PRK1397" s="1"/>
      <c r="PRL1397" s="1"/>
      <c r="PRM1397" s="1"/>
      <c r="PRN1397" s="1"/>
      <c r="PRO1397" s="1"/>
      <c r="PRP1397" s="1"/>
      <c r="PRQ1397" s="1"/>
      <c r="PRR1397" s="1"/>
      <c r="PRS1397" s="1"/>
      <c r="PRT1397" s="1"/>
      <c r="PRU1397" s="1"/>
      <c r="PRV1397" s="1"/>
      <c r="PRW1397" s="1"/>
      <c r="PRX1397" s="1"/>
      <c r="PRY1397" s="1"/>
      <c r="PRZ1397" s="1"/>
      <c r="PSA1397" s="1"/>
      <c r="PSB1397" s="1"/>
      <c r="PSC1397" s="1"/>
      <c r="PSD1397" s="1"/>
      <c r="PSE1397" s="1"/>
      <c r="PSF1397" s="1"/>
      <c r="PSG1397" s="1"/>
      <c r="PSH1397" s="1"/>
      <c r="PSI1397" s="1"/>
      <c r="PSJ1397" s="1"/>
      <c r="PSK1397" s="1"/>
      <c r="PSL1397" s="1"/>
      <c r="PSM1397" s="1"/>
      <c r="PSN1397" s="1"/>
      <c r="PSO1397" s="1"/>
      <c r="PSP1397" s="1"/>
      <c r="PSQ1397" s="1"/>
      <c r="PSR1397" s="1"/>
      <c r="PSS1397" s="1"/>
      <c r="PST1397" s="1"/>
      <c r="PSU1397" s="1"/>
      <c r="PSV1397" s="1"/>
      <c r="PSW1397" s="1"/>
      <c r="PSX1397" s="1"/>
      <c r="PSY1397" s="1"/>
      <c r="PSZ1397" s="1"/>
      <c r="PTA1397" s="1"/>
      <c r="PTB1397" s="1"/>
      <c r="PTC1397" s="1"/>
      <c r="PTD1397" s="1"/>
      <c r="PTE1397" s="1"/>
      <c r="PTF1397" s="1"/>
      <c r="PTG1397" s="1"/>
      <c r="PTH1397" s="1"/>
      <c r="PTI1397" s="1"/>
      <c r="PTJ1397" s="1"/>
      <c r="PTK1397" s="1"/>
      <c r="PTL1397" s="1"/>
      <c r="PTM1397" s="1"/>
      <c r="PTN1397" s="1"/>
      <c r="PTO1397" s="1"/>
      <c r="PTP1397" s="1"/>
      <c r="PTQ1397" s="1"/>
      <c r="PTR1397" s="1"/>
      <c r="PTS1397" s="1"/>
      <c r="PTT1397" s="1"/>
      <c r="PTU1397" s="1"/>
      <c r="PTV1397" s="1"/>
      <c r="PTW1397" s="1"/>
      <c r="PTX1397" s="1"/>
      <c r="PTY1397" s="1"/>
      <c r="PTZ1397" s="1"/>
      <c r="PUA1397" s="1"/>
      <c r="PUB1397" s="1"/>
      <c r="PUC1397" s="1"/>
      <c r="PUD1397" s="1"/>
      <c r="PUE1397" s="1"/>
      <c r="PUF1397" s="1"/>
      <c r="PUG1397" s="1"/>
      <c r="PUH1397" s="1"/>
      <c r="PUI1397" s="1"/>
      <c r="PUJ1397" s="1"/>
      <c r="PUK1397" s="1"/>
      <c r="PUL1397" s="1"/>
      <c r="PUM1397" s="1"/>
      <c r="PUN1397" s="1"/>
      <c r="PUO1397" s="1"/>
      <c r="PUP1397" s="1"/>
      <c r="PUQ1397" s="1"/>
      <c r="PUR1397" s="1"/>
      <c r="PUS1397" s="1"/>
      <c r="PUT1397" s="1"/>
      <c r="PUU1397" s="1"/>
      <c r="PUV1397" s="1"/>
      <c r="PUW1397" s="1"/>
      <c r="PUX1397" s="1"/>
      <c r="PUY1397" s="1"/>
      <c r="PUZ1397" s="1"/>
      <c r="PVA1397" s="1"/>
      <c r="PVB1397" s="1"/>
      <c r="PVC1397" s="1"/>
      <c r="PVD1397" s="1"/>
      <c r="PVE1397" s="1"/>
      <c r="PVF1397" s="1"/>
      <c r="PVG1397" s="1"/>
      <c r="PVH1397" s="1"/>
      <c r="PVI1397" s="1"/>
      <c r="PVJ1397" s="1"/>
      <c r="PVK1397" s="1"/>
      <c r="PVL1397" s="1"/>
      <c r="PVM1397" s="1"/>
      <c r="PVN1397" s="1"/>
      <c r="PVO1397" s="1"/>
      <c r="PVP1397" s="1"/>
      <c r="PVQ1397" s="1"/>
      <c r="PVR1397" s="1"/>
      <c r="PVS1397" s="1"/>
      <c r="PVT1397" s="1"/>
      <c r="PVU1397" s="1"/>
      <c r="PVV1397" s="1"/>
      <c r="PVW1397" s="1"/>
      <c r="PVX1397" s="1"/>
      <c r="PVY1397" s="1"/>
      <c r="PVZ1397" s="1"/>
      <c r="PWA1397" s="1"/>
      <c r="PWB1397" s="1"/>
      <c r="PWC1397" s="1"/>
      <c r="PWD1397" s="1"/>
      <c r="PWE1397" s="1"/>
      <c r="PWF1397" s="1"/>
      <c r="PWG1397" s="1"/>
      <c r="PWH1397" s="1"/>
      <c r="PWI1397" s="1"/>
      <c r="PWJ1397" s="1"/>
      <c r="PWK1397" s="1"/>
      <c r="PWL1397" s="1"/>
      <c r="PWM1397" s="1"/>
      <c r="PWN1397" s="1"/>
      <c r="PWO1397" s="1"/>
      <c r="PWP1397" s="1"/>
      <c r="PWQ1397" s="1"/>
      <c r="PWR1397" s="1"/>
      <c r="PWS1397" s="1"/>
      <c r="PWT1397" s="1"/>
      <c r="PWU1397" s="1"/>
      <c r="PWV1397" s="1"/>
      <c r="PWW1397" s="1"/>
      <c r="PWX1397" s="1"/>
      <c r="PWY1397" s="1"/>
      <c r="PWZ1397" s="1"/>
      <c r="PXA1397" s="1"/>
      <c r="PXB1397" s="1"/>
      <c r="PXC1397" s="1"/>
      <c r="PXD1397" s="1"/>
      <c r="PXE1397" s="1"/>
      <c r="PXF1397" s="1"/>
      <c r="PXG1397" s="1"/>
      <c r="PXH1397" s="1"/>
      <c r="PXI1397" s="1"/>
      <c r="PXJ1397" s="1"/>
      <c r="PXK1397" s="1"/>
      <c r="PXL1397" s="1"/>
      <c r="PXM1397" s="1"/>
      <c r="PXN1397" s="1"/>
      <c r="PXO1397" s="1"/>
      <c r="PXP1397" s="1"/>
      <c r="PXQ1397" s="1"/>
      <c r="PXR1397" s="1"/>
      <c r="PXS1397" s="1"/>
      <c r="PXT1397" s="1"/>
      <c r="PXU1397" s="1"/>
      <c r="PXV1397" s="1"/>
      <c r="PXW1397" s="1"/>
      <c r="PXX1397" s="1"/>
      <c r="PXY1397" s="1"/>
      <c r="PXZ1397" s="1"/>
      <c r="PYA1397" s="1"/>
      <c r="PYB1397" s="1"/>
      <c r="PYC1397" s="1"/>
      <c r="PYD1397" s="1"/>
      <c r="PYE1397" s="1"/>
      <c r="PYF1397" s="1"/>
      <c r="PYG1397" s="1"/>
      <c r="PYH1397" s="1"/>
      <c r="PYI1397" s="1"/>
      <c r="PYJ1397" s="1"/>
      <c r="PYK1397" s="1"/>
      <c r="PYL1397" s="1"/>
      <c r="PYM1397" s="1"/>
      <c r="PYN1397" s="1"/>
      <c r="PYO1397" s="1"/>
      <c r="PYP1397" s="1"/>
      <c r="PYQ1397" s="1"/>
      <c r="PYR1397" s="1"/>
      <c r="PYS1397" s="1"/>
      <c r="PYT1397" s="1"/>
      <c r="PYU1397" s="1"/>
      <c r="PYV1397" s="1"/>
      <c r="PYW1397" s="1"/>
      <c r="PYX1397" s="1"/>
      <c r="PYY1397" s="1"/>
      <c r="PYZ1397" s="1"/>
      <c r="PZA1397" s="1"/>
      <c r="PZB1397" s="1"/>
      <c r="PZC1397" s="1"/>
      <c r="PZD1397" s="1"/>
      <c r="PZE1397" s="1"/>
      <c r="PZF1397" s="1"/>
      <c r="PZG1397" s="1"/>
      <c r="PZH1397" s="1"/>
      <c r="PZI1397" s="1"/>
      <c r="PZJ1397" s="1"/>
      <c r="PZK1397" s="1"/>
      <c r="PZL1397" s="1"/>
      <c r="PZM1397" s="1"/>
      <c r="PZN1397" s="1"/>
      <c r="PZO1397" s="1"/>
      <c r="PZP1397" s="1"/>
      <c r="PZQ1397" s="1"/>
      <c r="PZR1397" s="1"/>
      <c r="PZS1397" s="1"/>
      <c r="PZT1397" s="1"/>
      <c r="PZU1397" s="1"/>
      <c r="PZV1397" s="1"/>
      <c r="PZW1397" s="1"/>
      <c r="PZX1397" s="1"/>
      <c r="PZY1397" s="1"/>
      <c r="PZZ1397" s="1"/>
      <c r="QAA1397" s="1"/>
      <c r="QAB1397" s="1"/>
      <c r="QAC1397" s="1"/>
      <c r="QAD1397" s="1"/>
      <c r="QAE1397" s="1"/>
      <c r="QAF1397" s="1"/>
      <c r="QAG1397" s="1"/>
      <c r="QAH1397" s="1"/>
      <c r="QAI1397" s="1"/>
      <c r="QAJ1397" s="1"/>
      <c r="QAK1397" s="1"/>
      <c r="QAL1397" s="1"/>
      <c r="QAM1397" s="1"/>
      <c r="QAN1397" s="1"/>
      <c r="QAO1397" s="1"/>
      <c r="QAP1397" s="1"/>
      <c r="QAQ1397" s="1"/>
      <c r="QAR1397" s="1"/>
      <c r="QAS1397" s="1"/>
      <c r="QAT1397" s="1"/>
      <c r="QAU1397" s="1"/>
      <c r="QAV1397" s="1"/>
      <c r="QAW1397" s="1"/>
      <c r="QAX1397" s="1"/>
      <c r="QAY1397" s="1"/>
      <c r="QAZ1397" s="1"/>
      <c r="QBA1397" s="1"/>
      <c r="QBB1397" s="1"/>
      <c r="QBC1397" s="1"/>
      <c r="QBD1397" s="1"/>
      <c r="QBE1397" s="1"/>
      <c r="QBF1397" s="1"/>
      <c r="QBG1397" s="1"/>
      <c r="QBH1397" s="1"/>
      <c r="QBI1397" s="1"/>
      <c r="QBJ1397" s="1"/>
      <c r="QBK1397" s="1"/>
      <c r="QBL1397" s="1"/>
      <c r="QBM1397" s="1"/>
      <c r="QBN1397" s="1"/>
      <c r="QBO1397" s="1"/>
      <c r="QBP1397" s="1"/>
      <c r="QBQ1397" s="1"/>
      <c r="QBR1397" s="1"/>
      <c r="QBS1397" s="1"/>
      <c r="QBT1397" s="1"/>
      <c r="QBU1397" s="1"/>
      <c r="QBV1397" s="1"/>
      <c r="QBW1397" s="1"/>
      <c r="QBX1397" s="1"/>
      <c r="QBY1397" s="1"/>
      <c r="QBZ1397" s="1"/>
      <c r="QCA1397" s="1"/>
      <c r="QCB1397" s="1"/>
      <c r="QCC1397" s="1"/>
      <c r="QCD1397" s="1"/>
      <c r="QCE1397" s="1"/>
      <c r="QCF1397" s="1"/>
      <c r="QCG1397" s="1"/>
      <c r="QCH1397" s="1"/>
      <c r="QCI1397" s="1"/>
      <c r="QCJ1397" s="1"/>
      <c r="QCK1397" s="1"/>
      <c r="QCL1397" s="1"/>
      <c r="QCM1397" s="1"/>
      <c r="QCN1397" s="1"/>
      <c r="QCO1397" s="1"/>
      <c r="QCP1397" s="1"/>
      <c r="QCQ1397" s="1"/>
      <c r="QCR1397" s="1"/>
      <c r="QCS1397" s="1"/>
      <c r="QCT1397" s="1"/>
      <c r="QCU1397" s="1"/>
      <c r="QCV1397" s="1"/>
      <c r="QCW1397" s="1"/>
      <c r="QCX1397" s="1"/>
      <c r="QCY1397" s="1"/>
      <c r="QCZ1397" s="1"/>
      <c r="QDA1397" s="1"/>
      <c r="QDB1397" s="1"/>
      <c r="QDC1397" s="1"/>
      <c r="QDD1397" s="1"/>
      <c r="QDE1397" s="1"/>
      <c r="QDF1397" s="1"/>
      <c r="QDG1397" s="1"/>
      <c r="QDH1397" s="1"/>
      <c r="QDI1397" s="1"/>
      <c r="QDJ1397" s="1"/>
      <c r="QDK1397" s="1"/>
      <c r="QDL1397" s="1"/>
      <c r="QDM1397" s="1"/>
      <c r="QDN1397" s="1"/>
      <c r="QDO1397" s="1"/>
      <c r="QDP1397" s="1"/>
      <c r="QDQ1397" s="1"/>
      <c r="QDR1397" s="1"/>
      <c r="QDS1397" s="1"/>
      <c r="QDT1397" s="1"/>
      <c r="QDU1397" s="1"/>
      <c r="QDV1397" s="1"/>
      <c r="QDW1397" s="1"/>
      <c r="QDX1397" s="1"/>
      <c r="QDY1397" s="1"/>
      <c r="QDZ1397" s="1"/>
      <c r="QEA1397" s="1"/>
      <c r="QEB1397" s="1"/>
      <c r="QEC1397" s="1"/>
      <c r="QED1397" s="1"/>
      <c r="QEE1397" s="1"/>
      <c r="QEF1397" s="1"/>
      <c r="QEG1397" s="1"/>
      <c r="QEH1397" s="1"/>
      <c r="QEI1397" s="1"/>
      <c r="QEJ1397" s="1"/>
      <c r="QEK1397" s="1"/>
      <c r="QEL1397" s="1"/>
      <c r="QEM1397" s="1"/>
      <c r="QEN1397" s="1"/>
      <c r="QEO1397" s="1"/>
      <c r="QEP1397" s="1"/>
      <c r="QEQ1397" s="1"/>
      <c r="QER1397" s="1"/>
      <c r="QES1397" s="1"/>
      <c r="QET1397" s="1"/>
      <c r="QEU1397" s="1"/>
      <c r="QEV1397" s="1"/>
      <c r="QEW1397" s="1"/>
      <c r="QEX1397" s="1"/>
      <c r="QEY1397" s="1"/>
      <c r="QEZ1397" s="1"/>
      <c r="QFA1397" s="1"/>
      <c r="QFB1397" s="1"/>
      <c r="QFC1397" s="1"/>
      <c r="QFD1397" s="1"/>
      <c r="QFE1397" s="1"/>
      <c r="QFF1397" s="1"/>
      <c r="QFG1397" s="1"/>
      <c r="QFH1397" s="1"/>
      <c r="QFI1397" s="1"/>
      <c r="QFJ1397" s="1"/>
      <c r="QFK1397" s="1"/>
      <c r="QFL1397" s="1"/>
      <c r="QFM1397" s="1"/>
      <c r="QFN1397" s="1"/>
      <c r="QFO1397" s="1"/>
      <c r="QFP1397" s="1"/>
      <c r="QFQ1397" s="1"/>
      <c r="QFR1397" s="1"/>
      <c r="QFS1397" s="1"/>
      <c r="QFT1397" s="1"/>
      <c r="QFU1397" s="1"/>
      <c r="QFV1397" s="1"/>
      <c r="QFW1397" s="1"/>
      <c r="QFX1397" s="1"/>
      <c r="QFY1397" s="1"/>
      <c r="QFZ1397" s="1"/>
      <c r="QGA1397" s="1"/>
      <c r="QGB1397" s="1"/>
      <c r="QGC1397" s="1"/>
      <c r="QGD1397" s="1"/>
      <c r="QGE1397" s="1"/>
      <c r="QGF1397" s="1"/>
      <c r="QGG1397" s="1"/>
      <c r="QGH1397" s="1"/>
      <c r="QGI1397" s="1"/>
      <c r="QGJ1397" s="1"/>
      <c r="QGK1397" s="1"/>
      <c r="QGL1397" s="1"/>
      <c r="QGM1397" s="1"/>
      <c r="QGN1397" s="1"/>
      <c r="QGO1397" s="1"/>
      <c r="QGP1397" s="1"/>
      <c r="QGQ1397" s="1"/>
      <c r="QGR1397" s="1"/>
      <c r="QGS1397" s="1"/>
      <c r="QGT1397" s="1"/>
      <c r="QGU1397" s="1"/>
      <c r="QGV1397" s="1"/>
      <c r="QGW1397" s="1"/>
      <c r="QGX1397" s="1"/>
      <c r="QGY1397" s="1"/>
      <c r="QGZ1397" s="1"/>
      <c r="QHA1397" s="1"/>
      <c r="QHB1397" s="1"/>
      <c r="QHC1397" s="1"/>
      <c r="QHD1397" s="1"/>
      <c r="QHE1397" s="1"/>
      <c r="QHF1397" s="1"/>
      <c r="QHG1397" s="1"/>
      <c r="QHH1397" s="1"/>
      <c r="QHI1397" s="1"/>
      <c r="QHJ1397" s="1"/>
      <c r="QHK1397" s="1"/>
      <c r="QHL1397" s="1"/>
      <c r="QHM1397" s="1"/>
      <c r="QHN1397" s="1"/>
      <c r="QHO1397" s="1"/>
      <c r="QHP1397" s="1"/>
      <c r="QHQ1397" s="1"/>
      <c r="QHR1397" s="1"/>
      <c r="QHS1397" s="1"/>
      <c r="QHT1397" s="1"/>
      <c r="QHU1397" s="1"/>
      <c r="QHV1397" s="1"/>
      <c r="QHW1397" s="1"/>
      <c r="QHX1397" s="1"/>
      <c r="QHY1397" s="1"/>
      <c r="QHZ1397" s="1"/>
      <c r="QIA1397" s="1"/>
      <c r="QIB1397" s="1"/>
      <c r="QIC1397" s="1"/>
      <c r="QID1397" s="1"/>
      <c r="QIE1397" s="1"/>
      <c r="QIF1397" s="1"/>
      <c r="QIG1397" s="1"/>
      <c r="QIH1397" s="1"/>
      <c r="QII1397" s="1"/>
      <c r="QIJ1397" s="1"/>
      <c r="QIK1397" s="1"/>
      <c r="QIL1397" s="1"/>
      <c r="QIM1397" s="1"/>
      <c r="QIN1397" s="1"/>
      <c r="QIO1397" s="1"/>
      <c r="QIP1397" s="1"/>
      <c r="QIQ1397" s="1"/>
      <c r="QIR1397" s="1"/>
      <c r="QIS1397" s="1"/>
      <c r="QIT1397" s="1"/>
      <c r="QIU1397" s="1"/>
      <c r="QIV1397" s="1"/>
      <c r="QIW1397" s="1"/>
      <c r="QIX1397" s="1"/>
      <c r="QIY1397" s="1"/>
      <c r="QIZ1397" s="1"/>
      <c r="QJA1397" s="1"/>
      <c r="QJB1397" s="1"/>
      <c r="QJC1397" s="1"/>
      <c r="QJD1397" s="1"/>
      <c r="QJE1397" s="1"/>
      <c r="QJF1397" s="1"/>
      <c r="QJG1397" s="1"/>
      <c r="QJH1397" s="1"/>
      <c r="QJI1397" s="1"/>
      <c r="QJJ1397" s="1"/>
      <c r="QJK1397" s="1"/>
      <c r="QJL1397" s="1"/>
      <c r="QJM1397" s="1"/>
      <c r="QJN1397" s="1"/>
      <c r="QJO1397" s="1"/>
      <c r="QJP1397" s="1"/>
      <c r="QJQ1397" s="1"/>
      <c r="QJR1397" s="1"/>
      <c r="QJS1397" s="1"/>
      <c r="QJT1397" s="1"/>
      <c r="QJU1397" s="1"/>
      <c r="QJV1397" s="1"/>
      <c r="QJW1397" s="1"/>
      <c r="QJX1397" s="1"/>
      <c r="QJY1397" s="1"/>
      <c r="QJZ1397" s="1"/>
      <c r="QKA1397" s="1"/>
      <c r="QKB1397" s="1"/>
      <c r="QKC1397" s="1"/>
      <c r="QKD1397" s="1"/>
      <c r="QKE1397" s="1"/>
      <c r="QKF1397" s="1"/>
      <c r="QKG1397" s="1"/>
      <c r="QKH1397" s="1"/>
      <c r="QKI1397" s="1"/>
      <c r="QKJ1397" s="1"/>
      <c r="QKK1397" s="1"/>
      <c r="QKL1397" s="1"/>
      <c r="QKM1397" s="1"/>
      <c r="QKN1397" s="1"/>
      <c r="QKO1397" s="1"/>
      <c r="QKP1397" s="1"/>
      <c r="QKQ1397" s="1"/>
      <c r="QKR1397" s="1"/>
      <c r="QKS1397" s="1"/>
      <c r="QKT1397" s="1"/>
      <c r="QKU1397" s="1"/>
      <c r="QKV1397" s="1"/>
      <c r="QKW1397" s="1"/>
      <c r="QKX1397" s="1"/>
      <c r="QKY1397" s="1"/>
      <c r="QKZ1397" s="1"/>
      <c r="QLA1397" s="1"/>
      <c r="QLB1397" s="1"/>
      <c r="QLC1397" s="1"/>
      <c r="QLD1397" s="1"/>
      <c r="QLE1397" s="1"/>
      <c r="QLF1397" s="1"/>
      <c r="QLG1397" s="1"/>
      <c r="QLH1397" s="1"/>
      <c r="QLI1397" s="1"/>
      <c r="QLJ1397" s="1"/>
      <c r="QLK1397" s="1"/>
      <c r="QLL1397" s="1"/>
      <c r="QLM1397" s="1"/>
      <c r="QLN1397" s="1"/>
      <c r="QLO1397" s="1"/>
      <c r="QLP1397" s="1"/>
      <c r="QLQ1397" s="1"/>
      <c r="QLR1397" s="1"/>
      <c r="QLS1397" s="1"/>
      <c r="QLT1397" s="1"/>
      <c r="QLU1397" s="1"/>
      <c r="QLV1397" s="1"/>
      <c r="QLW1397" s="1"/>
      <c r="QLX1397" s="1"/>
      <c r="QLY1397" s="1"/>
      <c r="QLZ1397" s="1"/>
      <c r="QMA1397" s="1"/>
      <c r="QMB1397" s="1"/>
      <c r="QMC1397" s="1"/>
      <c r="QMD1397" s="1"/>
      <c r="QME1397" s="1"/>
      <c r="QMF1397" s="1"/>
      <c r="QMG1397" s="1"/>
      <c r="QMH1397" s="1"/>
      <c r="QMI1397" s="1"/>
      <c r="QMJ1397" s="1"/>
      <c r="QMK1397" s="1"/>
      <c r="QML1397" s="1"/>
      <c r="QMM1397" s="1"/>
      <c r="QMN1397" s="1"/>
      <c r="QMO1397" s="1"/>
      <c r="QMP1397" s="1"/>
      <c r="QMQ1397" s="1"/>
      <c r="QMR1397" s="1"/>
      <c r="QMS1397" s="1"/>
      <c r="QMT1397" s="1"/>
      <c r="QMU1397" s="1"/>
      <c r="QMV1397" s="1"/>
      <c r="QMW1397" s="1"/>
      <c r="QMX1397" s="1"/>
      <c r="QMY1397" s="1"/>
      <c r="QMZ1397" s="1"/>
      <c r="QNA1397" s="1"/>
      <c r="QNB1397" s="1"/>
      <c r="QNC1397" s="1"/>
      <c r="QND1397" s="1"/>
      <c r="QNE1397" s="1"/>
      <c r="QNF1397" s="1"/>
      <c r="QNG1397" s="1"/>
      <c r="QNH1397" s="1"/>
      <c r="QNI1397" s="1"/>
      <c r="QNJ1397" s="1"/>
      <c r="QNK1397" s="1"/>
      <c r="QNL1397" s="1"/>
      <c r="QNM1397" s="1"/>
      <c r="QNN1397" s="1"/>
      <c r="QNO1397" s="1"/>
      <c r="QNP1397" s="1"/>
      <c r="QNQ1397" s="1"/>
      <c r="QNR1397" s="1"/>
      <c r="QNS1397" s="1"/>
      <c r="QNT1397" s="1"/>
      <c r="QNU1397" s="1"/>
      <c r="QNV1397" s="1"/>
      <c r="QNW1397" s="1"/>
      <c r="QNX1397" s="1"/>
      <c r="QNY1397" s="1"/>
      <c r="QNZ1397" s="1"/>
      <c r="QOA1397" s="1"/>
      <c r="QOB1397" s="1"/>
      <c r="QOC1397" s="1"/>
      <c r="QOD1397" s="1"/>
      <c r="QOE1397" s="1"/>
      <c r="QOF1397" s="1"/>
      <c r="QOG1397" s="1"/>
      <c r="QOH1397" s="1"/>
      <c r="QOI1397" s="1"/>
      <c r="QOJ1397" s="1"/>
      <c r="QOK1397" s="1"/>
      <c r="QOL1397" s="1"/>
      <c r="QOM1397" s="1"/>
      <c r="QON1397" s="1"/>
      <c r="QOO1397" s="1"/>
      <c r="QOP1397" s="1"/>
      <c r="QOQ1397" s="1"/>
      <c r="QOR1397" s="1"/>
      <c r="QOS1397" s="1"/>
      <c r="QOT1397" s="1"/>
      <c r="QOU1397" s="1"/>
      <c r="QOV1397" s="1"/>
      <c r="QOW1397" s="1"/>
      <c r="QOX1397" s="1"/>
      <c r="QOY1397" s="1"/>
      <c r="QOZ1397" s="1"/>
      <c r="QPA1397" s="1"/>
      <c r="QPB1397" s="1"/>
      <c r="QPC1397" s="1"/>
      <c r="QPD1397" s="1"/>
      <c r="QPE1397" s="1"/>
      <c r="QPF1397" s="1"/>
      <c r="QPG1397" s="1"/>
      <c r="QPH1397" s="1"/>
      <c r="QPI1397" s="1"/>
      <c r="QPJ1397" s="1"/>
      <c r="QPK1397" s="1"/>
      <c r="QPL1397" s="1"/>
      <c r="QPM1397" s="1"/>
      <c r="QPN1397" s="1"/>
      <c r="QPO1397" s="1"/>
      <c r="QPP1397" s="1"/>
      <c r="QPQ1397" s="1"/>
      <c r="QPR1397" s="1"/>
      <c r="QPS1397" s="1"/>
      <c r="QPT1397" s="1"/>
      <c r="QPU1397" s="1"/>
      <c r="QPV1397" s="1"/>
      <c r="QPW1397" s="1"/>
      <c r="QPX1397" s="1"/>
      <c r="QPY1397" s="1"/>
      <c r="QPZ1397" s="1"/>
      <c r="QQA1397" s="1"/>
      <c r="QQB1397" s="1"/>
      <c r="QQC1397" s="1"/>
      <c r="QQD1397" s="1"/>
      <c r="QQE1397" s="1"/>
      <c r="QQF1397" s="1"/>
      <c r="QQG1397" s="1"/>
      <c r="QQH1397" s="1"/>
      <c r="QQI1397" s="1"/>
      <c r="QQJ1397" s="1"/>
      <c r="QQK1397" s="1"/>
      <c r="QQL1397" s="1"/>
      <c r="QQM1397" s="1"/>
      <c r="QQN1397" s="1"/>
      <c r="QQO1397" s="1"/>
      <c r="QQP1397" s="1"/>
      <c r="QQQ1397" s="1"/>
      <c r="QQR1397" s="1"/>
      <c r="QQS1397" s="1"/>
      <c r="QQT1397" s="1"/>
      <c r="QQU1397" s="1"/>
      <c r="QQV1397" s="1"/>
      <c r="QQW1397" s="1"/>
      <c r="QQX1397" s="1"/>
      <c r="QQY1397" s="1"/>
      <c r="QQZ1397" s="1"/>
      <c r="QRA1397" s="1"/>
      <c r="QRB1397" s="1"/>
      <c r="QRC1397" s="1"/>
      <c r="QRD1397" s="1"/>
      <c r="QRE1397" s="1"/>
      <c r="QRF1397" s="1"/>
      <c r="QRG1397" s="1"/>
      <c r="QRH1397" s="1"/>
      <c r="QRI1397" s="1"/>
      <c r="QRJ1397" s="1"/>
      <c r="QRK1397" s="1"/>
      <c r="QRL1397" s="1"/>
      <c r="QRM1397" s="1"/>
      <c r="QRN1397" s="1"/>
      <c r="QRO1397" s="1"/>
      <c r="QRP1397" s="1"/>
      <c r="QRQ1397" s="1"/>
      <c r="QRR1397" s="1"/>
      <c r="QRS1397" s="1"/>
      <c r="QRT1397" s="1"/>
      <c r="QRU1397" s="1"/>
      <c r="QRV1397" s="1"/>
      <c r="QRW1397" s="1"/>
      <c r="QRX1397" s="1"/>
      <c r="QRY1397" s="1"/>
      <c r="QRZ1397" s="1"/>
      <c r="QSA1397" s="1"/>
      <c r="QSB1397" s="1"/>
      <c r="QSC1397" s="1"/>
      <c r="QSD1397" s="1"/>
      <c r="QSE1397" s="1"/>
      <c r="QSF1397" s="1"/>
      <c r="QSG1397" s="1"/>
      <c r="QSH1397" s="1"/>
      <c r="QSI1397" s="1"/>
      <c r="QSJ1397" s="1"/>
      <c r="QSK1397" s="1"/>
      <c r="QSL1397" s="1"/>
      <c r="QSM1397" s="1"/>
      <c r="QSN1397" s="1"/>
      <c r="QSO1397" s="1"/>
      <c r="QSP1397" s="1"/>
      <c r="QSQ1397" s="1"/>
      <c r="QSR1397" s="1"/>
      <c r="QSS1397" s="1"/>
      <c r="QST1397" s="1"/>
      <c r="QSU1397" s="1"/>
      <c r="QSV1397" s="1"/>
      <c r="QSW1397" s="1"/>
      <c r="QSX1397" s="1"/>
      <c r="QSY1397" s="1"/>
      <c r="QSZ1397" s="1"/>
      <c r="QTA1397" s="1"/>
      <c r="QTB1397" s="1"/>
      <c r="QTC1397" s="1"/>
      <c r="QTD1397" s="1"/>
      <c r="QTE1397" s="1"/>
      <c r="QTF1397" s="1"/>
      <c r="QTG1397" s="1"/>
      <c r="QTH1397" s="1"/>
      <c r="QTI1397" s="1"/>
      <c r="QTJ1397" s="1"/>
      <c r="QTK1397" s="1"/>
      <c r="QTL1397" s="1"/>
      <c r="QTM1397" s="1"/>
      <c r="QTN1397" s="1"/>
      <c r="QTO1397" s="1"/>
      <c r="QTP1397" s="1"/>
      <c r="QTQ1397" s="1"/>
      <c r="QTR1397" s="1"/>
      <c r="QTS1397" s="1"/>
      <c r="QTT1397" s="1"/>
      <c r="QTU1397" s="1"/>
      <c r="QTV1397" s="1"/>
      <c r="QTW1397" s="1"/>
      <c r="QTX1397" s="1"/>
      <c r="QTY1397" s="1"/>
      <c r="QTZ1397" s="1"/>
      <c r="QUA1397" s="1"/>
      <c r="QUB1397" s="1"/>
      <c r="QUC1397" s="1"/>
      <c r="QUD1397" s="1"/>
      <c r="QUE1397" s="1"/>
      <c r="QUF1397" s="1"/>
      <c r="QUG1397" s="1"/>
      <c r="QUH1397" s="1"/>
      <c r="QUI1397" s="1"/>
      <c r="QUJ1397" s="1"/>
      <c r="QUK1397" s="1"/>
      <c r="QUL1397" s="1"/>
      <c r="QUM1397" s="1"/>
      <c r="QUN1397" s="1"/>
      <c r="QUO1397" s="1"/>
      <c r="QUP1397" s="1"/>
      <c r="QUQ1397" s="1"/>
      <c r="QUR1397" s="1"/>
      <c r="QUS1397" s="1"/>
      <c r="QUT1397" s="1"/>
      <c r="QUU1397" s="1"/>
      <c r="QUV1397" s="1"/>
      <c r="QUW1397" s="1"/>
      <c r="QUX1397" s="1"/>
      <c r="QUY1397" s="1"/>
      <c r="QUZ1397" s="1"/>
      <c r="QVA1397" s="1"/>
      <c r="QVB1397" s="1"/>
      <c r="QVC1397" s="1"/>
      <c r="QVD1397" s="1"/>
      <c r="QVE1397" s="1"/>
      <c r="QVF1397" s="1"/>
      <c r="QVG1397" s="1"/>
      <c r="QVH1397" s="1"/>
      <c r="QVI1397" s="1"/>
      <c r="QVJ1397" s="1"/>
      <c r="QVK1397" s="1"/>
      <c r="QVL1397" s="1"/>
      <c r="QVM1397" s="1"/>
      <c r="QVN1397" s="1"/>
      <c r="QVO1397" s="1"/>
      <c r="QVP1397" s="1"/>
      <c r="QVQ1397" s="1"/>
      <c r="QVR1397" s="1"/>
      <c r="QVS1397" s="1"/>
      <c r="QVT1397" s="1"/>
      <c r="QVU1397" s="1"/>
      <c r="QVV1397" s="1"/>
      <c r="QVW1397" s="1"/>
      <c r="QVX1397" s="1"/>
      <c r="QVY1397" s="1"/>
      <c r="QVZ1397" s="1"/>
      <c r="QWA1397" s="1"/>
      <c r="QWB1397" s="1"/>
      <c r="QWC1397" s="1"/>
      <c r="QWD1397" s="1"/>
      <c r="QWE1397" s="1"/>
      <c r="QWF1397" s="1"/>
      <c r="QWG1397" s="1"/>
      <c r="QWH1397" s="1"/>
      <c r="QWI1397" s="1"/>
      <c r="QWJ1397" s="1"/>
      <c r="QWK1397" s="1"/>
      <c r="QWL1397" s="1"/>
      <c r="QWM1397" s="1"/>
      <c r="QWN1397" s="1"/>
      <c r="QWO1397" s="1"/>
      <c r="QWP1397" s="1"/>
      <c r="QWQ1397" s="1"/>
      <c r="QWR1397" s="1"/>
      <c r="QWS1397" s="1"/>
      <c r="QWT1397" s="1"/>
      <c r="QWU1397" s="1"/>
      <c r="QWV1397" s="1"/>
      <c r="QWW1397" s="1"/>
      <c r="QWX1397" s="1"/>
      <c r="QWY1397" s="1"/>
      <c r="QWZ1397" s="1"/>
      <c r="QXA1397" s="1"/>
      <c r="QXB1397" s="1"/>
      <c r="QXC1397" s="1"/>
      <c r="QXD1397" s="1"/>
      <c r="QXE1397" s="1"/>
      <c r="QXF1397" s="1"/>
      <c r="QXG1397" s="1"/>
      <c r="QXH1397" s="1"/>
      <c r="QXI1397" s="1"/>
      <c r="QXJ1397" s="1"/>
      <c r="QXK1397" s="1"/>
      <c r="QXL1397" s="1"/>
      <c r="QXM1397" s="1"/>
      <c r="QXN1397" s="1"/>
      <c r="QXO1397" s="1"/>
      <c r="QXP1397" s="1"/>
      <c r="QXQ1397" s="1"/>
      <c r="QXR1397" s="1"/>
      <c r="QXS1397" s="1"/>
      <c r="QXT1397" s="1"/>
      <c r="QXU1397" s="1"/>
      <c r="QXV1397" s="1"/>
      <c r="QXW1397" s="1"/>
      <c r="QXX1397" s="1"/>
      <c r="QXY1397" s="1"/>
      <c r="QXZ1397" s="1"/>
      <c r="QYA1397" s="1"/>
      <c r="QYB1397" s="1"/>
      <c r="QYC1397" s="1"/>
      <c r="QYD1397" s="1"/>
      <c r="QYE1397" s="1"/>
      <c r="QYF1397" s="1"/>
      <c r="QYG1397" s="1"/>
      <c r="QYH1397" s="1"/>
      <c r="QYI1397" s="1"/>
      <c r="QYJ1397" s="1"/>
      <c r="QYK1397" s="1"/>
      <c r="QYL1397" s="1"/>
      <c r="QYM1397" s="1"/>
      <c r="QYN1397" s="1"/>
      <c r="QYO1397" s="1"/>
      <c r="QYP1397" s="1"/>
      <c r="QYQ1397" s="1"/>
      <c r="QYR1397" s="1"/>
      <c r="QYS1397" s="1"/>
      <c r="QYT1397" s="1"/>
      <c r="QYU1397" s="1"/>
      <c r="QYV1397" s="1"/>
      <c r="QYW1397" s="1"/>
      <c r="QYX1397" s="1"/>
      <c r="QYY1397" s="1"/>
      <c r="QYZ1397" s="1"/>
      <c r="QZA1397" s="1"/>
      <c r="QZB1397" s="1"/>
      <c r="QZC1397" s="1"/>
      <c r="QZD1397" s="1"/>
      <c r="QZE1397" s="1"/>
      <c r="QZF1397" s="1"/>
      <c r="QZG1397" s="1"/>
      <c r="QZH1397" s="1"/>
      <c r="QZI1397" s="1"/>
      <c r="QZJ1397" s="1"/>
      <c r="QZK1397" s="1"/>
      <c r="QZL1397" s="1"/>
      <c r="QZM1397" s="1"/>
      <c r="QZN1397" s="1"/>
      <c r="QZO1397" s="1"/>
      <c r="QZP1397" s="1"/>
      <c r="QZQ1397" s="1"/>
      <c r="QZR1397" s="1"/>
      <c r="QZS1397" s="1"/>
      <c r="QZT1397" s="1"/>
      <c r="QZU1397" s="1"/>
      <c r="QZV1397" s="1"/>
      <c r="QZW1397" s="1"/>
      <c r="QZX1397" s="1"/>
      <c r="QZY1397" s="1"/>
      <c r="QZZ1397" s="1"/>
      <c r="RAA1397" s="1"/>
      <c r="RAB1397" s="1"/>
      <c r="RAC1397" s="1"/>
      <c r="RAD1397" s="1"/>
      <c r="RAE1397" s="1"/>
      <c r="RAF1397" s="1"/>
      <c r="RAG1397" s="1"/>
      <c r="RAH1397" s="1"/>
      <c r="RAI1397" s="1"/>
      <c r="RAJ1397" s="1"/>
      <c r="RAK1397" s="1"/>
      <c r="RAL1397" s="1"/>
      <c r="RAM1397" s="1"/>
      <c r="RAN1397" s="1"/>
      <c r="RAO1397" s="1"/>
      <c r="RAP1397" s="1"/>
      <c r="RAQ1397" s="1"/>
      <c r="RAR1397" s="1"/>
      <c r="RAS1397" s="1"/>
      <c r="RAT1397" s="1"/>
      <c r="RAU1397" s="1"/>
      <c r="RAV1397" s="1"/>
      <c r="RAW1397" s="1"/>
      <c r="RAX1397" s="1"/>
      <c r="RAY1397" s="1"/>
      <c r="RAZ1397" s="1"/>
      <c r="RBA1397" s="1"/>
      <c r="RBB1397" s="1"/>
      <c r="RBC1397" s="1"/>
      <c r="RBD1397" s="1"/>
      <c r="RBE1397" s="1"/>
      <c r="RBF1397" s="1"/>
      <c r="RBG1397" s="1"/>
      <c r="RBH1397" s="1"/>
      <c r="RBI1397" s="1"/>
      <c r="RBJ1397" s="1"/>
      <c r="RBK1397" s="1"/>
      <c r="RBL1397" s="1"/>
      <c r="RBM1397" s="1"/>
      <c r="RBN1397" s="1"/>
      <c r="RBO1397" s="1"/>
      <c r="RBP1397" s="1"/>
      <c r="RBQ1397" s="1"/>
      <c r="RBR1397" s="1"/>
      <c r="RBS1397" s="1"/>
      <c r="RBT1397" s="1"/>
      <c r="RBU1397" s="1"/>
      <c r="RBV1397" s="1"/>
      <c r="RBW1397" s="1"/>
      <c r="RBX1397" s="1"/>
      <c r="RBY1397" s="1"/>
      <c r="RBZ1397" s="1"/>
      <c r="RCA1397" s="1"/>
      <c r="RCB1397" s="1"/>
      <c r="RCC1397" s="1"/>
      <c r="RCD1397" s="1"/>
      <c r="RCE1397" s="1"/>
      <c r="RCF1397" s="1"/>
      <c r="RCG1397" s="1"/>
      <c r="RCH1397" s="1"/>
      <c r="RCI1397" s="1"/>
      <c r="RCJ1397" s="1"/>
      <c r="RCK1397" s="1"/>
      <c r="RCL1397" s="1"/>
      <c r="RCM1397" s="1"/>
      <c r="RCN1397" s="1"/>
      <c r="RCO1397" s="1"/>
      <c r="RCP1397" s="1"/>
      <c r="RCQ1397" s="1"/>
      <c r="RCR1397" s="1"/>
      <c r="RCS1397" s="1"/>
      <c r="RCT1397" s="1"/>
      <c r="RCU1397" s="1"/>
      <c r="RCV1397" s="1"/>
      <c r="RCW1397" s="1"/>
      <c r="RCX1397" s="1"/>
      <c r="RCY1397" s="1"/>
      <c r="RCZ1397" s="1"/>
      <c r="RDA1397" s="1"/>
      <c r="RDB1397" s="1"/>
      <c r="RDC1397" s="1"/>
      <c r="RDD1397" s="1"/>
      <c r="RDE1397" s="1"/>
      <c r="RDF1397" s="1"/>
      <c r="RDG1397" s="1"/>
      <c r="RDH1397" s="1"/>
      <c r="RDI1397" s="1"/>
      <c r="RDJ1397" s="1"/>
      <c r="RDK1397" s="1"/>
      <c r="RDL1397" s="1"/>
      <c r="RDM1397" s="1"/>
      <c r="RDN1397" s="1"/>
      <c r="RDO1397" s="1"/>
      <c r="RDP1397" s="1"/>
      <c r="RDQ1397" s="1"/>
      <c r="RDR1397" s="1"/>
      <c r="RDS1397" s="1"/>
      <c r="RDT1397" s="1"/>
      <c r="RDU1397" s="1"/>
      <c r="RDV1397" s="1"/>
      <c r="RDW1397" s="1"/>
      <c r="RDX1397" s="1"/>
      <c r="RDY1397" s="1"/>
      <c r="RDZ1397" s="1"/>
      <c r="REA1397" s="1"/>
      <c r="REB1397" s="1"/>
      <c r="REC1397" s="1"/>
      <c r="RED1397" s="1"/>
      <c r="REE1397" s="1"/>
      <c r="REF1397" s="1"/>
      <c r="REG1397" s="1"/>
      <c r="REH1397" s="1"/>
      <c r="REI1397" s="1"/>
      <c r="REJ1397" s="1"/>
      <c r="REK1397" s="1"/>
      <c r="REL1397" s="1"/>
      <c r="REM1397" s="1"/>
      <c r="REN1397" s="1"/>
      <c r="REO1397" s="1"/>
      <c r="REP1397" s="1"/>
      <c r="REQ1397" s="1"/>
      <c r="RER1397" s="1"/>
      <c r="RES1397" s="1"/>
      <c r="RET1397" s="1"/>
      <c r="REU1397" s="1"/>
      <c r="REV1397" s="1"/>
      <c r="REW1397" s="1"/>
      <c r="REX1397" s="1"/>
      <c r="REY1397" s="1"/>
      <c r="REZ1397" s="1"/>
      <c r="RFA1397" s="1"/>
      <c r="RFB1397" s="1"/>
      <c r="RFC1397" s="1"/>
      <c r="RFD1397" s="1"/>
      <c r="RFE1397" s="1"/>
      <c r="RFF1397" s="1"/>
      <c r="RFG1397" s="1"/>
      <c r="RFH1397" s="1"/>
      <c r="RFI1397" s="1"/>
      <c r="RFJ1397" s="1"/>
      <c r="RFK1397" s="1"/>
      <c r="RFL1397" s="1"/>
      <c r="RFM1397" s="1"/>
      <c r="RFN1397" s="1"/>
      <c r="RFO1397" s="1"/>
      <c r="RFP1397" s="1"/>
      <c r="RFQ1397" s="1"/>
      <c r="RFR1397" s="1"/>
      <c r="RFS1397" s="1"/>
      <c r="RFT1397" s="1"/>
      <c r="RFU1397" s="1"/>
      <c r="RFV1397" s="1"/>
      <c r="RFW1397" s="1"/>
      <c r="RFX1397" s="1"/>
      <c r="RFY1397" s="1"/>
      <c r="RFZ1397" s="1"/>
      <c r="RGA1397" s="1"/>
      <c r="RGB1397" s="1"/>
      <c r="RGC1397" s="1"/>
      <c r="RGD1397" s="1"/>
      <c r="RGE1397" s="1"/>
      <c r="RGF1397" s="1"/>
      <c r="RGG1397" s="1"/>
      <c r="RGH1397" s="1"/>
      <c r="RGI1397" s="1"/>
      <c r="RGJ1397" s="1"/>
      <c r="RGK1397" s="1"/>
      <c r="RGL1397" s="1"/>
      <c r="RGM1397" s="1"/>
      <c r="RGN1397" s="1"/>
      <c r="RGO1397" s="1"/>
      <c r="RGP1397" s="1"/>
      <c r="RGQ1397" s="1"/>
      <c r="RGR1397" s="1"/>
      <c r="RGS1397" s="1"/>
      <c r="RGT1397" s="1"/>
      <c r="RGU1397" s="1"/>
      <c r="RGV1397" s="1"/>
      <c r="RGW1397" s="1"/>
      <c r="RGX1397" s="1"/>
      <c r="RGY1397" s="1"/>
      <c r="RGZ1397" s="1"/>
      <c r="RHA1397" s="1"/>
      <c r="RHB1397" s="1"/>
      <c r="RHC1397" s="1"/>
      <c r="RHD1397" s="1"/>
      <c r="RHE1397" s="1"/>
      <c r="RHF1397" s="1"/>
      <c r="RHG1397" s="1"/>
      <c r="RHH1397" s="1"/>
      <c r="RHI1397" s="1"/>
      <c r="RHJ1397" s="1"/>
      <c r="RHK1397" s="1"/>
      <c r="RHL1397" s="1"/>
      <c r="RHM1397" s="1"/>
      <c r="RHN1397" s="1"/>
      <c r="RHO1397" s="1"/>
      <c r="RHP1397" s="1"/>
      <c r="RHQ1397" s="1"/>
      <c r="RHR1397" s="1"/>
      <c r="RHS1397" s="1"/>
      <c r="RHT1397" s="1"/>
      <c r="RHU1397" s="1"/>
      <c r="RHV1397" s="1"/>
      <c r="RHW1397" s="1"/>
      <c r="RHX1397" s="1"/>
      <c r="RHY1397" s="1"/>
      <c r="RHZ1397" s="1"/>
      <c r="RIA1397" s="1"/>
      <c r="RIB1397" s="1"/>
      <c r="RIC1397" s="1"/>
      <c r="RID1397" s="1"/>
      <c r="RIE1397" s="1"/>
      <c r="RIF1397" s="1"/>
      <c r="RIG1397" s="1"/>
      <c r="RIH1397" s="1"/>
      <c r="RII1397" s="1"/>
      <c r="RIJ1397" s="1"/>
      <c r="RIK1397" s="1"/>
      <c r="RIL1397" s="1"/>
      <c r="RIM1397" s="1"/>
      <c r="RIN1397" s="1"/>
      <c r="RIO1397" s="1"/>
      <c r="RIP1397" s="1"/>
      <c r="RIQ1397" s="1"/>
      <c r="RIR1397" s="1"/>
      <c r="RIS1397" s="1"/>
      <c r="RIT1397" s="1"/>
      <c r="RIU1397" s="1"/>
      <c r="RIV1397" s="1"/>
      <c r="RIW1397" s="1"/>
      <c r="RIX1397" s="1"/>
      <c r="RIY1397" s="1"/>
      <c r="RIZ1397" s="1"/>
      <c r="RJA1397" s="1"/>
      <c r="RJB1397" s="1"/>
      <c r="RJC1397" s="1"/>
      <c r="RJD1397" s="1"/>
      <c r="RJE1397" s="1"/>
      <c r="RJF1397" s="1"/>
      <c r="RJG1397" s="1"/>
      <c r="RJH1397" s="1"/>
      <c r="RJI1397" s="1"/>
      <c r="RJJ1397" s="1"/>
      <c r="RJK1397" s="1"/>
      <c r="RJL1397" s="1"/>
      <c r="RJM1397" s="1"/>
      <c r="RJN1397" s="1"/>
      <c r="RJO1397" s="1"/>
      <c r="RJP1397" s="1"/>
      <c r="RJQ1397" s="1"/>
      <c r="RJR1397" s="1"/>
      <c r="RJS1397" s="1"/>
      <c r="RJT1397" s="1"/>
      <c r="RJU1397" s="1"/>
      <c r="RJV1397" s="1"/>
      <c r="RJW1397" s="1"/>
      <c r="RJX1397" s="1"/>
      <c r="RJY1397" s="1"/>
      <c r="RJZ1397" s="1"/>
      <c r="RKA1397" s="1"/>
      <c r="RKB1397" s="1"/>
      <c r="RKC1397" s="1"/>
      <c r="RKD1397" s="1"/>
      <c r="RKE1397" s="1"/>
      <c r="RKF1397" s="1"/>
      <c r="RKG1397" s="1"/>
      <c r="RKH1397" s="1"/>
      <c r="RKI1397" s="1"/>
      <c r="RKJ1397" s="1"/>
      <c r="RKK1397" s="1"/>
      <c r="RKL1397" s="1"/>
      <c r="RKM1397" s="1"/>
      <c r="RKN1397" s="1"/>
      <c r="RKO1397" s="1"/>
      <c r="RKP1397" s="1"/>
      <c r="RKQ1397" s="1"/>
      <c r="RKR1397" s="1"/>
      <c r="RKS1397" s="1"/>
      <c r="RKT1397" s="1"/>
      <c r="RKU1397" s="1"/>
      <c r="RKV1397" s="1"/>
      <c r="RKW1397" s="1"/>
      <c r="RKX1397" s="1"/>
      <c r="RKY1397" s="1"/>
      <c r="RKZ1397" s="1"/>
      <c r="RLA1397" s="1"/>
      <c r="RLB1397" s="1"/>
      <c r="RLC1397" s="1"/>
      <c r="RLD1397" s="1"/>
      <c r="RLE1397" s="1"/>
      <c r="RLF1397" s="1"/>
      <c r="RLG1397" s="1"/>
      <c r="RLH1397" s="1"/>
      <c r="RLI1397" s="1"/>
      <c r="RLJ1397" s="1"/>
      <c r="RLK1397" s="1"/>
      <c r="RLL1397" s="1"/>
      <c r="RLM1397" s="1"/>
      <c r="RLN1397" s="1"/>
      <c r="RLO1397" s="1"/>
      <c r="RLP1397" s="1"/>
      <c r="RLQ1397" s="1"/>
      <c r="RLR1397" s="1"/>
      <c r="RLS1397" s="1"/>
      <c r="RLT1397" s="1"/>
      <c r="RLU1397" s="1"/>
      <c r="RLV1397" s="1"/>
      <c r="RLW1397" s="1"/>
      <c r="RLX1397" s="1"/>
      <c r="RLY1397" s="1"/>
      <c r="RLZ1397" s="1"/>
      <c r="RMA1397" s="1"/>
      <c r="RMB1397" s="1"/>
      <c r="RMC1397" s="1"/>
      <c r="RMD1397" s="1"/>
      <c r="RME1397" s="1"/>
      <c r="RMF1397" s="1"/>
      <c r="RMG1397" s="1"/>
      <c r="RMH1397" s="1"/>
      <c r="RMI1397" s="1"/>
      <c r="RMJ1397" s="1"/>
      <c r="RMK1397" s="1"/>
      <c r="RML1397" s="1"/>
      <c r="RMM1397" s="1"/>
      <c r="RMN1397" s="1"/>
      <c r="RMO1397" s="1"/>
      <c r="RMP1397" s="1"/>
      <c r="RMQ1397" s="1"/>
      <c r="RMR1397" s="1"/>
      <c r="RMS1397" s="1"/>
      <c r="RMT1397" s="1"/>
      <c r="RMU1397" s="1"/>
      <c r="RMV1397" s="1"/>
      <c r="RMW1397" s="1"/>
      <c r="RMX1397" s="1"/>
      <c r="RMY1397" s="1"/>
      <c r="RMZ1397" s="1"/>
      <c r="RNA1397" s="1"/>
      <c r="RNB1397" s="1"/>
      <c r="RNC1397" s="1"/>
      <c r="RND1397" s="1"/>
      <c r="RNE1397" s="1"/>
      <c r="RNF1397" s="1"/>
      <c r="RNG1397" s="1"/>
      <c r="RNH1397" s="1"/>
      <c r="RNI1397" s="1"/>
      <c r="RNJ1397" s="1"/>
      <c r="RNK1397" s="1"/>
      <c r="RNL1397" s="1"/>
      <c r="RNM1397" s="1"/>
      <c r="RNN1397" s="1"/>
      <c r="RNO1397" s="1"/>
      <c r="RNP1397" s="1"/>
      <c r="RNQ1397" s="1"/>
      <c r="RNR1397" s="1"/>
      <c r="RNS1397" s="1"/>
      <c r="RNT1397" s="1"/>
      <c r="RNU1397" s="1"/>
      <c r="RNV1397" s="1"/>
      <c r="RNW1397" s="1"/>
      <c r="RNX1397" s="1"/>
      <c r="RNY1397" s="1"/>
      <c r="RNZ1397" s="1"/>
      <c r="ROA1397" s="1"/>
      <c r="ROB1397" s="1"/>
      <c r="ROC1397" s="1"/>
      <c r="ROD1397" s="1"/>
      <c r="ROE1397" s="1"/>
      <c r="ROF1397" s="1"/>
      <c r="ROG1397" s="1"/>
      <c r="ROH1397" s="1"/>
      <c r="ROI1397" s="1"/>
      <c r="ROJ1397" s="1"/>
      <c r="ROK1397" s="1"/>
      <c r="ROL1397" s="1"/>
      <c r="ROM1397" s="1"/>
      <c r="RON1397" s="1"/>
      <c r="ROO1397" s="1"/>
      <c r="ROP1397" s="1"/>
      <c r="ROQ1397" s="1"/>
      <c r="ROR1397" s="1"/>
      <c r="ROS1397" s="1"/>
      <c r="ROT1397" s="1"/>
      <c r="ROU1397" s="1"/>
      <c r="ROV1397" s="1"/>
      <c r="ROW1397" s="1"/>
      <c r="ROX1397" s="1"/>
      <c r="ROY1397" s="1"/>
      <c r="ROZ1397" s="1"/>
      <c r="RPA1397" s="1"/>
      <c r="RPB1397" s="1"/>
      <c r="RPC1397" s="1"/>
      <c r="RPD1397" s="1"/>
      <c r="RPE1397" s="1"/>
      <c r="RPF1397" s="1"/>
      <c r="RPG1397" s="1"/>
      <c r="RPH1397" s="1"/>
      <c r="RPI1397" s="1"/>
      <c r="RPJ1397" s="1"/>
      <c r="RPK1397" s="1"/>
      <c r="RPL1397" s="1"/>
      <c r="RPM1397" s="1"/>
      <c r="RPN1397" s="1"/>
      <c r="RPO1397" s="1"/>
      <c r="RPP1397" s="1"/>
      <c r="RPQ1397" s="1"/>
      <c r="RPR1397" s="1"/>
      <c r="RPS1397" s="1"/>
      <c r="RPT1397" s="1"/>
      <c r="RPU1397" s="1"/>
      <c r="RPV1397" s="1"/>
      <c r="RPW1397" s="1"/>
      <c r="RPX1397" s="1"/>
      <c r="RPY1397" s="1"/>
      <c r="RPZ1397" s="1"/>
      <c r="RQA1397" s="1"/>
      <c r="RQB1397" s="1"/>
      <c r="RQC1397" s="1"/>
      <c r="RQD1397" s="1"/>
      <c r="RQE1397" s="1"/>
      <c r="RQF1397" s="1"/>
      <c r="RQG1397" s="1"/>
      <c r="RQH1397" s="1"/>
      <c r="RQI1397" s="1"/>
      <c r="RQJ1397" s="1"/>
      <c r="RQK1397" s="1"/>
      <c r="RQL1397" s="1"/>
      <c r="RQM1397" s="1"/>
      <c r="RQN1397" s="1"/>
      <c r="RQO1397" s="1"/>
      <c r="RQP1397" s="1"/>
      <c r="RQQ1397" s="1"/>
      <c r="RQR1397" s="1"/>
      <c r="RQS1397" s="1"/>
      <c r="RQT1397" s="1"/>
      <c r="RQU1397" s="1"/>
      <c r="RQV1397" s="1"/>
      <c r="RQW1397" s="1"/>
      <c r="RQX1397" s="1"/>
      <c r="RQY1397" s="1"/>
      <c r="RQZ1397" s="1"/>
      <c r="RRA1397" s="1"/>
      <c r="RRB1397" s="1"/>
      <c r="RRC1397" s="1"/>
      <c r="RRD1397" s="1"/>
      <c r="RRE1397" s="1"/>
      <c r="RRF1397" s="1"/>
      <c r="RRG1397" s="1"/>
      <c r="RRH1397" s="1"/>
      <c r="RRI1397" s="1"/>
      <c r="RRJ1397" s="1"/>
      <c r="RRK1397" s="1"/>
      <c r="RRL1397" s="1"/>
      <c r="RRM1397" s="1"/>
      <c r="RRN1397" s="1"/>
      <c r="RRO1397" s="1"/>
      <c r="RRP1397" s="1"/>
      <c r="RRQ1397" s="1"/>
      <c r="RRR1397" s="1"/>
      <c r="RRS1397" s="1"/>
      <c r="RRT1397" s="1"/>
      <c r="RRU1397" s="1"/>
      <c r="RRV1397" s="1"/>
      <c r="RRW1397" s="1"/>
      <c r="RRX1397" s="1"/>
      <c r="RRY1397" s="1"/>
      <c r="RRZ1397" s="1"/>
      <c r="RSA1397" s="1"/>
      <c r="RSB1397" s="1"/>
      <c r="RSC1397" s="1"/>
      <c r="RSD1397" s="1"/>
      <c r="RSE1397" s="1"/>
      <c r="RSF1397" s="1"/>
      <c r="RSG1397" s="1"/>
      <c r="RSH1397" s="1"/>
      <c r="RSI1397" s="1"/>
      <c r="RSJ1397" s="1"/>
      <c r="RSK1397" s="1"/>
      <c r="RSL1397" s="1"/>
      <c r="RSM1397" s="1"/>
      <c r="RSN1397" s="1"/>
      <c r="RSO1397" s="1"/>
      <c r="RSP1397" s="1"/>
      <c r="RSQ1397" s="1"/>
      <c r="RSR1397" s="1"/>
      <c r="RSS1397" s="1"/>
      <c r="RST1397" s="1"/>
      <c r="RSU1397" s="1"/>
      <c r="RSV1397" s="1"/>
      <c r="RSW1397" s="1"/>
      <c r="RSX1397" s="1"/>
      <c r="RSY1397" s="1"/>
      <c r="RSZ1397" s="1"/>
      <c r="RTA1397" s="1"/>
      <c r="RTB1397" s="1"/>
      <c r="RTC1397" s="1"/>
      <c r="RTD1397" s="1"/>
      <c r="RTE1397" s="1"/>
      <c r="RTF1397" s="1"/>
      <c r="RTG1397" s="1"/>
      <c r="RTH1397" s="1"/>
      <c r="RTI1397" s="1"/>
      <c r="RTJ1397" s="1"/>
      <c r="RTK1397" s="1"/>
      <c r="RTL1397" s="1"/>
      <c r="RTM1397" s="1"/>
      <c r="RTN1397" s="1"/>
      <c r="RTO1397" s="1"/>
      <c r="RTP1397" s="1"/>
      <c r="RTQ1397" s="1"/>
      <c r="RTR1397" s="1"/>
      <c r="RTS1397" s="1"/>
      <c r="RTT1397" s="1"/>
      <c r="RTU1397" s="1"/>
      <c r="RTV1397" s="1"/>
      <c r="RTW1397" s="1"/>
      <c r="RTX1397" s="1"/>
      <c r="RTY1397" s="1"/>
      <c r="RTZ1397" s="1"/>
      <c r="RUA1397" s="1"/>
      <c r="RUB1397" s="1"/>
      <c r="RUC1397" s="1"/>
      <c r="RUD1397" s="1"/>
      <c r="RUE1397" s="1"/>
      <c r="RUF1397" s="1"/>
      <c r="RUG1397" s="1"/>
      <c r="RUH1397" s="1"/>
      <c r="RUI1397" s="1"/>
      <c r="RUJ1397" s="1"/>
      <c r="RUK1397" s="1"/>
      <c r="RUL1397" s="1"/>
      <c r="RUM1397" s="1"/>
      <c r="RUN1397" s="1"/>
      <c r="RUO1397" s="1"/>
      <c r="RUP1397" s="1"/>
      <c r="RUQ1397" s="1"/>
      <c r="RUR1397" s="1"/>
      <c r="RUS1397" s="1"/>
      <c r="RUT1397" s="1"/>
      <c r="RUU1397" s="1"/>
      <c r="RUV1397" s="1"/>
      <c r="RUW1397" s="1"/>
      <c r="RUX1397" s="1"/>
      <c r="RUY1397" s="1"/>
      <c r="RUZ1397" s="1"/>
      <c r="RVA1397" s="1"/>
      <c r="RVB1397" s="1"/>
      <c r="RVC1397" s="1"/>
      <c r="RVD1397" s="1"/>
      <c r="RVE1397" s="1"/>
      <c r="RVF1397" s="1"/>
      <c r="RVG1397" s="1"/>
      <c r="RVH1397" s="1"/>
      <c r="RVI1397" s="1"/>
      <c r="RVJ1397" s="1"/>
      <c r="RVK1397" s="1"/>
      <c r="RVL1397" s="1"/>
      <c r="RVM1397" s="1"/>
      <c r="RVN1397" s="1"/>
      <c r="RVO1397" s="1"/>
      <c r="RVP1397" s="1"/>
      <c r="RVQ1397" s="1"/>
      <c r="RVR1397" s="1"/>
      <c r="RVS1397" s="1"/>
      <c r="RVT1397" s="1"/>
      <c r="RVU1397" s="1"/>
      <c r="RVV1397" s="1"/>
      <c r="RVW1397" s="1"/>
      <c r="RVX1397" s="1"/>
      <c r="RVY1397" s="1"/>
      <c r="RVZ1397" s="1"/>
      <c r="RWA1397" s="1"/>
      <c r="RWB1397" s="1"/>
      <c r="RWC1397" s="1"/>
      <c r="RWD1397" s="1"/>
      <c r="RWE1397" s="1"/>
      <c r="RWF1397" s="1"/>
      <c r="RWG1397" s="1"/>
      <c r="RWH1397" s="1"/>
      <c r="RWI1397" s="1"/>
      <c r="RWJ1397" s="1"/>
      <c r="RWK1397" s="1"/>
      <c r="RWL1397" s="1"/>
      <c r="RWM1397" s="1"/>
      <c r="RWN1397" s="1"/>
      <c r="RWO1397" s="1"/>
      <c r="RWP1397" s="1"/>
      <c r="RWQ1397" s="1"/>
      <c r="RWR1397" s="1"/>
      <c r="RWS1397" s="1"/>
      <c r="RWT1397" s="1"/>
      <c r="RWU1397" s="1"/>
      <c r="RWV1397" s="1"/>
      <c r="RWW1397" s="1"/>
      <c r="RWX1397" s="1"/>
      <c r="RWY1397" s="1"/>
      <c r="RWZ1397" s="1"/>
      <c r="RXA1397" s="1"/>
      <c r="RXB1397" s="1"/>
      <c r="RXC1397" s="1"/>
      <c r="RXD1397" s="1"/>
      <c r="RXE1397" s="1"/>
      <c r="RXF1397" s="1"/>
      <c r="RXG1397" s="1"/>
      <c r="RXH1397" s="1"/>
      <c r="RXI1397" s="1"/>
      <c r="RXJ1397" s="1"/>
      <c r="RXK1397" s="1"/>
      <c r="RXL1397" s="1"/>
      <c r="RXM1397" s="1"/>
      <c r="RXN1397" s="1"/>
      <c r="RXO1397" s="1"/>
      <c r="RXP1397" s="1"/>
      <c r="RXQ1397" s="1"/>
      <c r="RXR1397" s="1"/>
      <c r="RXS1397" s="1"/>
      <c r="RXT1397" s="1"/>
      <c r="RXU1397" s="1"/>
      <c r="RXV1397" s="1"/>
      <c r="RXW1397" s="1"/>
      <c r="RXX1397" s="1"/>
      <c r="RXY1397" s="1"/>
      <c r="RXZ1397" s="1"/>
      <c r="RYA1397" s="1"/>
      <c r="RYB1397" s="1"/>
      <c r="RYC1397" s="1"/>
      <c r="RYD1397" s="1"/>
      <c r="RYE1397" s="1"/>
      <c r="RYF1397" s="1"/>
      <c r="RYG1397" s="1"/>
      <c r="RYH1397" s="1"/>
      <c r="RYI1397" s="1"/>
      <c r="RYJ1397" s="1"/>
      <c r="RYK1397" s="1"/>
      <c r="RYL1397" s="1"/>
      <c r="RYM1397" s="1"/>
      <c r="RYN1397" s="1"/>
      <c r="RYO1397" s="1"/>
      <c r="RYP1397" s="1"/>
      <c r="RYQ1397" s="1"/>
      <c r="RYR1397" s="1"/>
      <c r="RYS1397" s="1"/>
      <c r="RYT1397" s="1"/>
      <c r="RYU1397" s="1"/>
      <c r="RYV1397" s="1"/>
      <c r="RYW1397" s="1"/>
      <c r="RYX1397" s="1"/>
      <c r="RYY1397" s="1"/>
      <c r="RYZ1397" s="1"/>
      <c r="RZA1397" s="1"/>
      <c r="RZB1397" s="1"/>
      <c r="RZC1397" s="1"/>
      <c r="RZD1397" s="1"/>
      <c r="RZE1397" s="1"/>
      <c r="RZF1397" s="1"/>
      <c r="RZG1397" s="1"/>
      <c r="RZH1397" s="1"/>
      <c r="RZI1397" s="1"/>
      <c r="RZJ1397" s="1"/>
      <c r="RZK1397" s="1"/>
      <c r="RZL1397" s="1"/>
      <c r="RZM1397" s="1"/>
      <c r="RZN1397" s="1"/>
      <c r="RZO1397" s="1"/>
      <c r="RZP1397" s="1"/>
      <c r="RZQ1397" s="1"/>
      <c r="RZR1397" s="1"/>
      <c r="RZS1397" s="1"/>
      <c r="RZT1397" s="1"/>
      <c r="RZU1397" s="1"/>
      <c r="RZV1397" s="1"/>
      <c r="RZW1397" s="1"/>
      <c r="RZX1397" s="1"/>
      <c r="RZY1397" s="1"/>
      <c r="RZZ1397" s="1"/>
      <c r="SAA1397" s="1"/>
      <c r="SAB1397" s="1"/>
      <c r="SAC1397" s="1"/>
      <c r="SAD1397" s="1"/>
      <c r="SAE1397" s="1"/>
      <c r="SAF1397" s="1"/>
      <c r="SAG1397" s="1"/>
      <c r="SAH1397" s="1"/>
      <c r="SAI1397" s="1"/>
      <c r="SAJ1397" s="1"/>
      <c r="SAK1397" s="1"/>
      <c r="SAL1397" s="1"/>
      <c r="SAM1397" s="1"/>
      <c r="SAN1397" s="1"/>
      <c r="SAO1397" s="1"/>
      <c r="SAP1397" s="1"/>
      <c r="SAQ1397" s="1"/>
      <c r="SAR1397" s="1"/>
      <c r="SAS1397" s="1"/>
      <c r="SAT1397" s="1"/>
      <c r="SAU1397" s="1"/>
      <c r="SAV1397" s="1"/>
      <c r="SAW1397" s="1"/>
      <c r="SAX1397" s="1"/>
      <c r="SAY1397" s="1"/>
      <c r="SAZ1397" s="1"/>
      <c r="SBA1397" s="1"/>
      <c r="SBB1397" s="1"/>
      <c r="SBC1397" s="1"/>
      <c r="SBD1397" s="1"/>
      <c r="SBE1397" s="1"/>
      <c r="SBF1397" s="1"/>
      <c r="SBG1397" s="1"/>
      <c r="SBH1397" s="1"/>
      <c r="SBI1397" s="1"/>
      <c r="SBJ1397" s="1"/>
      <c r="SBK1397" s="1"/>
      <c r="SBL1397" s="1"/>
      <c r="SBM1397" s="1"/>
      <c r="SBN1397" s="1"/>
      <c r="SBO1397" s="1"/>
      <c r="SBP1397" s="1"/>
      <c r="SBQ1397" s="1"/>
      <c r="SBR1397" s="1"/>
      <c r="SBS1397" s="1"/>
      <c r="SBT1397" s="1"/>
      <c r="SBU1397" s="1"/>
      <c r="SBV1397" s="1"/>
      <c r="SBW1397" s="1"/>
      <c r="SBX1397" s="1"/>
      <c r="SBY1397" s="1"/>
      <c r="SBZ1397" s="1"/>
      <c r="SCA1397" s="1"/>
      <c r="SCB1397" s="1"/>
      <c r="SCC1397" s="1"/>
      <c r="SCD1397" s="1"/>
      <c r="SCE1397" s="1"/>
      <c r="SCF1397" s="1"/>
      <c r="SCG1397" s="1"/>
      <c r="SCH1397" s="1"/>
      <c r="SCI1397" s="1"/>
      <c r="SCJ1397" s="1"/>
      <c r="SCK1397" s="1"/>
      <c r="SCL1397" s="1"/>
      <c r="SCM1397" s="1"/>
      <c r="SCN1397" s="1"/>
      <c r="SCO1397" s="1"/>
      <c r="SCP1397" s="1"/>
      <c r="SCQ1397" s="1"/>
      <c r="SCR1397" s="1"/>
      <c r="SCS1397" s="1"/>
      <c r="SCT1397" s="1"/>
      <c r="SCU1397" s="1"/>
      <c r="SCV1397" s="1"/>
      <c r="SCW1397" s="1"/>
      <c r="SCX1397" s="1"/>
      <c r="SCY1397" s="1"/>
      <c r="SCZ1397" s="1"/>
      <c r="SDA1397" s="1"/>
      <c r="SDB1397" s="1"/>
      <c r="SDC1397" s="1"/>
      <c r="SDD1397" s="1"/>
      <c r="SDE1397" s="1"/>
      <c r="SDF1397" s="1"/>
      <c r="SDG1397" s="1"/>
      <c r="SDH1397" s="1"/>
      <c r="SDI1397" s="1"/>
      <c r="SDJ1397" s="1"/>
      <c r="SDK1397" s="1"/>
      <c r="SDL1397" s="1"/>
      <c r="SDM1397" s="1"/>
      <c r="SDN1397" s="1"/>
      <c r="SDO1397" s="1"/>
      <c r="SDP1397" s="1"/>
      <c r="SDQ1397" s="1"/>
      <c r="SDR1397" s="1"/>
      <c r="SDS1397" s="1"/>
      <c r="SDT1397" s="1"/>
      <c r="SDU1397" s="1"/>
      <c r="SDV1397" s="1"/>
      <c r="SDW1397" s="1"/>
      <c r="SDX1397" s="1"/>
      <c r="SDY1397" s="1"/>
      <c r="SDZ1397" s="1"/>
      <c r="SEA1397" s="1"/>
      <c r="SEB1397" s="1"/>
      <c r="SEC1397" s="1"/>
      <c r="SED1397" s="1"/>
      <c r="SEE1397" s="1"/>
      <c r="SEF1397" s="1"/>
      <c r="SEG1397" s="1"/>
      <c r="SEH1397" s="1"/>
      <c r="SEI1397" s="1"/>
      <c r="SEJ1397" s="1"/>
      <c r="SEK1397" s="1"/>
      <c r="SEL1397" s="1"/>
      <c r="SEM1397" s="1"/>
      <c r="SEN1397" s="1"/>
      <c r="SEO1397" s="1"/>
      <c r="SEP1397" s="1"/>
      <c r="SEQ1397" s="1"/>
      <c r="SER1397" s="1"/>
      <c r="SES1397" s="1"/>
      <c r="SET1397" s="1"/>
      <c r="SEU1397" s="1"/>
      <c r="SEV1397" s="1"/>
      <c r="SEW1397" s="1"/>
      <c r="SEX1397" s="1"/>
      <c r="SEY1397" s="1"/>
      <c r="SEZ1397" s="1"/>
      <c r="SFA1397" s="1"/>
      <c r="SFB1397" s="1"/>
      <c r="SFC1397" s="1"/>
      <c r="SFD1397" s="1"/>
      <c r="SFE1397" s="1"/>
      <c r="SFF1397" s="1"/>
      <c r="SFG1397" s="1"/>
      <c r="SFH1397" s="1"/>
      <c r="SFI1397" s="1"/>
      <c r="SFJ1397" s="1"/>
      <c r="SFK1397" s="1"/>
      <c r="SFL1397" s="1"/>
      <c r="SFM1397" s="1"/>
      <c r="SFN1397" s="1"/>
      <c r="SFO1397" s="1"/>
      <c r="SFP1397" s="1"/>
      <c r="SFQ1397" s="1"/>
      <c r="SFR1397" s="1"/>
      <c r="SFS1397" s="1"/>
      <c r="SFT1397" s="1"/>
      <c r="SFU1397" s="1"/>
      <c r="SFV1397" s="1"/>
      <c r="SFW1397" s="1"/>
      <c r="SFX1397" s="1"/>
      <c r="SFY1397" s="1"/>
      <c r="SFZ1397" s="1"/>
      <c r="SGA1397" s="1"/>
      <c r="SGB1397" s="1"/>
      <c r="SGC1397" s="1"/>
      <c r="SGD1397" s="1"/>
      <c r="SGE1397" s="1"/>
      <c r="SGF1397" s="1"/>
      <c r="SGG1397" s="1"/>
      <c r="SGH1397" s="1"/>
      <c r="SGI1397" s="1"/>
      <c r="SGJ1397" s="1"/>
      <c r="SGK1397" s="1"/>
      <c r="SGL1397" s="1"/>
      <c r="SGM1397" s="1"/>
      <c r="SGN1397" s="1"/>
      <c r="SGO1397" s="1"/>
      <c r="SGP1397" s="1"/>
      <c r="SGQ1397" s="1"/>
      <c r="SGR1397" s="1"/>
      <c r="SGS1397" s="1"/>
      <c r="SGT1397" s="1"/>
      <c r="SGU1397" s="1"/>
      <c r="SGV1397" s="1"/>
      <c r="SGW1397" s="1"/>
      <c r="SGX1397" s="1"/>
      <c r="SGY1397" s="1"/>
      <c r="SGZ1397" s="1"/>
      <c r="SHA1397" s="1"/>
      <c r="SHB1397" s="1"/>
      <c r="SHC1397" s="1"/>
      <c r="SHD1397" s="1"/>
      <c r="SHE1397" s="1"/>
      <c r="SHF1397" s="1"/>
      <c r="SHG1397" s="1"/>
      <c r="SHH1397" s="1"/>
      <c r="SHI1397" s="1"/>
      <c r="SHJ1397" s="1"/>
      <c r="SHK1397" s="1"/>
      <c r="SHL1397" s="1"/>
      <c r="SHM1397" s="1"/>
      <c r="SHN1397" s="1"/>
      <c r="SHO1397" s="1"/>
      <c r="SHP1397" s="1"/>
      <c r="SHQ1397" s="1"/>
      <c r="SHR1397" s="1"/>
      <c r="SHS1397" s="1"/>
      <c r="SHT1397" s="1"/>
      <c r="SHU1397" s="1"/>
      <c r="SHV1397" s="1"/>
      <c r="SHW1397" s="1"/>
      <c r="SHX1397" s="1"/>
      <c r="SHY1397" s="1"/>
      <c r="SHZ1397" s="1"/>
      <c r="SIA1397" s="1"/>
      <c r="SIB1397" s="1"/>
      <c r="SIC1397" s="1"/>
      <c r="SID1397" s="1"/>
      <c r="SIE1397" s="1"/>
      <c r="SIF1397" s="1"/>
      <c r="SIG1397" s="1"/>
      <c r="SIH1397" s="1"/>
      <c r="SII1397" s="1"/>
      <c r="SIJ1397" s="1"/>
      <c r="SIK1397" s="1"/>
      <c r="SIL1397" s="1"/>
      <c r="SIM1397" s="1"/>
      <c r="SIN1397" s="1"/>
      <c r="SIO1397" s="1"/>
      <c r="SIP1397" s="1"/>
      <c r="SIQ1397" s="1"/>
      <c r="SIR1397" s="1"/>
      <c r="SIS1397" s="1"/>
      <c r="SIT1397" s="1"/>
      <c r="SIU1397" s="1"/>
      <c r="SIV1397" s="1"/>
      <c r="SIW1397" s="1"/>
      <c r="SIX1397" s="1"/>
      <c r="SIY1397" s="1"/>
      <c r="SIZ1397" s="1"/>
      <c r="SJA1397" s="1"/>
      <c r="SJB1397" s="1"/>
      <c r="SJC1397" s="1"/>
      <c r="SJD1397" s="1"/>
      <c r="SJE1397" s="1"/>
      <c r="SJF1397" s="1"/>
      <c r="SJG1397" s="1"/>
      <c r="SJH1397" s="1"/>
      <c r="SJI1397" s="1"/>
      <c r="SJJ1397" s="1"/>
      <c r="SJK1397" s="1"/>
      <c r="SJL1397" s="1"/>
      <c r="SJM1397" s="1"/>
      <c r="SJN1397" s="1"/>
      <c r="SJO1397" s="1"/>
      <c r="SJP1397" s="1"/>
      <c r="SJQ1397" s="1"/>
      <c r="SJR1397" s="1"/>
      <c r="SJS1397" s="1"/>
      <c r="SJT1397" s="1"/>
      <c r="SJU1397" s="1"/>
      <c r="SJV1397" s="1"/>
      <c r="SJW1397" s="1"/>
      <c r="SJX1397" s="1"/>
      <c r="SJY1397" s="1"/>
      <c r="SJZ1397" s="1"/>
      <c r="SKA1397" s="1"/>
      <c r="SKB1397" s="1"/>
      <c r="SKC1397" s="1"/>
      <c r="SKD1397" s="1"/>
      <c r="SKE1397" s="1"/>
      <c r="SKF1397" s="1"/>
      <c r="SKG1397" s="1"/>
      <c r="SKH1397" s="1"/>
      <c r="SKI1397" s="1"/>
      <c r="SKJ1397" s="1"/>
      <c r="SKK1397" s="1"/>
      <c r="SKL1397" s="1"/>
      <c r="SKM1397" s="1"/>
      <c r="SKN1397" s="1"/>
      <c r="SKO1397" s="1"/>
      <c r="SKP1397" s="1"/>
      <c r="SKQ1397" s="1"/>
      <c r="SKR1397" s="1"/>
      <c r="SKS1397" s="1"/>
      <c r="SKT1397" s="1"/>
      <c r="SKU1397" s="1"/>
      <c r="SKV1397" s="1"/>
      <c r="SKW1397" s="1"/>
      <c r="SKX1397" s="1"/>
      <c r="SKY1397" s="1"/>
      <c r="SKZ1397" s="1"/>
      <c r="SLA1397" s="1"/>
      <c r="SLB1397" s="1"/>
      <c r="SLC1397" s="1"/>
      <c r="SLD1397" s="1"/>
      <c r="SLE1397" s="1"/>
      <c r="SLF1397" s="1"/>
      <c r="SLG1397" s="1"/>
      <c r="SLH1397" s="1"/>
      <c r="SLI1397" s="1"/>
      <c r="SLJ1397" s="1"/>
      <c r="SLK1397" s="1"/>
      <c r="SLL1397" s="1"/>
      <c r="SLM1397" s="1"/>
      <c r="SLN1397" s="1"/>
      <c r="SLO1397" s="1"/>
      <c r="SLP1397" s="1"/>
      <c r="SLQ1397" s="1"/>
      <c r="SLR1397" s="1"/>
      <c r="SLS1397" s="1"/>
      <c r="SLT1397" s="1"/>
      <c r="SLU1397" s="1"/>
      <c r="SLV1397" s="1"/>
      <c r="SLW1397" s="1"/>
      <c r="SLX1397" s="1"/>
      <c r="SLY1397" s="1"/>
      <c r="SLZ1397" s="1"/>
      <c r="SMA1397" s="1"/>
      <c r="SMB1397" s="1"/>
      <c r="SMC1397" s="1"/>
      <c r="SMD1397" s="1"/>
      <c r="SME1397" s="1"/>
      <c r="SMF1397" s="1"/>
      <c r="SMG1397" s="1"/>
      <c r="SMH1397" s="1"/>
      <c r="SMI1397" s="1"/>
      <c r="SMJ1397" s="1"/>
      <c r="SMK1397" s="1"/>
      <c r="SML1397" s="1"/>
      <c r="SMM1397" s="1"/>
      <c r="SMN1397" s="1"/>
      <c r="SMO1397" s="1"/>
      <c r="SMP1397" s="1"/>
      <c r="SMQ1397" s="1"/>
      <c r="SMR1397" s="1"/>
      <c r="SMS1397" s="1"/>
      <c r="SMT1397" s="1"/>
      <c r="SMU1397" s="1"/>
      <c r="SMV1397" s="1"/>
      <c r="SMW1397" s="1"/>
      <c r="SMX1397" s="1"/>
      <c r="SMY1397" s="1"/>
      <c r="SMZ1397" s="1"/>
      <c r="SNA1397" s="1"/>
      <c r="SNB1397" s="1"/>
      <c r="SNC1397" s="1"/>
      <c r="SND1397" s="1"/>
      <c r="SNE1397" s="1"/>
      <c r="SNF1397" s="1"/>
      <c r="SNG1397" s="1"/>
      <c r="SNH1397" s="1"/>
      <c r="SNI1397" s="1"/>
      <c r="SNJ1397" s="1"/>
      <c r="SNK1397" s="1"/>
      <c r="SNL1397" s="1"/>
      <c r="SNM1397" s="1"/>
      <c r="SNN1397" s="1"/>
      <c r="SNO1397" s="1"/>
      <c r="SNP1397" s="1"/>
      <c r="SNQ1397" s="1"/>
      <c r="SNR1397" s="1"/>
      <c r="SNS1397" s="1"/>
      <c r="SNT1397" s="1"/>
      <c r="SNU1397" s="1"/>
      <c r="SNV1397" s="1"/>
      <c r="SNW1397" s="1"/>
      <c r="SNX1397" s="1"/>
      <c r="SNY1397" s="1"/>
      <c r="SNZ1397" s="1"/>
      <c r="SOA1397" s="1"/>
      <c r="SOB1397" s="1"/>
      <c r="SOC1397" s="1"/>
      <c r="SOD1397" s="1"/>
      <c r="SOE1397" s="1"/>
      <c r="SOF1397" s="1"/>
      <c r="SOG1397" s="1"/>
      <c r="SOH1397" s="1"/>
      <c r="SOI1397" s="1"/>
      <c r="SOJ1397" s="1"/>
      <c r="SOK1397" s="1"/>
      <c r="SOL1397" s="1"/>
      <c r="SOM1397" s="1"/>
      <c r="SON1397" s="1"/>
      <c r="SOO1397" s="1"/>
      <c r="SOP1397" s="1"/>
      <c r="SOQ1397" s="1"/>
      <c r="SOR1397" s="1"/>
      <c r="SOS1397" s="1"/>
      <c r="SOT1397" s="1"/>
      <c r="SOU1397" s="1"/>
      <c r="SOV1397" s="1"/>
      <c r="SOW1397" s="1"/>
      <c r="SOX1397" s="1"/>
      <c r="SOY1397" s="1"/>
      <c r="SOZ1397" s="1"/>
      <c r="SPA1397" s="1"/>
      <c r="SPB1397" s="1"/>
      <c r="SPC1397" s="1"/>
      <c r="SPD1397" s="1"/>
      <c r="SPE1397" s="1"/>
      <c r="SPF1397" s="1"/>
      <c r="SPG1397" s="1"/>
      <c r="SPH1397" s="1"/>
      <c r="SPI1397" s="1"/>
      <c r="SPJ1397" s="1"/>
      <c r="SPK1397" s="1"/>
      <c r="SPL1397" s="1"/>
      <c r="SPM1397" s="1"/>
      <c r="SPN1397" s="1"/>
      <c r="SPO1397" s="1"/>
      <c r="SPP1397" s="1"/>
      <c r="SPQ1397" s="1"/>
      <c r="SPR1397" s="1"/>
      <c r="SPS1397" s="1"/>
      <c r="SPT1397" s="1"/>
      <c r="SPU1397" s="1"/>
      <c r="SPV1397" s="1"/>
      <c r="SPW1397" s="1"/>
      <c r="SPX1397" s="1"/>
      <c r="SPY1397" s="1"/>
      <c r="SPZ1397" s="1"/>
      <c r="SQA1397" s="1"/>
      <c r="SQB1397" s="1"/>
      <c r="SQC1397" s="1"/>
      <c r="SQD1397" s="1"/>
      <c r="SQE1397" s="1"/>
      <c r="SQF1397" s="1"/>
      <c r="SQG1397" s="1"/>
      <c r="SQH1397" s="1"/>
      <c r="SQI1397" s="1"/>
      <c r="SQJ1397" s="1"/>
      <c r="SQK1397" s="1"/>
      <c r="SQL1397" s="1"/>
      <c r="SQM1397" s="1"/>
      <c r="SQN1397" s="1"/>
      <c r="SQO1397" s="1"/>
      <c r="SQP1397" s="1"/>
      <c r="SQQ1397" s="1"/>
      <c r="SQR1397" s="1"/>
      <c r="SQS1397" s="1"/>
      <c r="SQT1397" s="1"/>
      <c r="SQU1397" s="1"/>
      <c r="SQV1397" s="1"/>
      <c r="SQW1397" s="1"/>
      <c r="SQX1397" s="1"/>
      <c r="SQY1397" s="1"/>
      <c r="SQZ1397" s="1"/>
      <c r="SRA1397" s="1"/>
      <c r="SRB1397" s="1"/>
      <c r="SRC1397" s="1"/>
      <c r="SRD1397" s="1"/>
      <c r="SRE1397" s="1"/>
      <c r="SRF1397" s="1"/>
      <c r="SRG1397" s="1"/>
      <c r="SRH1397" s="1"/>
      <c r="SRI1397" s="1"/>
      <c r="SRJ1397" s="1"/>
      <c r="SRK1397" s="1"/>
      <c r="SRL1397" s="1"/>
      <c r="SRM1397" s="1"/>
      <c r="SRN1397" s="1"/>
      <c r="SRO1397" s="1"/>
      <c r="SRP1397" s="1"/>
      <c r="SRQ1397" s="1"/>
      <c r="SRR1397" s="1"/>
      <c r="SRS1397" s="1"/>
      <c r="SRT1397" s="1"/>
      <c r="SRU1397" s="1"/>
      <c r="SRV1397" s="1"/>
      <c r="SRW1397" s="1"/>
      <c r="SRX1397" s="1"/>
      <c r="SRY1397" s="1"/>
      <c r="SRZ1397" s="1"/>
      <c r="SSA1397" s="1"/>
      <c r="SSB1397" s="1"/>
      <c r="SSC1397" s="1"/>
      <c r="SSD1397" s="1"/>
      <c r="SSE1397" s="1"/>
      <c r="SSF1397" s="1"/>
      <c r="SSG1397" s="1"/>
      <c r="SSH1397" s="1"/>
      <c r="SSI1397" s="1"/>
      <c r="SSJ1397" s="1"/>
      <c r="SSK1397" s="1"/>
      <c r="SSL1397" s="1"/>
      <c r="SSM1397" s="1"/>
      <c r="SSN1397" s="1"/>
      <c r="SSO1397" s="1"/>
      <c r="SSP1397" s="1"/>
      <c r="SSQ1397" s="1"/>
      <c r="SSR1397" s="1"/>
      <c r="SSS1397" s="1"/>
      <c r="SST1397" s="1"/>
      <c r="SSU1397" s="1"/>
      <c r="SSV1397" s="1"/>
      <c r="SSW1397" s="1"/>
      <c r="SSX1397" s="1"/>
      <c r="SSY1397" s="1"/>
      <c r="SSZ1397" s="1"/>
      <c r="STA1397" s="1"/>
      <c r="STB1397" s="1"/>
      <c r="STC1397" s="1"/>
      <c r="STD1397" s="1"/>
      <c r="STE1397" s="1"/>
      <c r="STF1397" s="1"/>
      <c r="STG1397" s="1"/>
      <c r="STH1397" s="1"/>
      <c r="STI1397" s="1"/>
      <c r="STJ1397" s="1"/>
      <c r="STK1397" s="1"/>
      <c r="STL1397" s="1"/>
      <c r="STM1397" s="1"/>
      <c r="STN1397" s="1"/>
      <c r="STO1397" s="1"/>
      <c r="STP1397" s="1"/>
      <c r="STQ1397" s="1"/>
      <c r="STR1397" s="1"/>
      <c r="STS1397" s="1"/>
      <c r="STT1397" s="1"/>
      <c r="STU1397" s="1"/>
      <c r="STV1397" s="1"/>
      <c r="STW1397" s="1"/>
      <c r="STX1397" s="1"/>
      <c r="STY1397" s="1"/>
      <c r="STZ1397" s="1"/>
      <c r="SUA1397" s="1"/>
      <c r="SUB1397" s="1"/>
      <c r="SUC1397" s="1"/>
      <c r="SUD1397" s="1"/>
      <c r="SUE1397" s="1"/>
      <c r="SUF1397" s="1"/>
      <c r="SUG1397" s="1"/>
      <c r="SUH1397" s="1"/>
      <c r="SUI1397" s="1"/>
      <c r="SUJ1397" s="1"/>
      <c r="SUK1397" s="1"/>
      <c r="SUL1397" s="1"/>
      <c r="SUM1397" s="1"/>
      <c r="SUN1397" s="1"/>
      <c r="SUO1397" s="1"/>
      <c r="SUP1397" s="1"/>
      <c r="SUQ1397" s="1"/>
      <c r="SUR1397" s="1"/>
      <c r="SUS1397" s="1"/>
      <c r="SUT1397" s="1"/>
      <c r="SUU1397" s="1"/>
      <c r="SUV1397" s="1"/>
      <c r="SUW1397" s="1"/>
      <c r="SUX1397" s="1"/>
      <c r="SUY1397" s="1"/>
      <c r="SUZ1397" s="1"/>
      <c r="SVA1397" s="1"/>
      <c r="SVB1397" s="1"/>
      <c r="SVC1397" s="1"/>
      <c r="SVD1397" s="1"/>
      <c r="SVE1397" s="1"/>
      <c r="SVF1397" s="1"/>
      <c r="SVG1397" s="1"/>
      <c r="SVH1397" s="1"/>
      <c r="SVI1397" s="1"/>
      <c r="SVJ1397" s="1"/>
      <c r="SVK1397" s="1"/>
      <c r="SVL1397" s="1"/>
      <c r="SVM1397" s="1"/>
      <c r="SVN1397" s="1"/>
      <c r="SVO1397" s="1"/>
      <c r="SVP1397" s="1"/>
      <c r="SVQ1397" s="1"/>
      <c r="SVR1397" s="1"/>
      <c r="SVS1397" s="1"/>
      <c r="SVT1397" s="1"/>
      <c r="SVU1397" s="1"/>
      <c r="SVV1397" s="1"/>
      <c r="SVW1397" s="1"/>
      <c r="SVX1397" s="1"/>
      <c r="SVY1397" s="1"/>
      <c r="SVZ1397" s="1"/>
      <c r="SWA1397" s="1"/>
      <c r="SWB1397" s="1"/>
      <c r="SWC1397" s="1"/>
      <c r="SWD1397" s="1"/>
      <c r="SWE1397" s="1"/>
      <c r="SWF1397" s="1"/>
      <c r="SWG1397" s="1"/>
      <c r="SWH1397" s="1"/>
      <c r="SWI1397" s="1"/>
      <c r="SWJ1397" s="1"/>
      <c r="SWK1397" s="1"/>
      <c r="SWL1397" s="1"/>
      <c r="SWM1397" s="1"/>
      <c r="SWN1397" s="1"/>
      <c r="SWO1397" s="1"/>
      <c r="SWP1397" s="1"/>
      <c r="SWQ1397" s="1"/>
      <c r="SWR1397" s="1"/>
      <c r="SWS1397" s="1"/>
      <c r="SWT1397" s="1"/>
      <c r="SWU1397" s="1"/>
      <c r="SWV1397" s="1"/>
      <c r="SWW1397" s="1"/>
      <c r="SWX1397" s="1"/>
      <c r="SWY1397" s="1"/>
      <c r="SWZ1397" s="1"/>
      <c r="SXA1397" s="1"/>
      <c r="SXB1397" s="1"/>
      <c r="SXC1397" s="1"/>
      <c r="SXD1397" s="1"/>
      <c r="SXE1397" s="1"/>
      <c r="SXF1397" s="1"/>
      <c r="SXG1397" s="1"/>
      <c r="SXH1397" s="1"/>
      <c r="SXI1397" s="1"/>
      <c r="SXJ1397" s="1"/>
      <c r="SXK1397" s="1"/>
      <c r="SXL1397" s="1"/>
      <c r="SXM1397" s="1"/>
      <c r="SXN1397" s="1"/>
      <c r="SXO1397" s="1"/>
      <c r="SXP1397" s="1"/>
      <c r="SXQ1397" s="1"/>
      <c r="SXR1397" s="1"/>
      <c r="SXS1397" s="1"/>
      <c r="SXT1397" s="1"/>
      <c r="SXU1397" s="1"/>
      <c r="SXV1397" s="1"/>
      <c r="SXW1397" s="1"/>
      <c r="SXX1397" s="1"/>
      <c r="SXY1397" s="1"/>
      <c r="SXZ1397" s="1"/>
      <c r="SYA1397" s="1"/>
      <c r="SYB1397" s="1"/>
      <c r="SYC1397" s="1"/>
      <c r="SYD1397" s="1"/>
      <c r="SYE1397" s="1"/>
      <c r="SYF1397" s="1"/>
      <c r="SYG1397" s="1"/>
      <c r="SYH1397" s="1"/>
      <c r="SYI1397" s="1"/>
      <c r="SYJ1397" s="1"/>
      <c r="SYK1397" s="1"/>
      <c r="SYL1397" s="1"/>
      <c r="SYM1397" s="1"/>
      <c r="SYN1397" s="1"/>
      <c r="SYO1397" s="1"/>
      <c r="SYP1397" s="1"/>
      <c r="SYQ1397" s="1"/>
      <c r="SYR1397" s="1"/>
      <c r="SYS1397" s="1"/>
      <c r="SYT1397" s="1"/>
      <c r="SYU1397" s="1"/>
      <c r="SYV1397" s="1"/>
      <c r="SYW1397" s="1"/>
      <c r="SYX1397" s="1"/>
      <c r="SYY1397" s="1"/>
      <c r="SYZ1397" s="1"/>
      <c r="SZA1397" s="1"/>
      <c r="SZB1397" s="1"/>
      <c r="SZC1397" s="1"/>
      <c r="SZD1397" s="1"/>
      <c r="SZE1397" s="1"/>
      <c r="SZF1397" s="1"/>
      <c r="SZG1397" s="1"/>
      <c r="SZH1397" s="1"/>
      <c r="SZI1397" s="1"/>
      <c r="SZJ1397" s="1"/>
      <c r="SZK1397" s="1"/>
      <c r="SZL1397" s="1"/>
      <c r="SZM1397" s="1"/>
      <c r="SZN1397" s="1"/>
      <c r="SZO1397" s="1"/>
      <c r="SZP1397" s="1"/>
      <c r="SZQ1397" s="1"/>
      <c r="SZR1397" s="1"/>
      <c r="SZS1397" s="1"/>
      <c r="SZT1397" s="1"/>
      <c r="SZU1397" s="1"/>
      <c r="SZV1397" s="1"/>
      <c r="SZW1397" s="1"/>
      <c r="SZX1397" s="1"/>
      <c r="SZY1397" s="1"/>
      <c r="SZZ1397" s="1"/>
      <c r="TAA1397" s="1"/>
      <c r="TAB1397" s="1"/>
      <c r="TAC1397" s="1"/>
      <c r="TAD1397" s="1"/>
      <c r="TAE1397" s="1"/>
      <c r="TAF1397" s="1"/>
      <c r="TAG1397" s="1"/>
      <c r="TAH1397" s="1"/>
      <c r="TAI1397" s="1"/>
      <c r="TAJ1397" s="1"/>
      <c r="TAK1397" s="1"/>
      <c r="TAL1397" s="1"/>
      <c r="TAM1397" s="1"/>
      <c r="TAN1397" s="1"/>
      <c r="TAO1397" s="1"/>
      <c r="TAP1397" s="1"/>
      <c r="TAQ1397" s="1"/>
      <c r="TAR1397" s="1"/>
      <c r="TAS1397" s="1"/>
      <c r="TAT1397" s="1"/>
      <c r="TAU1397" s="1"/>
      <c r="TAV1397" s="1"/>
      <c r="TAW1397" s="1"/>
      <c r="TAX1397" s="1"/>
      <c r="TAY1397" s="1"/>
      <c r="TAZ1397" s="1"/>
      <c r="TBA1397" s="1"/>
      <c r="TBB1397" s="1"/>
      <c r="TBC1397" s="1"/>
      <c r="TBD1397" s="1"/>
      <c r="TBE1397" s="1"/>
      <c r="TBF1397" s="1"/>
      <c r="TBG1397" s="1"/>
      <c r="TBH1397" s="1"/>
      <c r="TBI1397" s="1"/>
      <c r="TBJ1397" s="1"/>
      <c r="TBK1397" s="1"/>
      <c r="TBL1397" s="1"/>
      <c r="TBM1397" s="1"/>
      <c r="TBN1397" s="1"/>
      <c r="TBO1397" s="1"/>
      <c r="TBP1397" s="1"/>
      <c r="TBQ1397" s="1"/>
      <c r="TBR1397" s="1"/>
      <c r="TBS1397" s="1"/>
      <c r="TBT1397" s="1"/>
      <c r="TBU1397" s="1"/>
      <c r="TBV1397" s="1"/>
      <c r="TBW1397" s="1"/>
      <c r="TBX1397" s="1"/>
      <c r="TBY1397" s="1"/>
      <c r="TBZ1397" s="1"/>
      <c r="TCA1397" s="1"/>
      <c r="TCB1397" s="1"/>
      <c r="TCC1397" s="1"/>
      <c r="TCD1397" s="1"/>
      <c r="TCE1397" s="1"/>
      <c r="TCF1397" s="1"/>
      <c r="TCG1397" s="1"/>
      <c r="TCH1397" s="1"/>
      <c r="TCI1397" s="1"/>
      <c r="TCJ1397" s="1"/>
      <c r="TCK1397" s="1"/>
      <c r="TCL1397" s="1"/>
      <c r="TCM1397" s="1"/>
      <c r="TCN1397" s="1"/>
      <c r="TCO1397" s="1"/>
      <c r="TCP1397" s="1"/>
      <c r="TCQ1397" s="1"/>
      <c r="TCR1397" s="1"/>
      <c r="TCS1397" s="1"/>
      <c r="TCT1397" s="1"/>
      <c r="TCU1397" s="1"/>
      <c r="TCV1397" s="1"/>
      <c r="TCW1397" s="1"/>
      <c r="TCX1397" s="1"/>
      <c r="TCY1397" s="1"/>
      <c r="TCZ1397" s="1"/>
      <c r="TDA1397" s="1"/>
      <c r="TDB1397" s="1"/>
      <c r="TDC1397" s="1"/>
      <c r="TDD1397" s="1"/>
      <c r="TDE1397" s="1"/>
      <c r="TDF1397" s="1"/>
      <c r="TDG1397" s="1"/>
      <c r="TDH1397" s="1"/>
      <c r="TDI1397" s="1"/>
      <c r="TDJ1397" s="1"/>
      <c r="TDK1397" s="1"/>
      <c r="TDL1397" s="1"/>
      <c r="TDM1397" s="1"/>
      <c r="TDN1397" s="1"/>
      <c r="TDO1397" s="1"/>
      <c r="TDP1397" s="1"/>
      <c r="TDQ1397" s="1"/>
      <c r="TDR1397" s="1"/>
      <c r="TDS1397" s="1"/>
      <c r="TDT1397" s="1"/>
      <c r="TDU1397" s="1"/>
      <c r="TDV1397" s="1"/>
      <c r="TDW1397" s="1"/>
      <c r="TDX1397" s="1"/>
      <c r="TDY1397" s="1"/>
      <c r="TDZ1397" s="1"/>
      <c r="TEA1397" s="1"/>
      <c r="TEB1397" s="1"/>
      <c r="TEC1397" s="1"/>
      <c r="TED1397" s="1"/>
      <c r="TEE1397" s="1"/>
      <c r="TEF1397" s="1"/>
      <c r="TEG1397" s="1"/>
      <c r="TEH1397" s="1"/>
      <c r="TEI1397" s="1"/>
      <c r="TEJ1397" s="1"/>
      <c r="TEK1397" s="1"/>
      <c r="TEL1397" s="1"/>
      <c r="TEM1397" s="1"/>
      <c r="TEN1397" s="1"/>
      <c r="TEO1397" s="1"/>
      <c r="TEP1397" s="1"/>
      <c r="TEQ1397" s="1"/>
      <c r="TER1397" s="1"/>
      <c r="TES1397" s="1"/>
      <c r="TET1397" s="1"/>
      <c r="TEU1397" s="1"/>
      <c r="TEV1397" s="1"/>
      <c r="TEW1397" s="1"/>
      <c r="TEX1397" s="1"/>
      <c r="TEY1397" s="1"/>
      <c r="TEZ1397" s="1"/>
      <c r="TFA1397" s="1"/>
      <c r="TFB1397" s="1"/>
      <c r="TFC1397" s="1"/>
      <c r="TFD1397" s="1"/>
      <c r="TFE1397" s="1"/>
      <c r="TFF1397" s="1"/>
      <c r="TFG1397" s="1"/>
      <c r="TFH1397" s="1"/>
      <c r="TFI1397" s="1"/>
      <c r="TFJ1397" s="1"/>
      <c r="TFK1397" s="1"/>
      <c r="TFL1397" s="1"/>
      <c r="TFM1397" s="1"/>
      <c r="TFN1397" s="1"/>
      <c r="TFO1397" s="1"/>
      <c r="TFP1397" s="1"/>
      <c r="TFQ1397" s="1"/>
      <c r="TFR1397" s="1"/>
      <c r="TFS1397" s="1"/>
      <c r="TFT1397" s="1"/>
      <c r="TFU1397" s="1"/>
      <c r="TFV1397" s="1"/>
      <c r="TFW1397" s="1"/>
      <c r="TFX1397" s="1"/>
      <c r="TFY1397" s="1"/>
      <c r="TFZ1397" s="1"/>
      <c r="TGA1397" s="1"/>
      <c r="TGB1397" s="1"/>
      <c r="TGC1397" s="1"/>
      <c r="TGD1397" s="1"/>
      <c r="TGE1397" s="1"/>
      <c r="TGF1397" s="1"/>
      <c r="TGG1397" s="1"/>
      <c r="TGH1397" s="1"/>
      <c r="TGI1397" s="1"/>
      <c r="TGJ1397" s="1"/>
      <c r="TGK1397" s="1"/>
      <c r="TGL1397" s="1"/>
      <c r="TGM1397" s="1"/>
      <c r="TGN1397" s="1"/>
      <c r="TGO1397" s="1"/>
      <c r="TGP1397" s="1"/>
      <c r="TGQ1397" s="1"/>
      <c r="TGR1397" s="1"/>
      <c r="TGS1397" s="1"/>
      <c r="TGT1397" s="1"/>
      <c r="TGU1397" s="1"/>
      <c r="TGV1397" s="1"/>
      <c r="TGW1397" s="1"/>
      <c r="TGX1397" s="1"/>
      <c r="TGY1397" s="1"/>
      <c r="TGZ1397" s="1"/>
      <c r="THA1397" s="1"/>
      <c r="THB1397" s="1"/>
      <c r="THC1397" s="1"/>
      <c r="THD1397" s="1"/>
      <c r="THE1397" s="1"/>
      <c r="THF1397" s="1"/>
      <c r="THG1397" s="1"/>
      <c r="THH1397" s="1"/>
      <c r="THI1397" s="1"/>
      <c r="THJ1397" s="1"/>
      <c r="THK1397" s="1"/>
      <c r="THL1397" s="1"/>
      <c r="THM1397" s="1"/>
      <c r="THN1397" s="1"/>
      <c r="THO1397" s="1"/>
      <c r="THP1397" s="1"/>
      <c r="THQ1397" s="1"/>
      <c r="THR1397" s="1"/>
      <c r="THS1397" s="1"/>
      <c r="THT1397" s="1"/>
      <c r="THU1397" s="1"/>
      <c r="THV1397" s="1"/>
      <c r="THW1397" s="1"/>
      <c r="THX1397" s="1"/>
      <c r="THY1397" s="1"/>
      <c r="THZ1397" s="1"/>
      <c r="TIA1397" s="1"/>
      <c r="TIB1397" s="1"/>
      <c r="TIC1397" s="1"/>
      <c r="TID1397" s="1"/>
      <c r="TIE1397" s="1"/>
      <c r="TIF1397" s="1"/>
      <c r="TIG1397" s="1"/>
      <c r="TIH1397" s="1"/>
      <c r="TII1397" s="1"/>
      <c r="TIJ1397" s="1"/>
      <c r="TIK1397" s="1"/>
      <c r="TIL1397" s="1"/>
      <c r="TIM1397" s="1"/>
      <c r="TIN1397" s="1"/>
      <c r="TIO1397" s="1"/>
      <c r="TIP1397" s="1"/>
      <c r="TIQ1397" s="1"/>
      <c r="TIR1397" s="1"/>
      <c r="TIS1397" s="1"/>
      <c r="TIT1397" s="1"/>
      <c r="TIU1397" s="1"/>
      <c r="TIV1397" s="1"/>
      <c r="TIW1397" s="1"/>
      <c r="TIX1397" s="1"/>
      <c r="TIY1397" s="1"/>
      <c r="TIZ1397" s="1"/>
      <c r="TJA1397" s="1"/>
      <c r="TJB1397" s="1"/>
      <c r="TJC1397" s="1"/>
      <c r="TJD1397" s="1"/>
      <c r="TJE1397" s="1"/>
      <c r="TJF1397" s="1"/>
      <c r="TJG1397" s="1"/>
      <c r="TJH1397" s="1"/>
      <c r="TJI1397" s="1"/>
      <c r="TJJ1397" s="1"/>
      <c r="TJK1397" s="1"/>
      <c r="TJL1397" s="1"/>
      <c r="TJM1397" s="1"/>
      <c r="TJN1397" s="1"/>
      <c r="TJO1397" s="1"/>
      <c r="TJP1397" s="1"/>
      <c r="TJQ1397" s="1"/>
      <c r="TJR1397" s="1"/>
      <c r="TJS1397" s="1"/>
      <c r="TJT1397" s="1"/>
      <c r="TJU1397" s="1"/>
      <c r="TJV1397" s="1"/>
      <c r="TJW1397" s="1"/>
      <c r="TJX1397" s="1"/>
      <c r="TJY1397" s="1"/>
      <c r="TJZ1397" s="1"/>
      <c r="TKA1397" s="1"/>
      <c r="TKB1397" s="1"/>
      <c r="TKC1397" s="1"/>
      <c r="TKD1397" s="1"/>
      <c r="TKE1397" s="1"/>
      <c r="TKF1397" s="1"/>
      <c r="TKG1397" s="1"/>
      <c r="TKH1397" s="1"/>
      <c r="TKI1397" s="1"/>
      <c r="TKJ1397" s="1"/>
      <c r="TKK1397" s="1"/>
      <c r="TKL1397" s="1"/>
      <c r="TKM1397" s="1"/>
      <c r="TKN1397" s="1"/>
      <c r="TKO1397" s="1"/>
      <c r="TKP1397" s="1"/>
      <c r="TKQ1397" s="1"/>
      <c r="TKR1397" s="1"/>
      <c r="TKS1397" s="1"/>
      <c r="TKT1397" s="1"/>
      <c r="TKU1397" s="1"/>
      <c r="TKV1397" s="1"/>
      <c r="TKW1397" s="1"/>
      <c r="TKX1397" s="1"/>
      <c r="TKY1397" s="1"/>
      <c r="TKZ1397" s="1"/>
      <c r="TLA1397" s="1"/>
      <c r="TLB1397" s="1"/>
      <c r="TLC1397" s="1"/>
      <c r="TLD1397" s="1"/>
      <c r="TLE1397" s="1"/>
      <c r="TLF1397" s="1"/>
      <c r="TLG1397" s="1"/>
      <c r="TLH1397" s="1"/>
      <c r="TLI1397" s="1"/>
      <c r="TLJ1397" s="1"/>
      <c r="TLK1397" s="1"/>
      <c r="TLL1397" s="1"/>
      <c r="TLM1397" s="1"/>
      <c r="TLN1397" s="1"/>
      <c r="TLO1397" s="1"/>
      <c r="TLP1397" s="1"/>
      <c r="TLQ1397" s="1"/>
      <c r="TLR1397" s="1"/>
      <c r="TLS1397" s="1"/>
      <c r="TLT1397" s="1"/>
      <c r="TLU1397" s="1"/>
      <c r="TLV1397" s="1"/>
      <c r="TLW1397" s="1"/>
      <c r="TLX1397" s="1"/>
      <c r="TLY1397" s="1"/>
      <c r="TLZ1397" s="1"/>
      <c r="TMA1397" s="1"/>
      <c r="TMB1397" s="1"/>
      <c r="TMC1397" s="1"/>
      <c r="TMD1397" s="1"/>
      <c r="TME1397" s="1"/>
      <c r="TMF1397" s="1"/>
      <c r="TMG1397" s="1"/>
      <c r="TMH1397" s="1"/>
      <c r="TMI1397" s="1"/>
      <c r="TMJ1397" s="1"/>
      <c r="TMK1397" s="1"/>
      <c r="TML1397" s="1"/>
      <c r="TMM1397" s="1"/>
      <c r="TMN1397" s="1"/>
      <c r="TMO1397" s="1"/>
      <c r="TMP1397" s="1"/>
      <c r="TMQ1397" s="1"/>
      <c r="TMR1397" s="1"/>
      <c r="TMS1397" s="1"/>
      <c r="TMT1397" s="1"/>
      <c r="TMU1397" s="1"/>
      <c r="TMV1397" s="1"/>
      <c r="TMW1397" s="1"/>
      <c r="TMX1397" s="1"/>
      <c r="TMY1397" s="1"/>
      <c r="TMZ1397" s="1"/>
      <c r="TNA1397" s="1"/>
      <c r="TNB1397" s="1"/>
      <c r="TNC1397" s="1"/>
      <c r="TND1397" s="1"/>
      <c r="TNE1397" s="1"/>
      <c r="TNF1397" s="1"/>
      <c r="TNG1397" s="1"/>
      <c r="TNH1397" s="1"/>
      <c r="TNI1397" s="1"/>
      <c r="TNJ1397" s="1"/>
      <c r="TNK1397" s="1"/>
      <c r="TNL1397" s="1"/>
      <c r="TNM1397" s="1"/>
      <c r="TNN1397" s="1"/>
      <c r="TNO1397" s="1"/>
      <c r="TNP1397" s="1"/>
      <c r="TNQ1397" s="1"/>
      <c r="TNR1397" s="1"/>
      <c r="TNS1397" s="1"/>
      <c r="TNT1397" s="1"/>
      <c r="TNU1397" s="1"/>
      <c r="TNV1397" s="1"/>
      <c r="TNW1397" s="1"/>
      <c r="TNX1397" s="1"/>
      <c r="TNY1397" s="1"/>
      <c r="TNZ1397" s="1"/>
      <c r="TOA1397" s="1"/>
      <c r="TOB1397" s="1"/>
      <c r="TOC1397" s="1"/>
      <c r="TOD1397" s="1"/>
      <c r="TOE1397" s="1"/>
      <c r="TOF1397" s="1"/>
      <c r="TOG1397" s="1"/>
      <c r="TOH1397" s="1"/>
      <c r="TOI1397" s="1"/>
      <c r="TOJ1397" s="1"/>
      <c r="TOK1397" s="1"/>
      <c r="TOL1397" s="1"/>
      <c r="TOM1397" s="1"/>
      <c r="TON1397" s="1"/>
      <c r="TOO1397" s="1"/>
      <c r="TOP1397" s="1"/>
      <c r="TOQ1397" s="1"/>
      <c r="TOR1397" s="1"/>
      <c r="TOS1397" s="1"/>
      <c r="TOT1397" s="1"/>
      <c r="TOU1397" s="1"/>
      <c r="TOV1397" s="1"/>
      <c r="TOW1397" s="1"/>
      <c r="TOX1397" s="1"/>
      <c r="TOY1397" s="1"/>
      <c r="TOZ1397" s="1"/>
      <c r="TPA1397" s="1"/>
      <c r="TPB1397" s="1"/>
      <c r="TPC1397" s="1"/>
      <c r="TPD1397" s="1"/>
      <c r="TPE1397" s="1"/>
      <c r="TPF1397" s="1"/>
      <c r="TPG1397" s="1"/>
      <c r="TPH1397" s="1"/>
      <c r="TPI1397" s="1"/>
      <c r="TPJ1397" s="1"/>
      <c r="TPK1397" s="1"/>
      <c r="TPL1397" s="1"/>
      <c r="TPM1397" s="1"/>
      <c r="TPN1397" s="1"/>
      <c r="TPO1397" s="1"/>
      <c r="TPP1397" s="1"/>
      <c r="TPQ1397" s="1"/>
      <c r="TPR1397" s="1"/>
      <c r="TPS1397" s="1"/>
      <c r="TPT1397" s="1"/>
      <c r="TPU1397" s="1"/>
      <c r="TPV1397" s="1"/>
      <c r="TPW1397" s="1"/>
      <c r="TPX1397" s="1"/>
      <c r="TPY1397" s="1"/>
      <c r="TPZ1397" s="1"/>
      <c r="TQA1397" s="1"/>
      <c r="TQB1397" s="1"/>
      <c r="TQC1397" s="1"/>
      <c r="TQD1397" s="1"/>
      <c r="TQE1397" s="1"/>
      <c r="TQF1397" s="1"/>
      <c r="TQG1397" s="1"/>
      <c r="TQH1397" s="1"/>
      <c r="TQI1397" s="1"/>
      <c r="TQJ1397" s="1"/>
      <c r="TQK1397" s="1"/>
      <c r="TQL1397" s="1"/>
      <c r="TQM1397" s="1"/>
      <c r="TQN1397" s="1"/>
      <c r="TQO1397" s="1"/>
      <c r="TQP1397" s="1"/>
      <c r="TQQ1397" s="1"/>
      <c r="TQR1397" s="1"/>
      <c r="TQS1397" s="1"/>
      <c r="TQT1397" s="1"/>
      <c r="TQU1397" s="1"/>
      <c r="TQV1397" s="1"/>
      <c r="TQW1397" s="1"/>
      <c r="TQX1397" s="1"/>
      <c r="TQY1397" s="1"/>
      <c r="TQZ1397" s="1"/>
      <c r="TRA1397" s="1"/>
      <c r="TRB1397" s="1"/>
      <c r="TRC1397" s="1"/>
      <c r="TRD1397" s="1"/>
      <c r="TRE1397" s="1"/>
      <c r="TRF1397" s="1"/>
      <c r="TRG1397" s="1"/>
      <c r="TRH1397" s="1"/>
      <c r="TRI1397" s="1"/>
      <c r="TRJ1397" s="1"/>
      <c r="TRK1397" s="1"/>
      <c r="TRL1397" s="1"/>
      <c r="TRM1397" s="1"/>
      <c r="TRN1397" s="1"/>
      <c r="TRO1397" s="1"/>
      <c r="TRP1397" s="1"/>
      <c r="TRQ1397" s="1"/>
      <c r="TRR1397" s="1"/>
      <c r="TRS1397" s="1"/>
      <c r="TRT1397" s="1"/>
      <c r="TRU1397" s="1"/>
      <c r="TRV1397" s="1"/>
      <c r="TRW1397" s="1"/>
      <c r="TRX1397" s="1"/>
      <c r="TRY1397" s="1"/>
      <c r="TRZ1397" s="1"/>
      <c r="TSA1397" s="1"/>
      <c r="TSB1397" s="1"/>
      <c r="TSC1397" s="1"/>
      <c r="TSD1397" s="1"/>
      <c r="TSE1397" s="1"/>
      <c r="TSF1397" s="1"/>
      <c r="TSG1397" s="1"/>
      <c r="TSH1397" s="1"/>
      <c r="TSI1397" s="1"/>
      <c r="TSJ1397" s="1"/>
      <c r="TSK1397" s="1"/>
      <c r="TSL1397" s="1"/>
      <c r="TSM1397" s="1"/>
      <c r="TSN1397" s="1"/>
      <c r="TSO1397" s="1"/>
      <c r="TSP1397" s="1"/>
      <c r="TSQ1397" s="1"/>
      <c r="TSR1397" s="1"/>
      <c r="TSS1397" s="1"/>
      <c r="TST1397" s="1"/>
      <c r="TSU1397" s="1"/>
      <c r="TSV1397" s="1"/>
      <c r="TSW1397" s="1"/>
      <c r="TSX1397" s="1"/>
      <c r="TSY1397" s="1"/>
      <c r="TSZ1397" s="1"/>
      <c r="TTA1397" s="1"/>
      <c r="TTB1397" s="1"/>
      <c r="TTC1397" s="1"/>
      <c r="TTD1397" s="1"/>
      <c r="TTE1397" s="1"/>
      <c r="TTF1397" s="1"/>
      <c r="TTG1397" s="1"/>
      <c r="TTH1397" s="1"/>
      <c r="TTI1397" s="1"/>
      <c r="TTJ1397" s="1"/>
      <c r="TTK1397" s="1"/>
      <c r="TTL1397" s="1"/>
      <c r="TTM1397" s="1"/>
      <c r="TTN1397" s="1"/>
      <c r="TTO1397" s="1"/>
      <c r="TTP1397" s="1"/>
      <c r="TTQ1397" s="1"/>
      <c r="TTR1397" s="1"/>
      <c r="TTS1397" s="1"/>
      <c r="TTT1397" s="1"/>
      <c r="TTU1397" s="1"/>
      <c r="TTV1397" s="1"/>
      <c r="TTW1397" s="1"/>
      <c r="TTX1397" s="1"/>
      <c r="TTY1397" s="1"/>
      <c r="TTZ1397" s="1"/>
      <c r="TUA1397" s="1"/>
      <c r="TUB1397" s="1"/>
      <c r="TUC1397" s="1"/>
      <c r="TUD1397" s="1"/>
      <c r="TUE1397" s="1"/>
      <c r="TUF1397" s="1"/>
      <c r="TUG1397" s="1"/>
      <c r="TUH1397" s="1"/>
      <c r="TUI1397" s="1"/>
      <c r="TUJ1397" s="1"/>
      <c r="TUK1397" s="1"/>
      <c r="TUL1397" s="1"/>
      <c r="TUM1397" s="1"/>
      <c r="TUN1397" s="1"/>
      <c r="TUO1397" s="1"/>
      <c r="TUP1397" s="1"/>
      <c r="TUQ1397" s="1"/>
      <c r="TUR1397" s="1"/>
      <c r="TUS1397" s="1"/>
      <c r="TUT1397" s="1"/>
      <c r="TUU1397" s="1"/>
      <c r="TUV1397" s="1"/>
      <c r="TUW1397" s="1"/>
      <c r="TUX1397" s="1"/>
      <c r="TUY1397" s="1"/>
      <c r="TUZ1397" s="1"/>
      <c r="TVA1397" s="1"/>
      <c r="TVB1397" s="1"/>
      <c r="TVC1397" s="1"/>
      <c r="TVD1397" s="1"/>
      <c r="TVE1397" s="1"/>
      <c r="TVF1397" s="1"/>
      <c r="TVG1397" s="1"/>
      <c r="TVH1397" s="1"/>
      <c r="TVI1397" s="1"/>
      <c r="TVJ1397" s="1"/>
      <c r="TVK1397" s="1"/>
      <c r="TVL1397" s="1"/>
      <c r="TVM1397" s="1"/>
      <c r="TVN1397" s="1"/>
      <c r="TVO1397" s="1"/>
      <c r="TVP1397" s="1"/>
      <c r="TVQ1397" s="1"/>
      <c r="TVR1397" s="1"/>
      <c r="TVS1397" s="1"/>
      <c r="TVT1397" s="1"/>
      <c r="TVU1397" s="1"/>
      <c r="TVV1397" s="1"/>
      <c r="TVW1397" s="1"/>
      <c r="TVX1397" s="1"/>
      <c r="TVY1397" s="1"/>
      <c r="TVZ1397" s="1"/>
      <c r="TWA1397" s="1"/>
      <c r="TWB1397" s="1"/>
      <c r="TWC1397" s="1"/>
      <c r="TWD1397" s="1"/>
      <c r="TWE1397" s="1"/>
      <c r="TWF1397" s="1"/>
      <c r="TWG1397" s="1"/>
      <c r="TWH1397" s="1"/>
      <c r="TWI1397" s="1"/>
      <c r="TWJ1397" s="1"/>
      <c r="TWK1397" s="1"/>
      <c r="TWL1397" s="1"/>
      <c r="TWM1397" s="1"/>
      <c r="TWN1397" s="1"/>
      <c r="TWO1397" s="1"/>
      <c r="TWP1397" s="1"/>
      <c r="TWQ1397" s="1"/>
      <c r="TWR1397" s="1"/>
      <c r="TWS1397" s="1"/>
      <c r="TWT1397" s="1"/>
      <c r="TWU1397" s="1"/>
      <c r="TWV1397" s="1"/>
      <c r="TWW1397" s="1"/>
      <c r="TWX1397" s="1"/>
      <c r="TWY1397" s="1"/>
      <c r="TWZ1397" s="1"/>
      <c r="TXA1397" s="1"/>
      <c r="TXB1397" s="1"/>
      <c r="TXC1397" s="1"/>
      <c r="TXD1397" s="1"/>
      <c r="TXE1397" s="1"/>
      <c r="TXF1397" s="1"/>
      <c r="TXG1397" s="1"/>
      <c r="TXH1397" s="1"/>
      <c r="TXI1397" s="1"/>
      <c r="TXJ1397" s="1"/>
      <c r="TXK1397" s="1"/>
      <c r="TXL1397" s="1"/>
      <c r="TXM1397" s="1"/>
      <c r="TXN1397" s="1"/>
      <c r="TXO1397" s="1"/>
      <c r="TXP1397" s="1"/>
      <c r="TXQ1397" s="1"/>
      <c r="TXR1397" s="1"/>
      <c r="TXS1397" s="1"/>
      <c r="TXT1397" s="1"/>
      <c r="TXU1397" s="1"/>
      <c r="TXV1397" s="1"/>
      <c r="TXW1397" s="1"/>
      <c r="TXX1397" s="1"/>
      <c r="TXY1397" s="1"/>
      <c r="TXZ1397" s="1"/>
      <c r="TYA1397" s="1"/>
      <c r="TYB1397" s="1"/>
      <c r="TYC1397" s="1"/>
      <c r="TYD1397" s="1"/>
      <c r="TYE1397" s="1"/>
      <c r="TYF1397" s="1"/>
      <c r="TYG1397" s="1"/>
      <c r="TYH1397" s="1"/>
      <c r="TYI1397" s="1"/>
      <c r="TYJ1397" s="1"/>
      <c r="TYK1397" s="1"/>
      <c r="TYL1397" s="1"/>
      <c r="TYM1397" s="1"/>
      <c r="TYN1397" s="1"/>
      <c r="TYO1397" s="1"/>
      <c r="TYP1397" s="1"/>
      <c r="TYQ1397" s="1"/>
      <c r="TYR1397" s="1"/>
      <c r="TYS1397" s="1"/>
      <c r="TYT1397" s="1"/>
      <c r="TYU1397" s="1"/>
      <c r="TYV1397" s="1"/>
      <c r="TYW1397" s="1"/>
      <c r="TYX1397" s="1"/>
      <c r="TYY1397" s="1"/>
      <c r="TYZ1397" s="1"/>
      <c r="TZA1397" s="1"/>
      <c r="TZB1397" s="1"/>
      <c r="TZC1397" s="1"/>
      <c r="TZD1397" s="1"/>
      <c r="TZE1397" s="1"/>
      <c r="TZF1397" s="1"/>
      <c r="TZG1397" s="1"/>
      <c r="TZH1397" s="1"/>
      <c r="TZI1397" s="1"/>
      <c r="TZJ1397" s="1"/>
      <c r="TZK1397" s="1"/>
      <c r="TZL1397" s="1"/>
      <c r="TZM1397" s="1"/>
      <c r="TZN1397" s="1"/>
      <c r="TZO1397" s="1"/>
      <c r="TZP1397" s="1"/>
      <c r="TZQ1397" s="1"/>
      <c r="TZR1397" s="1"/>
      <c r="TZS1397" s="1"/>
      <c r="TZT1397" s="1"/>
      <c r="TZU1397" s="1"/>
      <c r="TZV1397" s="1"/>
      <c r="TZW1397" s="1"/>
      <c r="TZX1397" s="1"/>
      <c r="TZY1397" s="1"/>
      <c r="TZZ1397" s="1"/>
      <c r="UAA1397" s="1"/>
      <c r="UAB1397" s="1"/>
      <c r="UAC1397" s="1"/>
      <c r="UAD1397" s="1"/>
      <c r="UAE1397" s="1"/>
      <c r="UAF1397" s="1"/>
      <c r="UAG1397" s="1"/>
      <c r="UAH1397" s="1"/>
      <c r="UAI1397" s="1"/>
      <c r="UAJ1397" s="1"/>
      <c r="UAK1397" s="1"/>
      <c r="UAL1397" s="1"/>
      <c r="UAM1397" s="1"/>
      <c r="UAN1397" s="1"/>
      <c r="UAO1397" s="1"/>
      <c r="UAP1397" s="1"/>
      <c r="UAQ1397" s="1"/>
      <c r="UAR1397" s="1"/>
      <c r="UAS1397" s="1"/>
      <c r="UAT1397" s="1"/>
      <c r="UAU1397" s="1"/>
      <c r="UAV1397" s="1"/>
      <c r="UAW1397" s="1"/>
      <c r="UAX1397" s="1"/>
      <c r="UAY1397" s="1"/>
      <c r="UAZ1397" s="1"/>
      <c r="UBA1397" s="1"/>
      <c r="UBB1397" s="1"/>
      <c r="UBC1397" s="1"/>
      <c r="UBD1397" s="1"/>
      <c r="UBE1397" s="1"/>
      <c r="UBF1397" s="1"/>
      <c r="UBG1397" s="1"/>
      <c r="UBH1397" s="1"/>
      <c r="UBI1397" s="1"/>
      <c r="UBJ1397" s="1"/>
      <c r="UBK1397" s="1"/>
      <c r="UBL1397" s="1"/>
      <c r="UBM1397" s="1"/>
      <c r="UBN1397" s="1"/>
      <c r="UBO1397" s="1"/>
      <c r="UBP1397" s="1"/>
      <c r="UBQ1397" s="1"/>
      <c r="UBR1397" s="1"/>
      <c r="UBS1397" s="1"/>
      <c r="UBT1397" s="1"/>
      <c r="UBU1397" s="1"/>
      <c r="UBV1397" s="1"/>
      <c r="UBW1397" s="1"/>
      <c r="UBX1397" s="1"/>
      <c r="UBY1397" s="1"/>
      <c r="UBZ1397" s="1"/>
      <c r="UCA1397" s="1"/>
      <c r="UCB1397" s="1"/>
      <c r="UCC1397" s="1"/>
      <c r="UCD1397" s="1"/>
      <c r="UCE1397" s="1"/>
      <c r="UCF1397" s="1"/>
      <c r="UCG1397" s="1"/>
      <c r="UCH1397" s="1"/>
      <c r="UCI1397" s="1"/>
      <c r="UCJ1397" s="1"/>
      <c r="UCK1397" s="1"/>
      <c r="UCL1397" s="1"/>
      <c r="UCM1397" s="1"/>
      <c r="UCN1397" s="1"/>
      <c r="UCO1397" s="1"/>
      <c r="UCP1397" s="1"/>
      <c r="UCQ1397" s="1"/>
      <c r="UCR1397" s="1"/>
      <c r="UCS1397" s="1"/>
      <c r="UCT1397" s="1"/>
      <c r="UCU1397" s="1"/>
      <c r="UCV1397" s="1"/>
      <c r="UCW1397" s="1"/>
      <c r="UCX1397" s="1"/>
      <c r="UCY1397" s="1"/>
      <c r="UCZ1397" s="1"/>
      <c r="UDA1397" s="1"/>
      <c r="UDB1397" s="1"/>
      <c r="UDC1397" s="1"/>
      <c r="UDD1397" s="1"/>
      <c r="UDE1397" s="1"/>
      <c r="UDF1397" s="1"/>
      <c r="UDG1397" s="1"/>
      <c r="UDH1397" s="1"/>
      <c r="UDI1397" s="1"/>
      <c r="UDJ1397" s="1"/>
      <c r="UDK1397" s="1"/>
      <c r="UDL1397" s="1"/>
      <c r="UDM1397" s="1"/>
      <c r="UDN1397" s="1"/>
      <c r="UDO1397" s="1"/>
      <c r="UDP1397" s="1"/>
      <c r="UDQ1397" s="1"/>
      <c r="UDR1397" s="1"/>
      <c r="UDS1397" s="1"/>
      <c r="UDT1397" s="1"/>
      <c r="UDU1397" s="1"/>
      <c r="UDV1397" s="1"/>
      <c r="UDW1397" s="1"/>
      <c r="UDX1397" s="1"/>
      <c r="UDY1397" s="1"/>
      <c r="UDZ1397" s="1"/>
      <c r="UEA1397" s="1"/>
      <c r="UEB1397" s="1"/>
      <c r="UEC1397" s="1"/>
      <c r="UED1397" s="1"/>
      <c r="UEE1397" s="1"/>
      <c r="UEF1397" s="1"/>
      <c r="UEG1397" s="1"/>
      <c r="UEH1397" s="1"/>
      <c r="UEI1397" s="1"/>
      <c r="UEJ1397" s="1"/>
      <c r="UEK1397" s="1"/>
      <c r="UEL1397" s="1"/>
      <c r="UEM1397" s="1"/>
      <c r="UEN1397" s="1"/>
      <c r="UEO1397" s="1"/>
      <c r="UEP1397" s="1"/>
      <c r="UEQ1397" s="1"/>
      <c r="UER1397" s="1"/>
      <c r="UES1397" s="1"/>
      <c r="UET1397" s="1"/>
      <c r="UEU1397" s="1"/>
      <c r="UEV1397" s="1"/>
      <c r="UEW1397" s="1"/>
      <c r="UEX1397" s="1"/>
      <c r="UEY1397" s="1"/>
      <c r="UEZ1397" s="1"/>
      <c r="UFA1397" s="1"/>
      <c r="UFB1397" s="1"/>
      <c r="UFC1397" s="1"/>
      <c r="UFD1397" s="1"/>
      <c r="UFE1397" s="1"/>
      <c r="UFF1397" s="1"/>
      <c r="UFG1397" s="1"/>
      <c r="UFH1397" s="1"/>
      <c r="UFI1397" s="1"/>
      <c r="UFJ1397" s="1"/>
      <c r="UFK1397" s="1"/>
      <c r="UFL1397" s="1"/>
      <c r="UFM1397" s="1"/>
      <c r="UFN1397" s="1"/>
      <c r="UFO1397" s="1"/>
      <c r="UFP1397" s="1"/>
      <c r="UFQ1397" s="1"/>
      <c r="UFR1397" s="1"/>
      <c r="UFS1397" s="1"/>
      <c r="UFT1397" s="1"/>
      <c r="UFU1397" s="1"/>
      <c r="UFV1397" s="1"/>
      <c r="UFW1397" s="1"/>
      <c r="UFX1397" s="1"/>
      <c r="UFY1397" s="1"/>
      <c r="UFZ1397" s="1"/>
      <c r="UGA1397" s="1"/>
      <c r="UGB1397" s="1"/>
      <c r="UGC1397" s="1"/>
      <c r="UGD1397" s="1"/>
      <c r="UGE1397" s="1"/>
      <c r="UGF1397" s="1"/>
      <c r="UGG1397" s="1"/>
      <c r="UGH1397" s="1"/>
      <c r="UGI1397" s="1"/>
      <c r="UGJ1397" s="1"/>
      <c r="UGK1397" s="1"/>
      <c r="UGL1397" s="1"/>
      <c r="UGM1397" s="1"/>
      <c r="UGN1397" s="1"/>
      <c r="UGO1397" s="1"/>
      <c r="UGP1397" s="1"/>
      <c r="UGQ1397" s="1"/>
      <c r="UGR1397" s="1"/>
      <c r="UGS1397" s="1"/>
      <c r="UGT1397" s="1"/>
      <c r="UGU1397" s="1"/>
      <c r="UGV1397" s="1"/>
      <c r="UGW1397" s="1"/>
      <c r="UGX1397" s="1"/>
      <c r="UGY1397" s="1"/>
      <c r="UGZ1397" s="1"/>
      <c r="UHA1397" s="1"/>
      <c r="UHB1397" s="1"/>
      <c r="UHC1397" s="1"/>
      <c r="UHD1397" s="1"/>
      <c r="UHE1397" s="1"/>
      <c r="UHF1397" s="1"/>
      <c r="UHG1397" s="1"/>
      <c r="UHH1397" s="1"/>
      <c r="UHI1397" s="1"/>
      <c r="UHJ1397" s="1"/>
      <c r="UHK1397" s="1"/>
      <c r="UHL1397" s="1"/>
      <c r="UHM1397" s="1"/>
      <c r="UHN1397" s="1"/>
      <c r="UHO1397" s="1"/>
      <c r="UHP1397" s="1"/>
      <c r="UHQ1397" s="1"/>
      <c r="UHR1397" s="1"/>
      <c r="UHS1397" s="1"/>
      <c r="UHT1397" s="1"/>
      <c r="UHU1397" s="1"/>
      <c r="UHV1397" s="1"/>
      <c r="UHW1397" s="1"/>
      <c r="UHX1397" s="1"/>
      <c r="UHY1397" s="1"/>
      <c r="UHZ1397" s="1"/>
      <c r="UIA1397" s="1"/>
      <c r="UIB1397" s="1"/>
      <c r="UIC1397" s="1"/>
      <c r="UID1397" s="1"/>
      <c r="UIE1397" s="1"/>
      <c r="UIF1397" s="1"/>
      <c r="UIG1397" s="1"/>
      <c r="UIH1397" s="1"/>
      <c r="UII1397" s="1"/>
      <c r="UIJ1397" s="1"/>
      <c r="UIK1397" s="1"/>
      <c r="UIL1397" s="1"/>
      <c r="UIM1397" s="1"/>
      <c r="UIN1397" s="1"/>
      <c r="UIO1397" s="1"/>
      <c r="UIP1397" s="1"/>
      <c r="UIQ1397" s="1"/>
      <c r="UIR1397" s="1"/>
      <c r="UIS1397" s="1"/>
      <c r="UIT1397" s="1"/>
      <c r="UIU1397" s="1"/>
      <c r="UIV1397" s="1"/>
      <c r="UIW1397" s="1"/>
      <c r="UIX1397" s="1"/>
      <c r="UIY1397" s="1"/>
      <c r="UIZ1397" s="1"/>
      <c r="UJA1397" s="1"/>
      <c r="UJB1397" s="1"/>
      <c r="UJC1397" s="1"/>
      <c r="UJD1397" s="1"/>
      <c r="UJE1397" s="1"/>
      <c r="UJF1397" s="1"/>
      <c r="UJG1397" s="1"/>
      <c r="UJH1397" s="1"/>
      <c r="UJI1397" s="1"/>
      <c r="UJJ1397" s="1"/>
      <c r="UJK1397" s="1"/>
      <c r="UJL1397" s="1"/>
      <c r="UJM1397" s="1"/>
      <c r="UJN1397" s="1"/>
      <c r="UJO1397" s="1"/>
      <c r="UJP1397" s="1"/>
      <c r="UJQ1397" s="1"/>
      <c r="UJR1397" s="1"/>
      <c r="UJS1397" s="1"/>
      <c r="UJT1397" s="1"/>
      <c r="UJU1397" s="1"/>
      <c r="UJV1397" s="1"/>
      <c r="UJW1397" s="1"/>
      <c r="UJX1397" s="1"/>
      <c r="UJY1397" s="1"/>
      <c r="UJZ1397" s="1"/>
      <c r="UKA1397" s="1"/>
      <c r="UKB1397" s="1"/>
      <c r="UKC1397" s="1"/>
      <c r="UKD1397" s="1"/>
      <c r="UKE1397" s="1"/>
      <c r="UKF1397" s="1"/>
      <c r="UKG1397" s="1"/>
      <c r="UKH1397" s="1"/>
      <c r="UKI1397" s="1"/>
      <c r="UKJ1397" s="1"/>
      <c r="UKK1397" s="1"/>
      <c r="UKL1397" s="1"/>
      <c r="UKM1397" s="1"/>
      <c r="UKN1397" s="1"/>
      <c r="UKO1397" s="1"/>
      <c r="UKP1397" s="1"/>
      <c r="UKQ1397" s="1"/>
      <c r="UKR1397" s="1"/>
      <c r="UKS1397" s="1"/>
      <c r="UKT1397" s="1"/>
      <c r="UKU1397" s="1"/>
      <c r="UKV1397" s="1"/>
      <c r="UKW1397" s="1"/>
      <c r="UKX1397" s="1"/>
      <c r="UKY1397" s="1"/>
      <c r="UKZ1397" s="1"/>
      <c r="ULA1397" s="1"/>
      <c r="ULB1397" s="1"/>
      <c r="ULC1397" s="1"/>
      <c r="ULD1397" s="1"/>
      <c r="ULE1397" s="1"/>
      <c r="ULF1397" s="1"/>
      <c r="ULG1397" s="1"/>
      <c r="ULH1397" s="1"/>
      <c r="ULI1397" s="1"/>
      <c r="ULJ1397" s="1"/>
      <c r="ULK1397" s="1"/>
      <c r="ULL1397" s="1"/>
      <c r="ULM1397" s="1"/>
      <c r="ULN1397" s="1"/>
      <c r="ULO1397" s="1"/>
      <c r="ULP1397" s="1"/>
      <c r="ULQ1397" s="1"/>
      <c r="ULR1397" s="1"/>
      <c r="ULS1397" s="1"/>
      <c r="ULT1397" s="1"/>
      <c r="ULU1397" s="1"/>
      <c r="ULV1397" s="1"/>
      <c r="ULW1397" s="1"/>
      <c r="ULX1397" s="1"/>
      <c r="ULY1397" s="1"/>
      <c r="ULZ1397" s="1"/>
      <c r="UMA1397" s="1"/>
      <c r="UMB1397" s="1"/>
      <c r="UMC1397" s="1"/>
      <c r="UMD1397" s="1"/>
      <c r="UME1397" s="1"/>
      <c r="UMF1397" s="1"/>
      <c r="UMG1397" s="1"/>
      <c r="UMH1397" s="1"/>
      <c r="UMI1397" s="1"/>
      <c r="UMJ1397" s="1"/>
      <c r="UMK1397" s="1"/>
      <c r="UML1397" s="1"/>
      <c r="UMM1397" s="1"/>
      <c r="UMN1397" s="1"/>
      <c r="UMO1397" s="1"/>
      <c r="UMP1397" s="1"/>
      <c r="UMQ1397" s="1"/>
      <c r="UMR1397" s="1"/>
      <c r="UMS1397" s="1"/>
      <c r="UMT1397" s="1"/>
      <c r="UMU1397" s="1"/>
      <c r="UMV1397" s="1"/>
      <c r="UMW1397" s="1"/>
      <c r="UMX1397" s="1"/>
      <c r="UMY1397" s="1"/>
      <c r="UMZ1397" s="1"/>
      <c r="UNA1397" s="1"/>
      <c r="UNB1397" s="1"/>
      <c r="UNC1397" s="1"/>
      <c r="UND1397" s="1"/>
      <c r="UNE1397" s="1"/>
      <c r="UNF1397" s="1"/>
      <c r="UNG1397" s="1"/>
      <c r="UNH1397" s="1"/>
      <c r="UNI1397" s="1"/>
      <c r="UNJ1397" s="1"/>
      <c r="UNK1397" s="1"/>
      <c r="UNL1397" s="1"/>
      <c r="UNM1397" s="1"/>
      <c r="UNN1397" s="1"/>
      <c r="UNO1397" s="1"/>
      <c r="UNP1397" s="1"/>
      <c r="UNQ1397" s="1"/>
      <c r="UNR1397" s="1"/>
      <c r="UNS1397" s="1"/>
      <c r="UNT1397" s="1"/>
      <c r="UNU1397" s="1"/>
      <c r="UNV1397" s="1"/>
      <c r="UNW1397" s="1"/>
      <c r="UNX1397" s="1"/>
      <c r="UNY1397" s="1"/>
      <c r="UNZ1397" s="1"/>
      <c r="UOA1397" s="1"/>
      <c r="UOB1397" s="1"/>
      <c r="UOC1397" s="1"/>
      <c r="UOD1397" s="1"/>
      <c r="UOE1397" s="1"/>
      <c r="UOF1397" s="1"/>
      <c r="UOG1397" s="1"/>
      <c r="UOH1397" s="1"/>
      <c r="UOI1397" s="1"/>
      <c r="UOJ1397" s="1"/>
      <c r="UOK1397" s="1"/>
      <c r="UOL1397" s="1"/>
      <c r="UOM1397" s="1"/>
      <c r="UON1397" s="1"/>
      <c r="UOO1397" s="1"/>
      <c r="UOP1397" s="1"/>
      <c r="UOQ1397" s="1"/>
      <c r="UOR1397" s="1"/>
      <c r="UOS1397" s="1"/>
      <c r="UOT1397" s="1"/>
      <c r="UOU1397" s="1"/>
      <c r="UOV1397" s="1"/>
      <c r="UOW1397" s="1"/>
      <c r="UOX1397" s="1"/>
      <c r="UOY1397" s="1"/>
      <c r="UOZ1397" s="1"/>
      <c r="UPA1397" s="1"/>
      <c r="UPB1397" s="1"/>
      <c r="UPC1397" s="1"/>
      <c r="UPD1397" s="1"/>
      <c r="UPE1397" s="1"/>
      <c r="UPF1397" s="1"/>
      <c r="UPG1397" s="1"/>
      <c r="UPH1397" s="1"/>
      <c r="UPI1397" s="1"/>
      <c r="UPJ1397" s="1"/>
      <c r="UPK1397" s="1"/>
      <c r="UPL1397" s="1"/>
      <c r="UPM1397" s="1"/>
      <c r="UPN1397" s="1"/>
      <c r="UPO1397" s="1"/>
      <c r="UPP1397" s="1"/>
      <c r="UPQ1397" s="1"/>
      <c r="UPR1397" s="1"/>
      <c r="UPS1397" s="1"/>
      <c r="UPT1397" s="1"/>
      <c r="UPU1397" s="1"/>
      <c r="UPV1397" s="1"/>
      <c r="UPW1397" s="1"/>
      <c r="UPX1397" s="1"/>
      <c r="UPY1397" s="1"/>
      <c r="UPZ1397" s="1"/>
      <c r="UQA1397" s="1"/>
      <c r="UQB1397" s="1"/>
      <c r="UQC1397" s="1"/>
      <c r="UQD1397" s="1"/>
      <c r="UQE1397" s="1"/>
      <c r="UQF1397" s="1"/>
      <c r="UQG1397" s="1"/>
      <c r="UQH1397" s="1"/>
      <c r="UQI1397" s="1"/>
      <c r="UQJ1397" s="1"/>
      <c r="UQK1397" s="1"/>
      <c r="UQL1397" s="1"/>
      <c r="UQM1397" s="1"/>
      <c r="UQN1397" s="1"/>
      <c r="UQO1397" s="1"/>
      <c r="UQP1397" s="1"/>
      <c r="UQQ1397" s="1"/>
      <c r="UQR1397" s="1"/>
      <c r="UQS1397" s="1"/>
      <c r="UQT1397" s="1"/>
      <c r="UQU1397" s="1"/>
      <c r="UQV1397" s="1"/>
      <c r="UQW1397" s="1"/>
      <c r="UQX1397" s="1"/>
      <c r="UQY1397" s="1"/>
      <c r="UQZ1397" s="1"/>
      <c r="URA1397" s="1"/>
      <c r="URB1397" s="1"/>
      <c r="URC1397" s="1"/>
      <c r="URD1397" s="1"/>
      <c r="URE1397" s="1"/>
      <c r="URF1397" s="1"/>
      <c r="URG1397" s="1"/>
      <c r="URH1397" s="1"/>
      <c r="URI1397" s="1"/>
      <c r="URJ1397" s="1"/>
      <c r="URK1397" s="1"/>
      <c r="URL1397" s="1"/>
      <c r="URM1397" s="1"/>
      <c r="URN1397" s="1"/>
      <c r="URO1397" s="1"/>
      <c r="URP1397" s="1"/>
      <c r="URQ1397" s="1"/>
      <c r="URR1397" s="1"/>
      <c r="URS1397" s="1"/>
      <c r="URT1397" s="1"/>
      <c r="URU1397" s="1"/>
      <c r="URV1397" s="1"/>
      <c r="URW1397" s="1"/>
      <c r="URX1397" s="1"/>
      <c r="URY1397" s="1"/>
      <c r="URZ1397" s="1"/>
      <c r="USA1397" s="1"/>
      <c r="USB1397" s="1"/>
      <c r="USC1397" s="1"/>
      <c r="USD1397" s="1"/>
      <c r="USE1397" s="1"/>
      <c r="USF1397" s="1"/>
      <c r="USG1397" s="1"/>
      <c r="USH1397" s="1"/>
      <c r="USI1397" s="1"/>
      <c r="USJ1397" s="1"/>
      <c r="USK1397" s="1"/>
      <c r="USL1397" s="1"/>
      <c r="USM1397" s="1"/>
      <c r="USN1397" s="1"/>
      <c r="USO1397" s="1"/>
      <c r="USP1397" s="1"/>
      <c r="USQ1397" s="1"/>
      <c r="USR1397" s="1"/>
      <c r="USS1397" s="1"/>
      <c r="UST1397" s="1"/>
      <c r="USU1397" s="1"/>
      <c r="USV1397" s="1"/>
      <c r="USW1397" s="1"/>
      <c r="USX1397" s="1"/>
      <c r="USY1397" s="1"/>
      <c r="USZ1397" s="1"/>
      <c r="UTA1397" s="1"/>
      <c r="UTB1397" s="1"/>
      <c r="UTC1397" s="1"/>
      <c r="UTD1397" s="1"/>
      <c r="UTE1397" s="1"/>
      <c r="UTF1397" s="1"/>
      <c r="UTG1397" s="1"/>
      <c r="UTH1397" s="1"/>
      <c r="UTI1397" s="1"/>
      <c r="UTJ1397" s="1"/>
      <c r="UTK1397" s="1"/>
      <c r="UTL1397" s="1"/>
      <c r="UTM1397" s="1"/>
      <c r="UTN1397" s="1"/>
      <c r="UTO1397" s="1"/>
      <c r="UTP1397" s="1"/>
      <c r="UTQ1397" s="1"/>
      <c r="UTR1397" s="1"/>
      <c r="UTS1397" s="1"/>
      <c r="UTT1397" s="1"/>
      <c r="UTU1397" s="1"/>
      <c r="UTV1397" s="1"/>
      <c r="UTW1397" s="1"/>
      <c r="UTX1397" s="1"/>
      <c r="UTY1397" s="1"/>
      <c r="UTZ1397" s="1"/>
      <c r="UUA1397" s="1"/>
      <c r="UUB1397" s="1"/>
      <c r="UUC1397" s="1"/>
      <c r="UUD1397" s="1"/>
      <c r="UUE1397" s="1"/>
      <c r="UUF1397" s="1"/>
      <c r="UUG1397" s="1"/>
      <c r="UUH1397" s="1"/>
      <c r="UUI1397" s="1"/>
      <c r="UUJ1397" s="1"/>
      <c r="UUK1397" s="1"/>
      <c r="UUL1397" s="1"/>
      <c r="UUM1397" s="1"/>
      <c r="UUN1397" s="1"/>
      <c r="UUO1397" s="1"/>
      <c r="UUP1397" s="1"/>
      <c r="UUQ1397" s="1"/>
      <c r="UUR1397" s="1"/>
      <c r="UUS1397" s="1"/>
      <c r="UUT1397" s="1"/>
      <c r="UUU1397" s="1"/>
      <c r="UUV1397" s="1"/>
      <c r="UUW1397" s="1"/>
      <c r="UUX1397" s="1"/>
      <c r="UUY1397" s="1"/>
      <c r="UUZ1397" s="1"/>
      <c r="UVA1397" s="1"/>
      <c r="UVB1397" s="1"/>
      <c r="UVC1397" s="1"/>
      <c r="UVD1397" s="1"/>
      <c r="UVE1397" s="1"/>
      <c r="UVF1397" s="1"/>
      <c r="UVG1397" s="1"/>
      <c r="UVH1397" s="1"/>
      <c r="UVI1397" s="1"/>
      <c r="UVJ1397" s="1"/>
      <c r="UVK1397" s="1"/>
      <c r="UVL1397" s="1"/>
      <c r="UVM1397" s="1"/>
      <c r="UVN1397" s="1"/>
      <c r="UVO1397" s="1"/>
      <c r="UVP1397" s="1"/>
      <c r="UVQ1397" s="1"/>
      <c r="UVR1397" s="1"/>
      <c r="UVS1397" s="1"/>
      <c r="UVT1397" s="1"/>
      <c r="UVU1397" s="1"/>
      <c r="UVV1397" s="1"/>
      <c r="UVW1397" s="1"/>
      <c r="UVX1397" s="1"/>
      <c r="UVY1397" s="1"/>
      <c r="UVZ1397" s="1"/>
      <c r="UWA1397" s="1"/>
      <c r="UWB1397" s="1"/>
      <c r="UWC1397" s="1"/>
      <c r="UWD1397" s="1"/>
      <c r="UWE1397" s="1"/>
      <c r="UWF1397" s="1"/>
      <c r="UWG1397" s="1"/>
      <c r="UWH1397" s="1"/>
      <c r="UWI1397" s="1"/>
      <c r="UWJ1397" s="1"/>
      <c r="UWK1397" s="1"/>
      <c r="UWL1397" s="1"/>
      <c r="UWM1397" s="1"/>
      <c r="UWN1397" s="1"/>
      <c r="UWO1397" s="1"/>
      <c r="UWP1397" s="1"/>
      <c r="UWQ1397" s="1"/>
      <c r="UWR1397" s="1"/>
      <c r="UWS1397" s="1"/>
      <c r="UWT1397" s="1"/>
      <c r="UWU1397" s="1"/>
      <c r="UWV1397" s="1"/>
      <c r="UWW1397" s="1"/>
      <c r="UWX1397" s="1"/>
      <c r="UWY1397" s="1"/>
      <c r="UWZ1397" s="1"/>
      <c r="UXA1397" s="1"/>
      <c r="UXB1397" s="1"/>
      <c r="UXC1397" s="1"/>
      <c r="UXD1397" s="1"/>
      <c r="UXE1397" s="1"/>
      <c r="UXF1397" s="1"/>
      <c r="UXG1397" s="1"/>
      <c r="UXH1397" s="1"/>
      <c r="UXI1397" s="1"/>
      <c r="UXJ1397" s="1"/>
      <c r="UXK1397" s="1"/>
      <c r="UXL1397" s="1"/>
      <c r="UXM1397" s="1"/>
      <c r="UXN1397" s="1"/>
      <c r="UXO1397" s="1"/>
      <c r="UXP1397" s="1"/>
      <c r="UXQ1397" s="1"/>
      <c r="UXR1397" s="1"/>
      <c r="UXS1397" s="1"/>
      <c r="UXT1397" s="1"/>
      <c r="UXU1397" s="1"/>
      <c r="UXV1397" s="1"/>
      <c r="UXW1397" s="1"/>
      <c r="UXX1397" s="1"/>
      <c r="UXY1397" s="1"/>
      <c r="UXZ1397" s="1"/>
      <c r="UYA1397" s="1"/>
      <c r="UYB1397" s="1"/>
      <c r="UYC1397" s="1"/>
      <c r="UYD1397" s="1"/>
      <c r="UYE1397" s="1"/>
      <c r="UYF1397" s="1"/>
      <c r="UYG1397" s="1"/>
      <c r="UYH1397" s="1"/>
      <c r="UYI1397" s="1"/>
      <c r="UYJ1397" s="1"/>
      <c r="UYK1397" s="1"/>
      <c r="UYL1397" s="1"/>
      <c r="UYM1397" s="1"/>
      <c r="UYN1397" s="1"/>
      <c r="UYO1397" s="1"/>
      <c r="UYP1397" s="1"/>
      <c r="UYQ1397" s="1"/>
      <c r="UYR1397" s="1"/>
      <c r="UYS1397" s="1"/>
      <c r="UYT1397" s="1"/>
      <c r="UYU1397" s="1"/>
      <c r="UYV1397" s="1"/>
      <c r="UYW1397" s="1"/>
      <c r="UYX1397" s="1"/>
      <c r="UYY1397" s="1"/>
      <c r="UYZ1397" s="1"/>
      <c r="UZA1397" s="1"/>
      <c r="UZB1397" s="1"/>
      <c r="UZC1397" s="1"/>
      <c r="UZD1397" s="1"/>
      <c r="UZE1397" s="1"/>
      <c r="UZF1397" s="1"/>
      <c r="UZG1397" s="1"/>
      <c r="UZH1397" s="1"/>
      <c r="UZI1397" s="1"/>
      <c r="UZJ1397" s="1"/>
      <c r="UZK1397" s="1"/>
      <c r="UZL1397" s="1"/>
      <c r="UZM1397" s="1"/>
      <c r="UZN1397" s="1"/>
      <c r="UZO1397" s="1"/>
      <c r="UZP1397" s="1"/>
      <c r="UZQ1397" s="1"/>
      <c r="UZR1397" s="1"/>
      <c r="UZS1397" s="1"/>
      <c r="UZT1397" s="1"/>
      <c r="UZU1397" s="1"/>
      <c r="UZV1397" s="1"/>
      <c r="UZW1397" s="1"/>
      <c r="UZX1397" s="1"/>
      <c r="UZY1397" s="1"/>
      <c r="UZZ1397" s="1"/>
      <c r="VAA1397" s="1"/>
      <c r="VAB1397" s="1"/>
      <c r="VAC1397" s="1"/>
      <c r="VAD1397" s="1"/>
      <c r="VAE1397" s="1"/>
      <c r="VAF1397" s="1"/>
      <c r="VAG1397" s="1"/>
      <c r="VAH1397" s="1"/>
      <c r="VAI1397" s="1"/>
      <c r="VAJ1397" s="1"/>
      <c r="VAK1397" s="1"/>
      <c r="VAL1397" s="1"/>
      <c r="VAM1397" s="1"/>
      <c r="VAN1397" s="1"/>
      <c r="VAO1397" s="1"/>
      <c r="VAP1397" s="1"/>
      <c r="VAQ1397" s="1"/>
      <c r="VAR1397" s="1"/>
      <c r="VAS1397" s="1"/>
      <c r="VAT1397" s="1"/>
      <c r="VAU1397" s="1"/>
      <c r="VAV1397" s="1"/>
      <c r="VAW1397" s="1"/>
      <c r="VAX1397" s="1"/>
      <c r="VAY1397" s="1"/>
      <c r="VAZ1397" s="1"/>
      <c r="VBA1397" s="1"/>
      <c r="VBB1397" s="1"/>
      <c r="VBC1397" s="1"/>
      <c r="VBD1397" s="1"/>
      <c r="VBE1397" s="1"/>
      <c r="VBF1397" s="1"/>
      <c r="VBG1397" s="1"/>
      <c r="VBH1397" s="1"/>
      <c r="VBI1397" s="1"/>
      <c r="VBJ1397" s="1"/>
      <c r="VBK1397" s="1"/>
      <c r="VBL1397" s="1"/>
      <c r="VBM1397" s="1"/>
      <c r="VBN1397" s="1"/>
      <c r="VBO1397" s="1"/>
      <c r="VBP1397" s="1"/>
      <c r="VBQ1397" s="1"/>
      <c r="VBR1397" s="1"/>
      <c r="VBS1397" s="1"/>
      <c r="VBT1397" s="1"/>
      <c r="VBU1397" s="1"/>
      <c r="VBV1397" s="1"/>
      <c r="VBW1397" s="1"/>
      <c r="VBX1397" s="1"/>
      <c r="VBY1397" s="1"/>
      <c r="VBZ1397" s="1"/>
      <c r="VCA1397" s="1"/>
      <c r="VCB1397" s="1"/>
      <c r="VCC1397" s="1"/>
      <c r="VCD1397" s="1"/>
      <c r="VCE1397" s="1"/>
      <c r="VCF1397" s="1"/>
      <c r="VCG1397" s="1"/>
      <c r="VCH1397" s="1"/>
      <c r="VCI1397" s="1"/>
      <c r="VCJ1397" s="1"/>
      <c r="VCK1397" s="1"/>
      <c r="VCL1397" s="1"/>
      <c r="VCM1397" s="1"/>
      <c r="VCN1397" s="1"/>
      <c r="VCO1397" s="1"/>
      <c r="VCP1397" s="1"/>
      <c r="VCQ1397" s="1"/>
      <c r="VCR1397" s="1"/>
      <c r="VCS1397" s="1"/>
      <c r="VCT1397" s="1"/>
      <c r="VCU1397" s="1"/>
      <c r="VCV1397" s="1"/>
      <c r="VCW1397" s="1"/>
      <c r="VCX1397" s="1"/>
      <c r="VCY1397" s="1"/>
      <c r="VCZ1397" s="1"/>
      <c r="VDA1397" s="1"/>
      <c r="VDB1397" s="1"/>
      <c r="VDC1397" s="1"/>
      <c r="VDD1397" s="1"/>
      <c r="VDE1397" s="1"/>
      <c r="VDF1397" s="1"/>
      <c r="VDG1397" s="1"/>
      <c r="VDH1397" s="1"/>
      <c r="VDI1397" s="1"/>
      <c r="VDJ1397" s="1"/>
      <c r="VDK1397" s="1"/>
      <c r="VDL1397" s="1"/>
      <c r="VDM1397" s="1"/>
      <c r="VDN1397" s="1"/>
      <c r="VDO1397" s="1"/>
      <c r="VDP1397" s="1"/>
      <c r="VDQ1397" s="1"/>
      <c r="VDR1397" s="1"/>
      <c r="VDS1397" s="1"/>
      <c r="VDT1397" s="1"/>
      <c r="VDU1397" s="1"/>
      <c r="VDV1397" s="1"/>
      <c r="VDW1397" s="1"/>
      <c r="VDX1397" s="1"/>
      <c r="VDY1397" s="1"/>
      <c r="VDZ1397" s="1"/>
      <c r="VEA1397" s="1"/>
      <c r="VEB1397" s="1"/>
      <c r="VEC1397" s="1"/>
      <c r="VED1397" s="1"/>
      <c r="VEE1397" s="1"/>
      <c r="VEF1397" s="1"/>
      <c r="VEG1397" s="1"/>
      <c r="VEH1397" s="1"/>
      <c r="VEI1397" s="1"/>
      <c r="VEJ1397" s="1"/>
      <c r="VEK1397" s="1"/>
      <c r="VEL1397" s="1"/>
      <c r="VEM1397" s="1"/>
      <c r="VEN1397" s="1"/>
      <c r="VEO1397" s="1"/>
      <c r="VEP1397" s="1"/>
      <c r="VEQ1397" s="1"/>
      <c r="VER1397" s="1"/>
      <c r="VES1397" s="1"/>
      <c r="VET1397" s="1"/>
      <c r="VEU1397" s="1"/>
      <c r="VEV1397" s="1"/>
      <c r="VEW1397" s="1"/>
      <c r="VEX1397" s="1"/>
      <c r="VEY1397" s="1"/>
      <c r="VEZ1397" s="1"/>
      <c r="VFA1397" s="1"/>
      <c r="VFB1397" s="1"/>
      <c r="VFC1397" s="1"/>
      <c r="VFD1397" s="1"/>
      <c r="VFE1397" s="1"/>
      <c r="VFF1397" s="1"/>
      <c r="VFG1397" s="1"/>
      <c r="VFH1397" s="1"/>
      <c r="VFI1397" s="1"/>
      <c r="VFJ1397" s="1"/>
      <c r="VFK1397" s="1"/>
      <c r="VFL1397" s="1"/>
      <c r="VFM1397" s="1"/>
      <c r="VFN1397" s="1"/>
      <c r="VFO1397" s="1"/>
      <c r="VFP1397" s="1"/>
      <c r="VFQ1397" s="1"/>
      <c r="VFR1397" s="1"/>
      <c r="VFS1397" s="1"/>
      <c r="VFT1397" s="1"/>
      <c r="VFU1397" s="1"/>
      <c r="VFV1397" s="1"/>
      <c r="VFW1397" s="1"/>
      <c r="VFX1397" s="1"/>
      <c r="VFY1397" s="1"/>
      <c r="VFZ1397" s="1"/>
      <c r="VGA1397" s="1"/>
      <c r="VGB1397" s="1"/>
      <c r="VGC1397" s="1"/>
      <c r="VGD1397" s="1"/>
      <c r="VGE1397" s="1"/>
      <c r="VGF1397" s="1"/>
      <c r="VGG1397" s="1"/>
      <c r="VGH1397" s="1"/>
      <c r="VGI1397" s="1"/>
      <c r="VGJ1397" s="1"/>
      <c r="VGK1397" s="1"/>
      <c r="VGL1397" s="1"/>
      <c r="VGM1397" s="1"/>
      <c r="VGN1397" s="1"/>
      <c r="VGO1397" s="1"/>
      <c r="VGP1397" s="1"/>
      <c r="VGQ1397" s="1"/>
      <c r="VGR1397" s="1"/>
      <c r="VGS1397" s="1"/>
      <c r="VGT1397" s="1"/>
      <c r="VGU1397" s="1"/>
      <c r="VGV1397" s="1"/>
      <c r="VGW1397" s="1"/>
      <c r="VGX1397" s="1"/>
      <c r="VGY1397" s="1"/>
      <c r="VGZ1397" s="1"/>
      <c r="VHA1397" s="1"/>
      <c r="VHB1397" s="1"/>
      <c r="VHC1397" s="1"/>
      <c r="VHD1397" s="1"/>
      <c r="VHE1397" s="1"/>
      <c r="VHF1397" s="1"/>
      <c r="VHG1397" s="1"/>
      <c r="VHH1397" s="1"/>
      <c r="VHI1397" s="1"/>
      <c r="VHJ1397" s="1"/>
      <c r="VHK1397" s="1"/>
      <c r="VHL1397" s="1"/>
      <c r="VHM1397" s="1"/>
      <c r="VHN1397" s="1"/>
      <c r="VHO1397" s="1"/>
      <c r="VHP1397" s="1"/>
      <c r="VHQ1397" s="1"/>
      <c r="VHR1397" s="1"/>
      <c r="VHS1397" s="1"/>
      <c r="VHT1397" s="1"/>
      <c r="VHU1397" s="1"/>
      <c r="VHV1397" s="1"/>
      <c r="VHW1397" s="1"/>
      <c r="VHX1397" s="1"/>
      <c r="VHY1397" s="1"/>
      <c r="VHZ1397" s="1"/>
      <c r="VIA1397" s="1"/>
      <c r="VIB1397" s="1"/>
      <c r="VIC1397" s="1"/>
      <c r="VID1397" s="1"/>
      <c r="VIE1397" s="1"/>
      <c r="VIF1397" s="1"/>
      <c r="VIG1397" s="1"/>
      <c r="VIH1397" s="1"/>
      <c r="VII1397" s="1"/>
      <c r="VIJ1397" s="1"/>
      <c r="VIK1397" s="1"/>
      <c r="VIL1397" s="1"/>
      <c r="VIM1397" s="1"/>
      <c r="VIN1397" s="1"/>
      <c r="VIO1397" s="1"/>
      <c r="VIP1397" s="1"/>
      <c r="VIQ1397" s="1"/>
      <c r="VIR1397" s="1"/>
      <c r="VIS1397" s="1"/>
      <c r="VIT1397" s="1"/>
      <c r="VIU1397" s="1"/>
      <c r="VIV1397" s="1"/>
      <c r="VIW1397" s="1"/>
      <c r="VIX1397" s="1"/>
      <c r="VIY1397" s="1"/>
      <c r="VIZ1397" s="1"/>
      <c r="VJA1397" s="1"/>
      <c r="VJB1397" s="1"/>
      <c r="VJC1397" s="1"/>
      <c r="VJD1397" s="1"/>
      <c r="VJE1397" s="1"/>
      <c r="VJF1397" s="1"/>
      <c r="VJG1397" s="1"/>
      <c r="VJH1397" s="1"/>
      <c r="VJI1397" s="1"/>
      <c r="VJJ1397" s="1"/>
      <c r="VJK1397" s="1"/>
      <c r="VJL1397" s="1"/>
      <c r="VJM1397" s="1"/>
      <c r="VJN1397" s="1"/>
      <c r="VJO1397" s="1"/>
      <c r="VJP1397" s="1"/>
      <c r="VJQ1397" s="1"/>
      <c r="VJR1397" s="1"/>
      <c r="VJS1397" s="1"/>
      <c r="VJT1397" s="1"/>
      <c r="VJU1397" s="1"/>
      <c r="VJV1397" s="1"/>
      <c r="VJW1397" s="1"/>
      <c r="VJX1397" s="1"/>
      <c r="VJY1397" s="1"/>
      <c r="VJZ1397" s="1"/>
      <c r="VKA1397" s="1"/>
      <c r="VKB1397" s="1"/>
      <c r="VKC1397" s="1"/>
      <c r="VKD1397" s="1"/>
      <c r="VKE1397" s="1"/>
      <c r="VKF1397" s="1"/>
      <c r="VKG1397" s="1"/>
      <c r="VKH1397" s="1"/>
      <c r="VKI1397" s="1"/>
      <c r="VKJ1397" s="1"/>
      <c r="VKK1397" s="1"/>
      <c r="VKL1397" s="1"/>
      <c r="VKM1397" s="1"/>
      <c r="VKN1397" s="1"/>
      <c r="VKO1397" s="1"/>
      <c r="VKP1397" s="1"/>
      <c r="VKQ1397" s="1"/>
      <c r="VKR1397" s="1"/>
      <c r="VKS1397" s="1"/>
      <c r="VKT1397" s="1"/>
      <c r="VKU1397" s="1"/>
      <c r="VKV1397" s="1"/>
      <c r="VKW1397" s="1"/>
      <c r="VKX1397" s="1"/>
      <c r="VKY1397" s="1"/>
      <c r="VKZ1397" s="1"/>
      <c r="VLA1397" s="1"/>
      <c r="VLB1397" s="1"/>
      <c r="VLC1397" s="1"/>
      <c r="VLD1397" s="1"/>
      <c r="VLE1397" s="1"/>
      <c r="VLF1397" s="1"/>
      <c r="VLG1397" s="1"/>
      <c r="VLH1397" s="1"/>
      <c r="VLI1397" s="1"/>
      <c r="VLJ1397" s="1"/>
      <c r="VLK1397" s="1"/>
      <c r="VLL1397" s="1"/>
      <c r="VLM1397" s="1"/>
      <c r="VLN1397" s="1"/>
      <c r="VLO1397" s="1"/>
      <c r="VLP1397" s="1"/>
      <c r="VLQ1397" s="1"/>
      <c r="VLR1397" s="1"/>
      <c r="VLS1397" s="1"/>
      <c r="VLT1397" s="1"/>
      <c r="VLU1397" s="1"/>
      <c r="VLV1397" s="1"/>
      <c r="VLW1397" s="1"/>
      <c r="VLX1397" s="1"/>
      <c r="VLY1397" s="1"/>
      <c r="VLZ1397" s="1"/>
      <c r="VMA1397" s="1"/>
      <c r="VMB1397" s="1"/>
      <c r="VMC1397" s="1"/>
      <c r="VMD1397" s="1"/>
      <c r="VME1397" s="1"/>
      <c r="VMF1397" s="1"/>
      <c r="VMG1397" s="1"/>
      <c r="VMH1397" s="1"/>
      <c r="VMI1397" s="1"/>
      <c r="VMJ1397" s="1"/>
      <c r="VMK1397" s="1"/>
      <c r="VML1397" s="1"/>
      <c r="VMM1397" s="1"/>
      <c r="VMN1397" s="1"/>
      <c r="VMO1397" s="1"/>
      <c r="VMP1397" s="1"/>
      <c r="VMQ1397" s="1"/>
      <c r="VMR1397" s="1"/>
      <c r="VMS1397" s="1"/>
      <c r="VMT1397" s="1"/>
      <c r="VMU1397" s="1"/>
      <c r="VMV1397" s="1"/>
      <c r="VMW1397" s="1"/>
      <c r="VMX1397" s="1"/>
      <c r="VMY1397" s="1"/>
      <c r="VMZ1397" s="1"/>
      <c r="VNA1397" s="1"/>
      <c r="VNB1397" s="1"/>
      <c r="VNC1397" s="1"/>
      <c r="VND1397" s="1"/>
      <c r="VNE1397" s="1"/>
      <c r="VNF1397" s="1"/>
      <c r="VNG1397" s="1"/>
      <c r="VNH1397" s="1"/>
      <c r="VNI1397" s="1"/>
      <c r="VNJ1397" s="1"/>
      <c r="VNK1397" s="1"/>
      <c r="VNL1397" s="1"/>
      <c r="VNM1397" s="1"/>
      <c r="VNN1397" s="1"/>
      <c r="VNO1397" s="1"/>
      <c r="VNP1397" s="1"/>
      <c r="VNQ1397" s="1"/>
      <c r="VNR1397" s="1"/>
      <c r="VNS1397" s="1"/>
      <c r="VNT1397" s="1"/>
      <c r="VNU1397" s="1"/>
      <c r="VNV1397" s="1"/>
      <c r="VNW1397" s="1"/>
      <c r="VNX1397" s="1"/>
      <c r="VNY1397" s="1"/>
      <c r="VNZ1397" s="1"/>
      <c r="VOA1397" s="1"/>
      <c r="VOB1397" s="1"/>
      <c r="VOC1397" s="1"/>
      <c r="VOD1397" s="1"/>
      <c r="VOE1397" s="1"/>
      <c r="VOF1397" s="1"/>
      <c r="VOG1397" s="1"/>
      <c r="VOH1397" s="1"/>
      <c r="VOI1397" s="1"/>
      <c r="VOJ1397" s="1"/>
      <c r="VOK1397" s="1"/>
      <c r="VOL1397" s="1"/>
      <c r="VOM1397" s="1"/>
      <c r="VON1397" s="1"/>
      <c r="VOO1397" s="1"/>
      <c r="VOP1397" s="1"/>
      <c r="VOQ1397" s="1"/>
      <c r="VOR1397" s="1"/>
      <c r="VOS1397" s="1"/>
      <c r="VOT1397" s="1"/>
      <c r="VOU1397" s="1"/>
      <c r="VOV1397" s="1"/>
      <c r="VOW1397" s="1"/>
      <c r="VOX1397" s="1"/>
      <c r="VOY1397" s="1"/>
      <c r="VOZ1397" s="1"/>
      <c r="VPA1397" s="1"/>
      <c r="VPB1397" s="1"/>
      <c r="VPC1397" s="1"/>
      <c r="VPD1397" s="1"/>
      <c r="VPE1397" s="1"/>
      <c r="VPF1397" s="1"/>
      <c r="VPG1397" s="1"/>
      <c r="VPH1397" s="1"/>
      <c r="VPI1397" s="1"/>
      <c r="VPJ1397" s="1"/>
      <c r="VPK1397" s="1"/>
      <c r="VPL1397" s="1"/>
      <c r="VPM1397" s="1"/>
      <c r="VPN1397" s="1"/>
      <c r="VPO1397" s="1"/>
      <c r="VPP1397" s="1"/>
      <c r="VPQ1397" s="1"/>
      <c r="VPR1397" s="1"/>
      <c r="VPS1397" s="1"/>
      <c r="VPT1397" s="1"/>
      <c r="VPU1397" s="1"/>
      <c r="VPV1397" s="1"/>
      <c r="VPW1397" s="1"/>
      <c r="VPX1397" s="1"/>
      <c r="VPY1397" s="1"/>
      <c r="VPZ1397" s="1"/>
      <c r="VQA1397" s="1"/>
      <c r="VQB1397" s="1"/>
      <c r="VQC1397" s="1"/>
      <c r="VQD1397" s="1"/>
      <c r="VQE1397" s="1"/>
      <c r="VQF1397" s="1"/>
      <c r="VQG1397" s="1"/>
      <c r="VQH1397" s="1"/>
      <c r="VQI1397" s="1"/>
      <c r="VQJ1397" s="1"/>
      <c r="VQK1397" s="1"/>
      <c r="VQL1397" s="1"/>
      <c r="VQM1397" s="1"/>
      <c r="VQN1397" s="1"/>
      <c r="VQO1397" s="1"/>
      <c r="VQP1397" s="1"/>
      <c r="VQQ1397" s="1"/>
      <c r="VQR1397" s="1"/>
      <c r="VQS1397" s="1"/>
      <c r="VQT1397" s="1"/>
      <c r="VQU1397" s="1"/>
      <c r="VQV1397" s="1"/>
      <c r="VQW1397" s="1"/>
      <c r="VQX1397" s="1"/>
      <c r="VQY1397" s="1"/>
      <c r="VQZ1397" s="1"/>
      <c r="VRA1397" s="1"/>
      <c r="VRB1397" s="1"/>
      <c r="VRC1397" s="1"/>
      <c r="VRD1397" s="1"/>
      <c r="VRE1397" s="1"/>
      <c r="VRF1397" s="1"/>
      <c r="VRG1397" s="1"/>
      <c r="VRH1397" s="1"/>
      <c r="VRI1397" s="1"/>
      <c r="VRJ1397" s="1"/>
      <c r="VRK1397" s="1"/>
      <c r="VRL1397" s="1"/>
      <c r="VRM1397" s="1"/>
      <c r="VRN1397" s="1"/>
      <c r="VRO1397" s="1"/>
      <c r="VRP1397" s="1"/>
      <c r="VRQ1397" s="1"/>
      <c r="VRR1397" s="1"/>
      <c r="VRS1397" s="1"/>
      <c r="VRT1397" s="1"/>
      <c r="VRU1397" s="1"/>
      <c r="VRV1397" s="1"/>
      <c r="VRW1397" s="1"/>
      <c r="VRX1397" s="1"/>
      <c r="VRY1397" s="1"/>
      <c r="VRZ1397" s="1"/>
      <c r="VSA1397" s="1"/>
      <c r="VSB1397" s="1"/>
      <c r="VSC1397" s="1"/>
      <c r="VSD1397" s="1"/>
      <c r="VSE1397" s="1"/>
      <c r="VSF1397" s="1"/>
      <c r="VSG1397" s="1"/>
      <c r="VSH1397" s="1"/>
      <c r="VSI1397" s="1"/>
      <c r="VSJ1397" s="1"/>
      <c r="VSK1397" s="1"/>
      <c r="VSL1397" s="1"/>
      <c r="VSM1397" s="1"/>
      <c r="VSN1397" s="1"/>
      <c r="VSO1397" s="1"/>
      <c r="VSP1397" s="1"/>
      <c r="VSQ1397" s="1"/>
      <c r="VSR1397" s="1"/>
      <c r="VSS1397" s="1"/>
      <c r="VST1397" s="1"/>
      <c r="VSU1397" s="1"/>
      <c r="VSV1397" s="1"/>
      <c r="VSW1397" s="1"/>
      <c r="VSX1397" s="1"/>
      <c r="VSY1397" s="1"/>
      <c r="VSZ1397" s="1"/>
      <c r="VTA1397" s="1"/>
      <c r="VTB1397" s="1"/>
      <c r="VTC1397" s="1"/>
      <c r="VTD1397" s="1"/>
      <c r="VTE1397" s="1"/>
      <c r="VTF1397" s="1"/>
      <c r="VTG1397" s="1"/>
      <c r="VTH1397" s="1"/>
      <c r="VTI1397" s="1"/>
      <c r="VTJ1397" s="1"/>
      <c r="VTK1397" s="1"/>
      <c r="VTL1397" s="1"/>
      <c r="VTM1397" s="1"/>
      <c r="VTN1397" s="1"/>
      <c r="VTO1397" s="1"/>
      <c r="VTP1397" s="1"/>
      <c r="VTQ1397" s="1"/>
      <c r="VTR1397" s="1"/>
      <c r="VTS1397" s="1"/>
      <c r="VTT1397" s="1"/>
      <c r="VTU1397" s="1"/>
      <c r="VTV1397" s="1"/>
      <c r="VTW1397" s="1"/>
      <c r="VTX1397" s="1"/>
      <c r="VTY1397" s="1"/>
      <c r="VTZ1397" s="1"/>
      <c r="VUA1397" s="1"/>
      <c r="VUB1397" s="1"/>
      <c r="VUC1397" s="1"/>
      <c r="VUD1397" s="1"/>
      <c r="VUE1397" s="1"/>
      <c r="VUF1397" s="1"/>
      <c r="VUG1397" s="1"/>
      <c r="VUH1397" s="1"/>
      <c r="VUI1397" s="1"/>
      <c r="VUJ1397" s="1"/>
      <c r="VUK1397" s="1"/>
      <c r="VUL1397" s="1"/>
      <c r="VUM1397" s="1"/>
      <c r="VUN1397" s="1"/>
      <c r="VUO1397" s="1"/>
      <c r="VUP1397" s="1"/>
      <c r="VUQ1397" s="1"/>
      <c r="VUR1397" s="1"/>
      <c r="VUS1397" s="1"/>
      <c r="VUT1397" s="1"/>
      <c r="VUU1397" s="1"/>
      <c r="VUV1397" s="1"/>
      <c r="VUW1397" s="1"/>
      <c r="VUX1397" s="1"/>
      <c r="VUY1397" s="1"/>
      <c r="VUZ1397" s="1"/>
      <c r="VVA1397" s="1"/>
      <c r="VVB1397" s="1"/>
      <c r="VVC1397" s="1"/>
      <c r="VVD1397" s="1"/>
      <c r="VVE1397" s="1"/>
      <c r="VVF1397" s="1"/>
      <c r="VVG1397" s="1"/>
      <c r="VVH1397" s="1"/>
      <c r="VVI1397" s="1"/>
      <c r="VVJ1397" s="1"/>
      <c r="VVK1397" s="1"/>
      <c r="VVL1397" s="1"/>
      <c r="VVM1397" s="1"/>
      <c r="VVN1397" s="1"/>
      <c r="VVO1397" s="1"/>
      <c r="VVP1397" s="1"/>
      <c r="VVQ1397" s="1"/>
      <c r="VVR1397" s="1"/>
      <c r="VVS1397" s="1"/>
      <c r="VVT1397" s="1"/>
      <c r="VVU1397" s="1"/>
      <c r="VVV1397" s="1"/>
      <c r="VVW1397" s="1"/>
      <c r="VVX1397" s="1"/>
      <c r="VVY1397" s="1"/>
      <c r="VVZ1397" s="1"/>
      <c r="VWA1397" s="1"/>
      <c r="VWB1397" s="1"/>
      <c r="VWC1397" s="1"/>
      <c r="VWD1397" s="1"/>
      <c r="VWE1397" s="1"/>
      <c r="VWF1397" s="1"/>
      <c r="VWG1397" s="1"/>
      <c r="VWH1397" s="1"/>
      <c r="VWI1397" s="1"/>
      <c r="VWJ1397" s="1"/>
      <c r="VWK1397" s="1"/>
      <c r="VWL1397" s="1"/>
      <c r="VWM1397" s="1"/>
      <c r="VWN1397" s="1"/>
      <c r="VWO1397" s="1"/>
      <c r="VWP1397" s="1"/>
      <c r="VWQ1397" s="1"/>
      <c r="VWR1397" s="1"/>
      <c r="VWS1397" s="1"/>
      <c r="VWT1397" s="1"/>
      <c r="VWU1397" s="1"/>
      <c r="VWV1397" s="1"/>
      <c r="VWW1397" s="1"/>
      <c r="VWX1397" s="1"/>
      <c r="VWY1397" s="1"/>
      <c r="VWZ1397" s="1"/>
      <c r="VXA1397" s="1"/>
      <c r="VXB1397" s="1"/>
      <c r="VXC1397" s="1"/>
      <c r="VXD1397" s="1"/>
      <c r="VXE1397" s="1"/>
      <c r="VXF1397" s="1"/>
      <c r="VXG1397" s="1"/>
      <c r="VXH1397" s="1"/>
      <c r="VXI1397" s="1"/>
      <c r="VXJ1397" s="1"/>
      <c r="VXK1397" s="1"/>
      <c r="VXL1397" s="1"/>
      <c r="VXM1397" s="1"/>
      <c r="VXN1397" s="1"/>
      <c r="VXO1397" s="1"/>
      <c r="VXP1397" s="1"/>
      <c r="VXQ1397" s="1"/>
      <c r="VXR1397" s="1"/>
      <c r="VXS1397" s="1"/>
      <c r="VXT1397" s="1"/>
      <c r="VXU1397" s="1"/>
      <c r="VXV1397" s="1"/>
      <c r="VXW1397" s="1"/>
      <c r="VXX1397" s="1"/>
      <c r="VXY1397" s="1"/>
      <c r="VXZ1397" s="1"/>
      <c r="VYA1397" s="1"/>
      <c r="VYB1397" s="1"/>
      <c r="VYC1397" s="1"/>
      <c r="VYD1397" s="1"/>
      <c r="VYE1397" s="1"/>
      <c r="VYF1397" s="1"/>
      <c r="VYG1397" s="1"/>
      <c r="VYH1397" s="1"/>
      <c r="VYI1397" s="1"/>
      <c r="VYJ1397" s="1"/>
      <c r="VYK1397" s="1"/>
      <c r="VYL1397" s="1"/>
      <c r="VYM1397" s="1"/>
      <c r="VYN1397" s="1"/>
      <c r="VYO1397" s="1"/>
      <c r="VYP1397" s="1"/>
      <c r="VYQ1397" s="1"/>
      <c r="VYR1397" s="1"/>
      <c r="VYS1397" s="1"/>
      <c r="VYT1397" s="1"/>
      <c r="VYU1397" s="1"/>
      <c r="VYV1397" s="1"/>
      <c r="VYW1397" s="1"/>
      <c r="VYX1397" s="1"/>
      <c r="VYY1397" s="1"/>
      <c r="VYZ1397" s="1"/>
      <c r="VZA1397" s="1"/>
      <c r="VZB1397" s="1"/>
      <c r="VZC1397" s="1"/>
      <c r="VZD1397" s="1"/>
      <c r="VZE1397" s="1"/>
      <c r="VZF1397" s="1"/>
      <c r="VZG1397" s="1"/>
      <c r="VZH1397" s="1"/>
      <c r="VZI1397" s="1"/>
      <c r="VZJ1397" s="1"/>
      <c r="VZK1397" s="1"/>
      <c r="VZL1397" s="1"/>
      <c r="VZM1397" s="1"/>
      <c r="VZN1397" s="1"/>
      <c r="VZO1397" s="1"/>
      <c r="VZP1397" s="1"/>
      <c r="VZQ1397" s="1"/>
      <c r="VZR1397" s="1"/>
      <c r="VZS1397" s="1"/>
      <c r="VZT1397" s="1"/>
      <c r="VZU1397" s="1"/>
      <c r="VZV1397" s="1"/>
      <c r="VZW1397" s="1"/>
      <c r="VZX1397" s="1"/>
      <c r="VZY1397" s="1"/>
      <c r="VZZ1397" s="1"/>
      <c r="WAA1397" s="1"/>
      <c r="WAB1397" s="1"/>
      <c r="WAC1397" s="1"/>
      <c r="WAD1397" s="1"/>
      <c r="WAE1397" s="1"/>
      <c r="WAF1397" s="1"/>
      <c r="WAG1397" s="1"/>
      <c r="WAH1397" s="1"/>
      <c r="WAI1397" s="1"/>
      <c r="WAJ1397" s="1"/>
      <c r="WAK1397" s="1"/>
      <c r="WAL1397" s="1"/>
      <c r="WAM1397" s="1"/>
      <c r="WAN1397" s="1"/>
      <c r="WAO1397" s="1"/>
      <c r="WAP1397" s="1"/>
      <c r="WAQ1397" s="1"/>
      <c r="WAR1397" s="1"/>
      <c r="WAS1397" s="1"/>
      <c r="WAT1397" s="1"/>
      <c r="WAU1397" s="1"/>
      <c r="WAV1397" s="1"/>
      <c r="WAW1397" s="1"/>
      <c r="WAX1397" s="1"/>
      <c r="WAY1397" s="1"/>
      <c r="WAZ1397" s="1"/>
      <c r="WBA1397" s="1"/>
      <c r="WBB1397" s="1"/>
      <c r="WBC1397" s="1"/>
      <c r="WBD1397" s="1"/>
      <c r="WBE1397" s="1"/>
      <c r="WBF1397" s="1"/>
      <c r="WBG1397" s="1"/>
      <c r="WBH1397" s="1"/>
      <c r="WBI1397" s="1"/>
      <c r="WBJ1397" s="1"/>
      <c r="WBK1397" s="1"/>
      <c r="WBL1397" s="1"/>
      <c r="WBM1397" s="1"/>
      <c r="WBN1397" s="1"/>
      <c r="WBO1397" s="1"/>
      <c r="WBP1397" s="1"/>
      <c r="WBQ1397" s="1"/>
      <c r="WBR1397" s="1"/>
      <c r="WBS1397" s="1"/>
      <c r="WBT1397" s="1"/>
      <c r="WBU1397" s="1"/>
      <c r="WBV1397" s="1"/>
      <c r="WBW1397" s="1"/>
      <c r="WBX1397" s="1"/>
      <c r="WBY1397" s="1"/>
      <c r="WBZ1397" s="1"/>
      <c r="WCA1397" s="1"/>
      <c r="WCB1397" s="1"/>
      <c r="WCC1397" s="1"/>
      <c r="WCD1397" s="1"/>
      <c r="WCE1397" s="1"/>
      <c r="WCF1397" s="1"/>
      <c r="WCG1397" s="1"/>
      <c r="WCH1397" s="1"/>
      <c r="WCI1397" s="1"/>
      <c r="WCJ1397" s="1"/>
      <c r="WCK1397" s="1"/>
      <c r="WCL1397" s="1"/>
      <c r="WCM1397" s="1"/>
      <c r="WCN1397" s="1"/>
      <c r="WCO1397" s="1"/>
      <c r="WCP1397" s="1"/>
      <c r="WCQ1397" s="1"/>
      <c r="WCR1397" s="1"/>
      <c r="WCS1397" s="1"/>
      <c r="WCT1397" s="1"/>
      <c r="WCU1397" s="1"/>
      <c r="WCV1397" s="1"/>
      <c r="WCW1397" s="1"/>
      <c r="WCX1397" s="1"/>
      <c r="WCY1397" s="1"/>
      <c r="WCZ1397" s="1"/>
      <c r="WDA1397" s="1"/>
      <c r="WDB1397" s="1"/>
      <c r="WDC1397" s="1"/>
      <c r="WDD1397" s="1"/>
      <c r="WDE1397" s="1"/>
      <c r="WDF1397" s="1"/>
      <c r="WDG1397" s="1"/>
      <c r="WDH1397" s="1"/>
      <c r="WDI1397" s="1"/>
      <c r="WDJ1397" s="1"/>
      <c r="WDK1397" s="1"/>
      <c r="WDL1397" s="1"/>
      <c r="WDM1397" s="1"/>
      <c r="WDN1397" s="1"/>
      <c r="WDO1397" s="1"/>
      <c r="WDP1397" s="1"/>
      <c r="WDQ1397" s="1"/>
      <c r="WDR1397" s="1"/>
      <c r="WDS1397" s="1"/>
      <c r="WDT1397" s="1"/>
      <c r="WDU1397" s="1"/>
      <c r="WDV1397" s="1"/>
      <c r="WDW1397" s="1"/>
      <c r="WDX1397" s="1"/>
      <c r="WDY1397" s="1"/>
      <c r="WDZ1397" s="1"/>
      <c r="WEA1397" s="1"/>
      <c r="WEB1397" s="1"/>
      <c r="WEC1397" s="1"/>
      <c r="WED1397" s="1"/>
      <c r="WEE1397" s="1"/>
      <c r="WEF1397" s="1"/>
      <c r="WEG1397" s="1"/>
      <c r="WEH1397" s="1"/>
      <c r="WEI1397" s="1"/>
      <c r="WEJ1397" s="1"/>
      <c r="WEK1397" s="1"/>
      <c r="WEL1397" s="1"/>
      <c r="WEM1397" s="1"/>
      <c r="WEN1397" s="1"/>
      <c r="WEO1397" s="1"/>
      <c r="WEP1397" s="1"/>
      <c r="WEQ1397" s="1"/>
      <c r="WER1397" s="1"/>
      <c r="WES1397" s="1"/>
      <c r="WET1397" s="1"/>
      <c r="WEU1397" s="1"/>
      <c r="WEV1397" s="1"/>
      <c r="WEW1397" s="1"/>
      <c r="WEX1397" s="1"/>
      <c r="WEY1397" s="1"/>
      <c r="WEZ1397" s="1"/>
      <c r="WFA1397" s="1"/>
      <c r="WFB1397" s="1"/>
      <c r="WFC1397" s="1"/>
      <c r="WFD1397" s="1"/>
      <c r="WFE1397" s="1"/>
      <c r="WFF1397" s="1"/>
      <c r="WFG1397" s="1"/>
      <c r="WFH1397" s="1"/>
      <c r="WFI1397" s="1"/>
      <c r="WFJ1397" s="1"/>
      <c r="WFK1397" s="1"/>
      <c r="WFL1397" s="1"/>
      <c r="WFM1397" s="1"/>
      <c r="WFN1397" s="1"/>
      <c r="WFO1397" s="1"/>
      <c r="WFP1397" s="1"/>
      <c r="WFQ1397" s="1"/>
      <c r="WFR1397" s="1"/>
      <c r="WFS1397" s="1"/>
      <c r="WFT1397" s="1"/>
      <c r="WFU1397" s="1"/>
      <c r="WFV1397" s="1"/>
      <c r="WFW1397" s="1"/>
      <c r="WFX1397" s="1"/>
      <c r="WFY1397" s="1"/>
      <c r="WFZ1397" s="1"/>
      <c r="WGA1397" s="1"/>
      <c r="WGB1397" s="1"/>
      <c r="WGC1397" s="1"/>
      <c r="WGD1397" s="1"/>
      <c r="WGE1397" s="1"/>
      <c r="WGF1397" s="1"/>
      <c r="WGG1397" s="1"/>
      <c r="WGH1397" s="1"/>
      <c r="WGI1397" s="1"/>
      <c r="WGJ1397" s="1"/>
      <c r="WGK1397" s="1"/>
      <c r="WGL1397" s="1"/>
      <c r="WGM1397" s="1"/>
      <c r="WGN1397" s="1"/>
      <c r="WGO1397" s="1"/>
      <c r="WGP1397" s="1"/>
      <c r="WGQ1397" s="1"/>
      <c r="WGR1397" s="1"/>
      <c r="WGS1397" s="1"/>
      <c r="WGT1397" s="1"/>
      <c r="WGU1397" s="1"/>
      <c r="WGV1397" s="1"/>
      <c r="WGW1397" s="1"/>
      <c r="WGX1397" s="1"/>
      <c r="WGY1397" s="1"/>
      <c r="WGZ1397" s="1"/>
      <c r="WHA1397" s="1"/>
      <c r="WHB1397" s="1"/>
      <c r="WHC1397" s="1"/>
      <c r="WHD1397" s="1"/>
      <c r="WHE1397" s="1"/>
      <c r="WHF1397" s="1"/>
      <c r="WHG1397" s="1"/>
      <c r="WHH1397" s="1"/>
      <c r="WHI1397" s="1"/>
      <c r="WHJ1397" s="1"/>
      <c r="WHK1397" s="1"/>
      <c r="WHL1397" s="1"/>
      <c r="WHM1397" s="1"/>
      <c r="WHN1397" s="1"/>
      <c r="WHO1397" s="1"/>
      <c r="WHP1397" s="1"/>
      <c r="WHQ1397" s="1"/>
      <c r="WHR1397" s="1"/>
      <c r="WHS1397" s="1"/>
      <c r="WHT1397" s="1"/>
      <c r="WHU1397" s="1"/>
      <c r="WHV1397" s="1"/>
      <c r="WHW1397" s="1"/>
      <c r="WHX1397" s="1"/>
      <c r="WHY1397" s="1"/>
      <c r="WHZ1397" s="1"/>
      <c r="WIA1397" s="1"/>
      <c r="WIB1397" s="1"/>
      <c r="WIC1397" s="1"/>
      <c r="WID1397" s="1"/>
      <c r="WIE1397" s="1"/>
      <c r="WIF1397" s="1"/>
      <c r="WIG1397" s="1"/>
      <c r="WIH1397" s="1"/>
      <c r="WII1397" s="1"/>
      <c r="WIJ1397" s="1"/>
      <c r="WIK1397" s="1"/>
      <c r="WIL1397" s="1"/>
      <c r="WIM1397" s="1"/>
      <c r="WIN1397" s="1"/>
      <c r="WIO1397" s="1"/>
      <c r="WIP1397" s="1"/>
      <c r="WIQ1397" s="1"/>
      <c r="WIR1397" s="1"/>
      <c r="WIS1397" s="1"/>
      <c r="WIT1397" s="1"/>
      <c r="WIU1397" s="1"/>
      <c r="WIV1397" s="1"/>
      <c r="WIW1397" s="1"/>
      <c r="WIX1397" s="1"/>
      <c r="WIY1397" s="1"/>
      <c r="WIZ1397" s="1"/>
      <c r="WJA1397" s="1"/>
      <c r="WJB1397" s="1"/>
      <c r="WJC1397" s="1"/>
      <c r="WJD1397" s="1"/>
      <c r="WJE1397" s="1"/>
      <c r="WJF1397" s="1"/>
      <c r="WJG1397" s="1"/>
      <c r="WJH1397" s="1"/>
      <c r="WJI1397" s="1"/>
      <c r="WJJ1397" s="1"/>
      <c r="WJK1397" s="1"/>
      <c r="WJL1397" s="1"/>
      <c r="WJM1397" s="1"/>
      <c r="WJN1397" s="1"/>
      <c r="WJO1397" s="1"/>
      <c r="WJP1397" s="1"/>
      <c r="WJQ1397" s="1"/>
      <c r="WJR1397" s="1"/>
      <c r="WJS1397" s="1"/>
      <c r="WJT1397" s="1"/>
      <c r="WJU1397" s="1"/>
      <c r="WJV1397" s="1"/>
      <c r="WJW1397" s="1"/>
      <c r="WJX1397" s="1"/>
      <c r="WJY1397" s="1"/>
      <c r="WJZ1397" s="1"/>
      <c r="WKA1397" s="1"/>
      <c r="WKB1397" s="1"/>
      <c r="WKC1397" s="1"/>
      <c r="WKD1397" s="1"/>
      <c r="WKE1397" s="1"/>
      <c r="WKF1397" s="1"/>
      <c r="WKG1397" s="1"/>
      <c r="WKH1397" s="1"/>
      <c r="WKI1397" s="1"/>
      <c r="WKJ1397" s="1"/>
      <c r="WKK1397" s="1"/>
      <c r="WKL1397" s="1"/>
      <c r="WKM1397" s="1"/>
      <c r="WKN1397" s="1"/>
      <c r="WKO1397" s="1"/>
      <c r="WKP1397" s="1"/>
      <c r="WKQ1397" s="1"/>
      <c r="WKR1397" s="1"/>
      <c r="WKS1397" s="1"/>
      <c r="WKT1397" s="1"/>
      <c r="WKU1397" s="1"/>
      <c r="WKV1397" s="1"/>
      <c r="WKW1397" s="1"/>
      <c r="WKX1397" s="1"/>
      <c r="WKY1397" s="1"/>
      <c r="WKZ1397" s="1"/>
      <c r="WLA1397" s="1"/>
      <c r="WLB1397" s="1"/>
      <c r="WLC1397" s="1"/>
      <c r="WLD1397" s="1"/>
      <c r="WLE1397" s="1"/>
      <c r="WLF1397" s="1"/>
      <c r="WLG1397" s="1"/>
      <c r="WLH1397" s="1"/>
      <c r="WLI1397" s="1"/>
      <c r="WLJ1397" s="1"/>
      <c r="WLK1397" s="1"/>
      <c r="WLL1397" s="1"/>
      <c r="WLM1397" s="1"/>
      <c r="WLN1397" s="1"/>
      <c r="WLO1397" s="1"/>
      <c r="WLP1397" s="1"/>
      <c r="WLQ1397" s="1"/>
      <c r="WLR1397" s="1"/>
      <c r="WLS1397" s="1"/>
      <c r="WLT1397" s="1"/>
      <c r="WLU1397" s="1"/>
      <c r="WLV1397" s="1"/>
      <c r="WLW1397" s="1"/>
      <c r="WLX1397" s="1"/>
      <c r="WLY1397" s="1"/>
      <c r="WLZ1397" s="1"/>
      <c r="WMA1397" s="1"/>
      <c r="WMB1397" s="1"/>
      <c r="WMC1397" s="1"/>
      <c r="WMD1397" s="1"/>
      <c r="WME1397" s="1"/>
      <c r="WMF1397" s="1"/>
      <c r="WMG1397" s="1"/>
      <c r="WMH1397" s="1"/>
      <c r="WMI1397" s="1"/>
      <c r="WMJ1397" s="1"/>
      <c r="WMK1397" s="1"/>
      <c r="WML1397" s="1"/>
      <c r="WMM1397" s="1"/>
      <c r="WMN1397" s="1"/>
      <c r="WMO1397" s="1"/>
      <c r="WMP1397" s="1"/>
      <c r="WMQ1397" s="1"/>
      <c r="WMR1397" s="1"/>
      <c r="WMS1397" s="1"/>
      <c r="WMT1397" s="1"/>
      <c r="WMU1397" s="1"/>
      <c r="WMV1397" s="1"/>
      <c r="WMW1397" s="1"/>
      <c r="WMX1397" s="1"/>
      <c r="WMY1397" s="1"/>
      <c r="WMZ1397" s="1"/>
      <c r="WNA1397" s="1"/>
      <c r="WNB1397" s="1"/>
      <c r="WNC1397" s="1"/>
      <c r="WND1397" s="1"/>
      <c r="WNE1397" s="1"/>
      <c r="WNF1397" s="1"/>
      <c r="WNG1397" s="1"/>
      <c r="WNH1397" s="1"/>
      <c r="WNI1397" s="1"/>
      <c r="WNJ1397" s="1"/>
      <c r="WNK1397" s="1"/>
      <c r="WNL1397" s="1"/>
      <c r="WNM1397" s="1"/>
      <c r="WNN1397" s="1"/>
      <c r="WNO1397" s="1"/>
      <c r="WNP1397" s="1"/>
      <c r="WNQ1397" s="1"/>
      <c r="WNR1397" s="1"/>
      <c r="WNS1397" s="1"/>
      <c r="WNT1397" s="1"/>
      <c r="WNU1397" s="1"/>
      <c r="WNV1397" s="1"/>
      <c r="WNW1397" s="1"/>
      <c r="WNX1397" s="1"/>
      <c r="WNY1397" s="1"/>
      <c r="WNZ1397" s="1"/>
      <c r="WOA1397" s="1"/>
      <c r="WOB1397" s="1"/>
      <c r="WOC1397" s="1"/>
      <c r="WOD1397" s="1"/>
      <c r="WOE1397" s="1"/>
      <c r="WOF1397" s="1"/>
      <c r="WOG1397" s="1"/>
      <c r="WOH1397" s="1"/>
      <c r="WOI1397" s="1"/>
      <c r="WOJ1397" s="1"/>
      <c r="WOK1397" s="1"/>
      <c r="WOL1397" s="1"/>
      <c r="WOM1397" s="1"/>
      <c r="WON1397" s="1"/>
      <c r="WOO1397" s="1"/>
      <c r="WOP1397" s="1"/>
      <c r="WOQ1397" s="1"/>
      <c r="WOR1397" s="1"/>
      <c r="WOS1397" s="1"/>
      <c r="WOT1397" s="1"/>
      <c r="WOU1397" s="1"/>
      <c r="WOV1397" s="1"/>
      <c r="WOW1397" s="1"/>
      <c r="WOX1397" s="1"/>
      <c r="WOY1397" s="1"/>
      <c r="WOZ1397" s="1"/>
      <c r="WPA1397" s="1"/>
      <c r="WPB1397" s="1"/>
      <c r="WPC1397" s="1"/>
      <c r="WPD1397" s="1"/>
      <c r="WPE1397" s="1"/>
      <c r="WPF1397" s="1"/>
      <c r="WPG1397" s="1"/>
      <c r="WPH1397" s="1"/>
      <c r="WPI1397" s="1"/>
      <c r="WPJ1397" s="1"/>
      <c r="WPK1397" s="1"/>
      <c r="WPL1397" s="1"/>
      <c r="WPM1397" s="1"/>
      <c r="WPN1397" s="1"/>
      <c r="WPO1397" s="1"/>
      <c r="WPP1397" s="1"/>
      <c r="WPQ1397" s="1"/>
      <c r="WPR1397" s="1"/>
      <c r="WPS1397" s="1"/>
      <c r="WPT1397" s="1"/>
      <c r="WPU1397" s="1"/>
      <c r="WPV1397" s="1"/>
      <c r="WPW1397" s="1"/>
      <c r="WPX1397" s="1"/>
      <c r="WPY1397" s="1"/>
      <c r="WPZ1397" s="1"/>
      <c r="WQA1397" s="1"/>
      <c r="WQB1397" s="1"/>
      <c r="WQC1397" s="1"/>
      <c r="WQD1397" s="1"/>
      <c r="WQE1397" s="1"/>
      <c r="WQF1397" s="1"/>
      <c r="WQG1397" s="1"/>
      <c r="WQH1397" s="1"/>
      <c r="WQI1397" s="1"/>
      <c r="WQJ1397" s="1"/>
      <c r="WQK1397" s="1"/>
      <c r="WQL1397" s="1"/>
      <c r="WQM1397" s="1"/>
      <c r="WQN1397" s="1"/>
      <c r="WQO1397" s="1"/>
      <c r="WQP1397" s="1"/>
      <c r="WQQ1397" s="1"/>
      <c r="WQR1397" s="1"/>
      <c r="WQS1397" s="1"/>
      <c r="WQT1397" s="1"/>
      <c r="WQU1397" s="1"/>
      <c r="WQV1397" s="1"/>
      <c r="WQW1397" s="1"/>
      <c r="WQX1397" s="1"/>
      <c r="WQY1397" s="1"/>
      <c r="WQZ1397" s="1"/>
      <c r="WRA1397" s="1"/>
      <c r="WRB1397" s="1"/>
      <c r="WRC1397" s="1"/>
      <c r="WRD1397" s="1"/>
      <c r="WRE1397" s="1"/>
      <c r="WRF1397" s="1"/>
      <c r="WRG1397" s="1"/>
      <c r="WRH1397" s="1"/>
      <c r="WRI1397" s="1"/>
      <c r="WRJ1397" s="1"/>
      <c r="WRK1397" s="1"/>
      <c r="WRL1397" s="1"/>
      <c r="WRM1397" s="1"/>
      <c r="WRN1397" s="1"/>
      <c r="WRO1397" s="1"/>
      <c r="WRP1397" s="1"/>
      <c r="WRQ1397" s="1"/>
      <c r="WRR1397" s="1"/>
      <c r="WRS1397" s="1"/>
      <c r="WRT1397" s="1"/>
      <c r="WRU1397" s="1"/>
      <c r="WRV1397" s="1"/>
      <c r="WRW1397" s="1"/>
      <c r="WRX1397" s="1"/>
      <c r="WRY1397" s="1"/>
      <c r="WRZ1397" s="1"/>
      <c r="WSA1397" s="1"/>
      <c r="WSB1397" s="1"/>
      <c r="WSC1397" s="1"/>
      <c r="WSD1397" s="1"/>
      <c r="WSE1397" s="1"/>
      <c r="WSF1397" s="1"/>
      <c r="WSG1397" s="1"/>
      <c r="WSH1397" s="1"/>
      <c r="WSI1397" s="1"/>
      <c r="WSJ1397" s="1"/>
      <c r="WSK1397" s="1"/>
      <c r="WSL1397" s="1"/>
      <c r="WSM1397" s="1"/>
      <c r="WSN1397" s="1"/>
      <c r="WSO1397" s="1"/>
      <c r="WSP1397" s="1"/>
      <c r="WSQ1397" s="1"/>
      <c r="WSR1397" s="1"/>
      <c r="WSS1397" s="1"/>
      <c r="WST1397" s="1"/>
      <c r="WSU1397" s="1"/>
      <c r="WSV1397" s="1"/>
      <c r="WSW1397" s="1"/>
      <c r="WSX1397" s="1"/>
      <c r="WSY1397" s="1"/>
      <c r="WSZ1397" s="1"/>
      <c r="WTA1397" s="1"/>
      <c r="WTB1397" s="1"/>
      <c r="WTC1397" s="1"/>
      <c r="WTD1397" s="1"/>
      <c r="WTE1397" s="1"/>
      <c r="WTF1397" s="1"/>
      <c r="WTG1397" s="1"/>
      <c r="WTH1397" s="1"/>
      <c r="WTI1397" s="1"/>
      <c r="WTJ1397" s="1"/>
      <c r="WTK1397" s="1"/>
      <c r="WTL1397" s="1"/>
      <c r="WTM1397" s="1"/>
      <c r="WTN1397" s="1"/>
      <c r="WTO1397" s="1"/>
      <c r="WTP1397" s="1"/>
      <c r="WTQ1397" s="1"/>
      <c r="WTR1397" s="1"/>
      <c r="WTS1397" s="1"/>
      <c r="WTT1397" s="1"/>
      <c r="WTU1397" s="1"/>
      <c r="WTV1397" s="1"/>
      <c r="WTW1397" s="1"/>
      <c r="WTX1397" s="1"/>
      <c r="WTY1397" s="1"/>
      <c r="WTZ1397" s="1"/>
      <c r="WUA1397" s="1"/>
      <c r="WUB1397" s="1"/>
      <c r="WUC1397" s="1"/>
      <c r="WUD1397" s="1"/>
      <c r="WUE1397" s="1"/>
      <c r="WUF1397" s="1"/>
      <c r="WUG1397" s="1"/>
      <c r="WUH1397" s="1"/>
      <c r="WUI1397" s="1"/>
      <c r="WUJ1397" s="1"/>
      <c r="WUK1397" s="1"/>
      <c r="WUL1397" s="1"/>
      <c r="WUM1397" s="1"/>
      <c r="WUN1397" s="1"/>
      <c r="WUO1397" s="1"/>
      <c r="WUP1397" s="1"/>
      <c r="WUQ1397" s="1"/>
      <c r="WUR1397" s="1"/>
      <c r="WUS1397" s="1"/>
      <c r="WUT1397" s="1"/>
      <c r="WUU1397" s="1"/>
      <c r="WUV1397" s="1"/>
      <c r="WUW1397" s="1"/>
      <c r="WUX1397" s="1"/>
      <c r="WUY1397" s="1"/>
      <c r="WUZ1397" s="1"/>
      <c r="WVA1397" s="1"/>
      <c r="WVB1397" s="1"/>
      <c r="WVC1397" s="1"/>
      <c r="WVD1397" s="1"/>
      <c r="WVE1397" s="1"/>
      <c r="WVF1397" s="1"/>
      <c r="WVG1397" s="1"/>
      <c r="WVH1397" s="1"/>
      <c r="WVI1397" s="1"/>
      <c r="WVJ1397" s="1"/>
      <c r="WVK1397" s="1"/>
      <c r="WVL1397" s="1"/>
      <c r="WVM1397" s="1"/>
      <c r="WVN1397" s="1"/>
      <c r="WVO1397" s="1"/>
      <c r="WVP1397" s="1"/>
      <c r="WVQ1397" s="1"/>
      <c r="WVR1397" s="1"/>
      <c r="WVS1397" s="1"/>
      <c r="WVT1397" s="1"/>
      <c r="WVU1397" s="1"/>
      <c r="WVV1397" s="1"/>
      <c r="WVW1397" s="1"/>
      <c r="WVX1397" s="1"/>
      <c r="WVY1397" s="1"/>
      <c r="WVZ1397" s="1"/>
      <c r="WWA1397" s="1"/>
      <c r="WWB1397" s="1"/>
      <c r="WWC1397" s="1"/>
      <c r="WWD1397" s="1"/>
      <c r="WWE1397" s="1"/>
      <c r="WWF1397" s="1"/>
      <c r="WWG1397" s="1"/>
      <c r="WWH1397" s="1"/>
      <c r="WWI1397" s="1"/>
      <c r="WWJ1397" s="1"/>
      <c r="WWK1397" s="1"/>
      <c r="WWL1397" s="1"/>
      <c r="WWM1397" s="1"/>
      <c r="WWN1397" s="1"/>
      <c r="WWO1397" s="1"/>
      <c r="WWP1397" s="1"/>
      <c r="WWQ1397" s="1"/>
      <c r="WWR1397" s="1"/>
      <c r="WWS1397" s="1"/>
      <c r="WWT1397" s="1"/>
      <c r="WWU1397" s="1"/>
      <c r="WWV1397" s="1"/>
      <c r="WWW1397" s="1"/>
      <c r="WWX1397" s="1"/>
      <c r="WWY1397" s="1"/>
      <c r="WWZ1397" s="1"/>
      <c r="WXA1397" s="1"/>
      <c r="WXB1397" s="1"/>
      <c r="WXC1397" s="1"/>
      <c r="WXD1397" s="1"/>
      <c r="WXE1397" s="1"/>
      <c r="WXF1397" s="1"/>
      <c r="WXG1397" s="1"/>
      <c r="WXH1397" s="1"/>
      <c r="WXI1397" s="1"/>
      <c r="WXJ1397" s="1"/>
      <c r="WXK1397" s="1"/>
      <c r="WXL1397" s="1"/>
      <c r="WXM1397" s="1"/>
      <c r="WXN1397" s="1"/>
      <c r="WXO1397" s="1"/>
      <c r="WXP1397" s="1"/>
      <c r="WXQ1397" s="1"/>
      <c r="WXR1397" s="1"/>
      <c r="WXS1397" s="1"/>
      <c r="WXT1397" s="1"/>
      <c r="WXU1397" s="1"/>
      <c r="WXV1397" s="1"/>
      <c r="WXW1397" s="1"/>
      <c r="WXX1397" s="1"/>
      <c r="WXY1397" s="1"/>
      <c r="WXZ1397" s="1"/>
      <c r="WYA1397" s="1"/>
      <c r="WYB1397" s="1"/>
      <c r="WYC1397" s="1"/>
      <c r="WYD1397" s="1"/>
      <c r="WYE1397" s="1"/>
      <c r="WYF1397" s="1"/>
      <c r="WYG1397" s="1"/>
      <c r="WYH1397" s="1"/>
      <c r="WYI1397" s="1"/>
      <c r="WYJ1397" s="1"/>
      <c r="WYK1397" s="1"/>
      <c r="WYL1397" s="1"/>
      <c r="WYM1397" s="1"/>
      <c r="WYN1397" s="1"/>
      <c r="WYO1397" s="1"/>
      <c r="WYP1397" s="1"/>
      <c r="WYQ1397" s="1"/>
      <c r="WYR1397" s="1"/>
      <c r="WYS1397" s="1"/>
      <c r="WYT1397" s="1"/>
      <c r="WYU1397" s="1"/>
      <c r="WYV1397" s="1"/>
      <c r="WYW1397" s="1"/>
      <c r="WYX1397" s="1"/>
      <c r="WYY1397" s="1"/>
      <c r="WYZ1397" s="1"/>
      <c r="WZA1397" s="1"/>
      <c r="WZB1397" s="1"/>
      <c r="WZC1397" s="1"/>
      <c r="WZD1397" s="1"/>
      <c r="WZE1397" s="1"/>
      <c r="WZF1397" s="1"/>
      <c r="WZG1397" s="1"/>
      <c r="WZH1397" s="1"/>
      <c r="WZI1397" s="1"/>
      <c r="WZJ1397" s="1"/>
      <c r="WZK1397" s="1"/>
      <c r="WZL1397" s="1"/>
      <c r="WZM1397" s="1"/>
      <c r="WZN1397" s="1"/>
      <c r="WZO1397" s="1"/>
      <c r="WZP1397" s="1"/>
      <c r="WZQ1397" s="1"/>
      <c r="WZR1397" s="1"/>
      <c r="WZS1397" s="1"/>
      <c r="WZT1397" s="1"/>
      <c r="WZU1397" s="1"/>
      <c r="WZV1397" s="1"/>
      <c r="WZW1397" s="1"/>
      <c r="WZX1397" s="1"/>
      <c r="WZY1397" s="1"/>
      <c r="WZZ1397" s="1"/>
      <c r="XAA1397" s="1"/>
      <c r="XAB1397" s="1"/>
      <c r="XAC1397" s="1"/>
      <c r="XAD1397" s="1"/>
      <c r="XAE1397" s="1"/>
      <c r="XAF1397" s="1"/>
      <c r="XAG1397" s="1"/>
      <c r="XAH1397" s="1"/>
      <c r="XAI1397" s="1"/>
      <c r="XAJ1397" s="1"/>
      <c r="XAK1397" s="1"/>
      <c r="XAL1397" s="1"/>
      <c r="XAM1397" s="1"/>
      <c r="XAN1397" s="1"/>
      <c r="XAO1397" s="1"/>
      <c r="XAP1397" s="1"/>
      <c r="XAQ1397" s="1"/>
      <c r="XAR1397" s="1"/>
      <c r="XAS1397" s="1"/>
      <c r="XAT1397" s="1"/>
      <c r="XAU1397" s="1"/>
      <c r="XAV1397" s="1"/>
      <c r="XAW1397" s="1"/>
      <c r="XAX1397" s="1"/>
      <c r="XAY1397" s="1"/>
      <c r="XAZ1397" s="1"/>
      <c r="XBA1397" s="1"/>
      <c r="XBB1397" s="1"/>
      <c r="XBC1397" s="1"/>
      <c r="XBD1397" s="1"/>
      <c r="XBE1397" s="1"/>
      <c r="XBF1397" s="1"/>
      <c r="XBG1397" s="1"/>
      <c r="XBH1397" s="1"/>
      <c r="XBI1397" s="1"/>
      <c r="XBJ1397" s="1"/>
      <c r="XBK1397" s="1"/>
      <c r="XBL1397" s="1"/>
      <c r="XBM1397" s="1"/>
      <c r="XBN1397" s="1"/>
      <c r="XBO1397" s="1"/>
      <c r="XBP1397" s="1"/>
      <c r="XBQ1397" s="1"/>
      <c r="XBR1397" s="1"/>
      <c r="XBS1397" s="1"/>
      <c r="XBT1397" s="1"/>
      <c r="XBU1397" s="1"/>
      <c r="XBV1397" s="1"/>
      <c r="XBW1397" s="1"/>
      <c r="XBX1397" s="1"/>
      <c r="XBY1397" s="1"/>
      <c r="XBZ1397" s="1"/>
      <c r="XCA1397" s="1"/>
      <c r="XCB1397" s="1"/>
      <c r="XCC1397" s="1"/>
      <c r="XCD1397" s="1"/>
      <c r="XCE1397" s="1"/>
      <c r="XCF1397" s="1"/>
      <c r="XCG1397" s="1"/>
      <c r="XCH1397" s="1"/>
      <c r="XCI1397" s="1"/>
      <c r="XCJ1397" s="1"/>
      <c r="XCK1397" s="1"/>
      <c r="XCL1397" s="1"/>
      <c r="XCM1397" s="1"/>
      <c r="XCN1397" s="1"/>
      <c r="XCO1397" s="1"/>
      <c r="XCP1397" s="1"/>
      <c r="XCQ1397" s="1"/>
      <c r="XCR1397" s="1"/>
      <c r="XCS1397" s="1"/>
      <c r="XCT1397" s="1"/>
      <c r="XCU1397" s="1"/>
      <c r="XCV1397" s="1"/>
      <c r="XCW1397" s="1"/>
      <c r="XCX1397" s="1"/>
      <c r="XCY1397" s="1"/>
      <c r="XCZ1397" s="1"/>
      <c r="XDA1397" s="1"/>
      <c r="XDB1397" s="1"/>
      <c r="XDC1397" s="1"/>
      <c r="XDD1397" s="1"/>
      <c r="XDE1397" s="1"/>
      <c r="XDF1397" s="1"/>
      <c r="XDG1397" s="1"/>
      <c r="XDH1397" s="1"/>
      <c r="XDI1397" s="1"/>
      <c r="XDJ1397" s="1"/>
      <c r="XDK1397" s="1"/>
      <c r="XDL1397" s="1"/>
      <c r="XDM1397" s="1"/>
      <c r="XDN1397" s="1"/>
      <c r="XDO1397" s="1"/>
      <c r="XDP1397" s="1"/>
      <c r="XDQ1397" s="1"/>
      <c r="XDR1397" s="1"/>
      <c r="XDS1397" s="1"/>
      <c r="XDT1397" s="1"/>
      <c r="XDU1397" s="1"/>
      <c r="XDV1397" s="1"/>
      <c r="XDW1397" s="1"/>
      <c r="XDX1397" s="1"/>
      <c r="XDY1397" s="1"/>
      <c r="XDZ1397" s="1"/>
      <c r="XEA1397" s="1"/>
      <c r="XEB1397" s="1"/>
      <c r="XEC1397" s="1"/>
      <c r="XED1397" s="1"/>
      <c r="XEE1397" s="1"/>
      <c r="XEF1397" s="1"/>
      <c r="XEG1397" s="1"/>
      <c r="XEH1397" s="1"/>
      <c r="XEI1397" s="1"/>
      <c r="XEJ1397" s="1"/>
      <c r="XEK1397" s="1"/>
      <c r="XEL1397" s="1"/>
      <c r="XEM1397" s="1"/>
      <c r="XEN1397" s="1"/>
      <c r="XEO1397" s="1"/>
      <c r="XEP1397" s="1"/>
      <c r="XEQ1397" s="1"/>
      <c r="XER1397" s="1"/>
      <c r="XES1397" s="44"/>
      <c r="XET1397" s="41"/>
      <c r="XEU1397" s="42"/>
      <c r="XEV1397" s="49"/>
    </row>
    <row r="1398" spans="1:16376" s="5" customFormat="1" ht="15.6">
      <c r="A1398" s="140" t="s">
        <v>352</v>
      </c>
      <c r="B1398" s="98" t="s">
        <v>353</v>
      </c>
      <c r="C1398" s="114"/>
      <c r="D1398" s="211">
        <f t="shared" ref="D1398:E1400" si="406">D1399</f>
        <v>200</v>
      </c>
      <c r="E1398" s="254">
        <f t="shared" si="406"/>
        <v>200</v>
      </c>
      <c r="F1398" s="147"/>
      <c r="G1398" s="282"/>
      <c r="H1398" s="283"/>
      <c r="I1398" s="283"/>
      <c r="J1398" s="196"/>
      <c r="K1398" s="282"/>
      <c r="L1398" s="284"/>
      <c r="M1398" s="284"/>
      <c r="N1398" s="284"/>
      <c r="O1398" s="286"/>
      <c r="P1398" s="284"/>
      <c r="Q1398" s="284"/>
      <c r="R1398" s="284"/>
      <c r="S1398" s="284"/>
      <c r="T1398" s="284"/>
      <c r="U1398" s="284"/>
      <c r="V1398" s="284"/>
      <c r="W1398" s="284"/>
      <c r="X1398" s="284"/>
    </row>
    <row r="1399" spans="1:16376" s="5" customFormat="1" ht="31.2">
      <c r="A1399" s="177" t="s">
        <v>519</v>
      </c>
      <c r="B1399" s="97" t="s">
        <v>353</v>
      </c>
      <c r="C1399" s="88">
        <v>200</v>
      </c>
      <c r="D1399" s="212">
        <f t="shared" si="406"/>
        <v>200</v>
      </c>
      <c r="E1399" s="227">
        <f t="shared" si="406"/>
        <v>200</v>
      </c>
      <c r="F1399" s="148"/>
      <c r="G1399" s="282"/>
      <c r="H1399" s="283"/>
      <c r="I1399" s="283"/>
      <c r="J1399" s="196"/>
      <c r="K1399" s="282"/>
      <c r="L1399" s="284"/>
      <c r="M1399" s="284"/>
      <c r="N1399" s="284"/>
      <c r="O1399" s="286"/>
      <c r="P1399" s="284"/>
      <c r="Q1399" s="284"/>
      <c r="R1399" s="284"/>
      <c r="S1399" s="284"/>
      <c r="T1399" s="284"/>
      <c r="U1399" s="284"/>
      <c r="V1399" s="284"/>
      <c r="W1399" s="284"/>
      <c r="X1399" s="284"/>
    </row>
    <row r="1400" spans="1:16376" s="5" customFormat="1" ht="31.2">
      <c r="A1400" s="31" t="s">
        <v>17</v>
      </c>
      <c r="B1400" s="97" t="s">
        <v>353</v>
      </c>
      <c r="C1400" s="88">
        <v>240</v>
      </c>
      <c r="D1400" s="212">
        <f t="shared" si="406"/>
        <v>200</v>
      </c>
      <c r="E1400" s="227">
        <f t="shared" si="406"/>
        <v>200</v>
      </c>
      <c r="F1400" s="148"/>
      <c r="G1400" s="282"/>
      <c r="H1400" s="283"/>
      <c r="I1400" s="283"/>
      <c r="J1400" s="196"/>
      <c r="K1400" s="282"/>
      <c r="L1400" s="284"/>
      <c r="M1400" s="284"/>
      <c r="N1400" s="284"/>
      <c r="O1400" s="286"/>
      <c r="P1400" s="284"/>
      <c r="Q1400" s="284"/>
      <c r="R1400" s="284"/>
      <c r="S1400" s="284"/>
      <c r="T1400" s="284"/>
      <c r="U1400" s="284"/>
      <c r="V1400" s="284"/>
      <c r="W1400" s="284"/>
      <c r="X1400" s="284"/>
    </row>
    <row r="1401" spans="1:16376" s="53" customFormat="1" ht="15.6">
      <c r="A1401" s="31" t="s">
        <v>740</v>
      </c>
      <c r="B1401" s="97" t="s">
        <v>353</v>
      </c>
      <c r="C1401" s="97" t="s">
        <v>77</v>
      </c>
      <c r="D1401" s="212">
        <v>200</v>
      </c>
      <c r="E1401" s="227">
        <v>200</v>
      </c>
      <c r="F1401" s="148"/>
      <c r="G1401" s="336"/>
      <c r="H1401" s="315"/>
      <c r="I1401" s="315"/>
      <c r="J1401" s="337"/>
      <c r="K1401" s="282"/>
      <c r="L1401" s="284"/>
      <c r="M1401" s="284"/>
      <c r="N1401" s="316"/>
      <c r="O1401" s="317"/>
      <c r="P1401" s="316"/>
      <c r="Q1401" s="316"/>
      <c r="R1401" s="316"/>
      <c r="S1401" s="316"/>
      <c r="T1401" s="316"/>
      <c r="U1401" s="316"/>
      <c r="V1401" s="316"/>
      <c r="W1401" s="316"/>
      <c r="X1401" s="316"/>
    </row>
    <row r="1402" spans="1:16376" s="53" customFormat="1" ht="15.6">
      <c r="A1402" s="140" t="s">
        <v>1</v>
      </c>
      <c r="B1402" s="98" t="s">
        <v>174</v>
      </c>
      <c r="C1402" s="94"/>
      <c r="D1402" s="211">
        <f t="shared" ref="D1402:E1402" si="407">D1403+D1409+D1413</f>
        <v>23113</v>
      </c>
      <c r="E1402" s="254">
        <f t="shared" si="407"/>
        <v>23113</v>
      </c>
      <c r="F1402" s="147"/>
      <c r="G1402" s="336"/>
      <c r="H1402" s="315"/>
      <c r="I1402" s="315"/>
      <c r="J1402" s="337"/>
      <c r="K1402" s="282"/>
      <c r="L1402" s="284"/>
      <c r="M1402" s="284"/>
      <c r="N1402" s="316"/>
      <c r="O1402" s="317"/>
      <c r="P1402" s="316"/>
      <c r="Q1402" s="316"/>
      <c r="R1402" s="316"/>
      <c r="S1402" s="316"/>
      <c r="T1402" s="316"/>
      <c r="U1402" s="316"/>
      <c r="V1402" s="316"/>
      <c r="W1402" s="316"/>
      <c r="X1402" s="316"/>
    </row>
    <row r="1403" spans="1:16376" s="53" customFormat="1" ht="46.8">
      <c r="A1403" s="31" t="s">
        <v>38</v>
      </c>
      <c r="B1403" s="97" t="s">
        <v>174</v>
      </c>
      <c r="C1403" s="97">
        <v>100</v>
      </c>
      <c r="D1403" s="212">
        <f>D1404</f>
        <v>20125</v>
      </c>
      <c r="E1403" s="227">
        <f>E1404</f>
        <v>20125</v>
      </c>
      <c r="F1403" s="148"/>
      <c r="G1403" s="336"/>
      <c r="H1403" s="315"/>
      <c r="I1403" s="315"/>
      <c r="J1403" s="337"/>
      <c r="K1403" s="282"/>
      <c r="L1403" s="284"/>
      <c r="M1403" s="284"/>
      <c r="N1403" s="316"/>
      <c r="O1403" s="317"/>
      <c r="P1403" s="316"/>
      <c r="Q1403" s="316"/>
      <c r="R1403" s="316"/>
      <c r="S1403" s="316"/>
      <c r="T1403" s="316"/>
      <c r="U1403" s="316"/>
      <c r="V1403" s="316"/>
      <c r="W1403" s="316"/>
      <c r="X1403" s="316"/>
    </row>
    <row r="1404" spans="1:16376" s="53" customFormat="1" ht="15.6">
      <c r="A1404" s="31" t="s">
        <v>8</v>
      </c>
      <c r="B1404" s="97" t="s">
        <v>174</v>
      </c>
      <c r="C1404" s="97">
        <v>120</v>
      </c>
      <c r="D1404" s="212">
        <f>D1405+D1406+D1407+D1408</f>
        <v>20125</v>
      </c>
      <c r="E1404" s="227">
        <f>E1405+E1406+E1407+E1408</f>
        <v>20125</v>
      </c>
      <c r="F1404" s="148"/>
      <c r="G1404" s="336"/>
      <c r="H1404" s="315"/>
      <c r="I1404" s="315"/>
      <c r="J1404" s="337"/>
      <c r="K1404" s="282"/>
      <c r="L1404" s="284"/>
      <c r="M1404" s="284"/>
      <c r="N1404" s="316"/>
      <c r="O1404" s="317"/>
      <c r="P1404" s="316"/>
      <c r="Q1404" s="316"/>
      <c r="R1404" s="316"/>
      <c r="S1404" s="316"/>
      <c r="T1404" s="316"/>
      <c r="U1404" s="316"/>
      <c r="V1404" s="316"/>
      <c r="W1404" s="316"/>
      <c r="X1404" s="316"/>
    </row>
    <row r="1405" spans="1:16376" s="53" customFormat="1" ht="15.6">
      <c r="A1405" s="31" t="s">
        <v>257</v>
      </c>
      <c r="B1405" s="97" t="s">
        <v>174</v>
      </c>
      <c r="C1405" s="97" t="s">
        <v>74</v>
      </c>
      <c r="D1405" s="212">
        <f t="shared" ref="D1405:E1405" si="408">5901+4461</f>
        <v>10362</v>
      </c>
      <c r="E1405" s="227">
        <f t="shared" si="408"/>
        <v>10362</v>
      </c>
      <c r="F1405" s="148"/>
      <c r="G1405" s="336"/>
      <c r="H1405" s="315"/>
      <c r="I1405" s="315"/>
      <c r="J1405" s="337"/>
      <c r="K1405" s="282"/>
      <c r="L1405" s="284"/>
      <c r="M1405" s="284"/>
      <c r="N1405" s="316"/>
      <c r="O1405" s="317"/>
      <c r="P1405" s="316"/>
      <c r="Q1405" s="316"/>
      <c r="R1405" s="316"/>
      <c r="S1405" s="316"/>
      <c r="T1405" s="316"/>
      <c r="U1405" s="316"/>
      <c r="V1405" s="316"/>
      <c r="W1405" s="316"/>
      <c r="X1405" s="316"/>
    </row>
    <row r="1406" spans="1:16376" s="53" customFormat="1" ht="31.2">
      <c r="A1406" s="31" t="s">
        <v>75</v>
      </c>
      <c r="B1406" s="97" t="s">
        <v>174</v>
      </c>
      <c r="C1406" s="97" t="s">
        <v>76</v>
      </c>
      <c r="D1406" s="212">
        <f t="shared" ref="D1406:E1406" si="409">2327+2027</f>
        <v>4354</v>
      </c>
      <c r="E1406" s="227">
        <f t="shared" si="409"/>
        <v>4354</v>
      </c>
      <c r="F1406" s="148"/>
      <c r="G1406" s="336"/>
      <c r="H1406" s="315"/>
      <c r="I1406" s="315"/>
      <c r="J1406" s="337"/>
      <c r="K1406" s="282"/>
      <c r="L1406" s="284"/>
      <c r="M1406" s="284"/>
      <c r="N1406" s="316"/>
      <c r="O1406" s="317"/>
      <c r="P1406" s="316"/>
      <c r="Q1406" s="316"/>
      <c r="R1406" s="316"/>
      <c r="S1406" s="316"/>
      <c r="T1406" s="316"/>
      <c r="U1406" s="316"/>
      <c r="V1406" s="316"/>
      <c r="W1406" s="316"/>
      <c r="X1406" s="316"/>
    </row>
    <row r="1407" spans="1:16376" s="53" customFormat="1" ht="46.8">
      <c r="A1407" s="195" t="s">
        <v>157</v>
      </c>
      <c r="B1407" s="97" t="s">
        <v>174</v>
      </c>
      <c r="C1407" s="97" t="s">
        <v>351</v>
      </c>
      <c r="D1407" s="212">
        <v>964</v>
      </c>
      <c r="E1407" s="227">
        <v>964</v>
      </c>
      <c r="F1407" s="148"/>
      <c r="G1407" s="336"/>
      <c r="H1407" s="315"/>
      <c r="I1407" s="315"/>
      <c r="J1407" s="337"/>
      <c r="K1407" s="282"/>
      <c r="L1407" s="284"/>
      <c r="M1407" s="284"/>
      <c r="N1407" s="316"/>
      <c r="O1407" s="317"/>
      <c r="P1407" s="316"/>
      <c r="Q1407" s="316"/>
      <c r="R1407" s="316"/>
      <c r="S1407" s="316"/>
      <c r="T1407" s="316"/>
      <c r="U1407" s="316"/>
      <c r="V1407" s="316"/>
      <c r="W1407" s="316"/>
      <c r="X1407" s="316"/>
    </row>
    <row r="1408" spans="1:16376" s="53" customFormat="1" ht="46.8">
      <c r="A1408" s="195" t="s">
        <v>157</v>
      </c>
      <c r="B1408" s="97" t="s">
        <v>174</v>
      </c>
      <c r="C1408" s="97" t="s">
        <v>156</v>
      </c>
      <c r="D1408" s="212">
        <f t="shared" ref="D1408:E1408" si="410">2485+1960</f>
        <v>4445</v>
      </c>
      <c r="E1408" s="227">
        <f t="shared" si="410"/>
        <v>4445</v>
      </c>
      <c r="F1408" s="148"/>
      <c r="G1408" s="336"/>
      <c r="H1408" s="315"/>
      <c r="I1408" s="315"/>
      <c r="J1408" s="337"/>
      <c r="K1408" s="282"/>
      <c r="L1408" s="284"/>
      <c r="M1408" s="284"/>
      <c r="N1408" s="316"/>
      <c r="O1408" s="317"/>
      <c r="P1408" s="316"/>
      <c r="Q1408" s="316"/>
      <c r="R1408" s="316"/>
      <c r="S1408" s="316"/>
      <c r="T1408" s="316"/>
      <c r="U1408" s="316"/>
      <c r="V1408" s="316"/>
      <c r="W1408" s="316"/>
      <c r="X1408" s="316"/>
    </row>
    <row r="1409" spans="1:24" s="53" customFormat="1" ht="31.2">
      <c r="A1409" s="177" t="s">
        <v>519</v>
      </c>
      <c r="B1409" s="97" t="s">
        <v>174</v>
      </c>
      <c r="C1409" s="97">
        <v>200</v>
      </c>
      <c r="D1409" s="212">
        <f t="shared" ref="D1409:E1409" si="411">D1410</f>
        <v>2828</v>
      </c>
      <c r="E1409" s="227">
        <f t="shared" si="411"/>
        <v>2828</v>
      </c>
      <c r="F1409" s="148"/>
      <c r="G1409" s="336"/>
      <c r="H1409" s="315"/>
      <c r="I1409" s="315"/>
      <c r="J1409" s="337"/>
      <c r="K1409" s="282"/>
      <c r="L1409" s="284"/>
      <c r="M1409" s="284"/>
      <c r="N1409" s="316"/>
      <c r="O1409" s="317"/>
      <c r="P1409" s="316"/>
      <c r="Q1409" s="316"/>
      <c r="R1409" s="316"/>
      <c r="S1409" s="316"/>
      <c r="T1409" s="316"/>
      <c r="U1409" s="316"/>
      <c r="V1409" s="316"/>
      <c r="W1409" s="316"/>
      <c r="X1409" s="316"/>
    </row>
    <row r="1410" spans="1:24" s="53" customFormat="1" ht="31.2">
      <c r="A1410" s="31" t="s">
        <v>17</v>
      </c>
      <c r="B1410" s="97" t="s">
        <v>174</v>
      </c>
      <c r="C1410" s="97">
        <v>240</v>
      </c>
      <c r="D1410" s="212">
        <f t="shared" ref="D1410:E1410" si="412">D1411+D1412</f>
        <v>2828</v>
      </c>
      <c r="E1410" s="227">
        <f t="shared" si="412"/>
        <v>2828</v>
      </c>
      <c r="F1410" s="148"/>
      <c r="G1410" s="336"/>
      <c r="H1410" s="315"/>
      <c r="I1410" s="315"/>
      <c r="J1410" s="337"/>
      <c r="K1410" s="282"/>
      <c r="L1410" s="284"/>
      <c r="M1410" s="284"/>
      <c r="N1410" s="316"/>
      <c r="O1410" s="317"/>
      <c r="P1410" s="316"/>
      <c r="Q1410" s="316"/>
      <c r="R1410" s="316"/>
      <c r="S1410" s="316"/>
      <c r="T1410" s="316"/>
      <c r="U1410" s="316"/>
      <c r="V1410" s="316"/>
      <c r="W1410" s="316"/>
      <c r="X1410" s="316"/>
    </row>
    <row r="1411" spans="1:24" s="53" customFormat="1" ht="31.2">
      <c r="A1411" s="14" t="s">
        <v>430</v>
      </c>
      <c r="B1411" s="97" t="s">
        <v>174</v>
      </c>
      <c r="C1411" s="97" t="s">
        <v>431</v>
      </c>
      <c r="D1411" s="212">
        <f>686+325+605</f>
        <v>1616</v>
      </c>
      <c r="E1411" s="227">
        <f>686+325+605</f>
        <v>1616</v>
      </c>
      <c r="F1411" s="148"/>
      <c r="G1411" s="336"/>
      <c r="H1411" s="315"/>
      <c r="I1411" s="315"/>
      <c r="J1411" s="337"/>
      <c r="K1411" s="282"/>
      <c r="L1411" s="284"/>
      <c r="M1411" s="284"/>
      <c r="N1411" s="316"/>
      <c r="O1411" s="317"/>
      <c r="P1411" s="316"/>
      <c r="Q1411" s="316"/>
      <c r="R1411" s="316"/>
      <c r="S1411" s="316"/>
      <c r="T1411" s="316"/>
      <c r="U1411" s="316"/>
      <c r="V1411" s="316"/>
      <c r="W1411" s="316"/>
      <c r="X1411" s="316"/>
    </row>
    <row r="1412" spans="1:24" s="53" customFormat="1" ht="15.6">
      <c r="A1412" s="31" t="s">
        <v>740</v>
      </c>
      <c r="B1412" s="97" t="s">
        <v>174</v>
      </c>
      <c r="C1412" s="97" t="s">
        <v>77</v>
      </c>
      <c r="D1412" s="212">
        <f t="shared" ref="D1412:E1412" si="413">814+398</f>
        <v>1212</v>
      </c>
      <c r="E1412" s="227">
        <f t="shared" si="413"/>
        <v>1212</v>
      </c>
      <c r="F1412" s="148"/>
      <c r="G1412" s="336"/>
      <c r="H1412" s="315"/>
      <c r="I1412" s="315"/>
      <c r="J1412" s="337"/>
      <c r="K1412" s="282"/>
      <c r="L1412" s="284"/>
      <c r="M1412" s="284"/>
      <c r="N1412" s="316"/>
      <c r="O1412" s="317"/>
      <c r="P1412" s="316"/>
      <c r="Q1412" s="316"/>
      <c r="R1412" s="316"/>
      <c r="S1412" s="316"/>
      <c r="T1412" s="316"/>
      <c r="U1412" s="316"/>
      <c r="V1412" s="316"/>
      <c r="W1412" s="316"/>
      <c r="X1412" s="316"/>
    </row>
    <row r="1413" spans="1:24" s="53" customFormat="1" ht="15.6">
      <c r="A1413" s="31" t="s">
        <v>13</v>
      </c>
      <c r="B1413" s="97" t="s">
        <v>174</v>
      </c>
      <c r="C1413" s="97">
        <v>800</v>
      </c>
      <c r="D1413" s="212">
        <f t="shared" ref="D1413:E1413" si="414">D1414</f>
        <v>160</v>
      </c>
      <c r="E1413" s="227">
        <f t="shared" si="414"/>
        <v>160</v>
      </c>
      <c r="F1413" s="148"/>
      <c r="G1413" s="336"/>
      <c r="H1413" s="315"/>
      <c r="I1413" s="315"/>
      <c r="J1413" s="337"/>
      <c r="K1413" s="282"/>
      <c r="L1413" s="284"/>
      <c r="M1413" s="284"/>
      <c r="N1413" s="316"/>
      <c r="O1413" s="317"/>
      <c r="P1413" s="316"/>
      <c r="Q1413" s="316"/>
      <c r="R1413" s="316"/>
      <c r="S1413" s="316"/>
      <c r="T1413" s="316"/>
      <c r="U1413" s="316"/>
      <c r="V1413" s="316"/>
      <c r="W1413" s="316"/>
      <c r="X1413" s="316"/>
    </row>
    <row r="1414" spans="1:24" s="53" customFormat="1" ht="15.6">
      <c r="A1414" s="195" t="s">
        <v>34</v>
      </c>
      <c r="B1414" s="97" t="s">
        <v>174</v>
      </c>
      <c r="C1414" s="97">
        <v>850</v>
      </c>
      <c r="D1414" s="212">
        <f>D1415</f>
        <v>160</v>
      </c>
      <c r="E1414" s="227">
        <f>E1415</f>
        <v>160</v>
      </c>
      <c r="F1414" s="148"/>
      <c r="G1414" s="336"/>
      <c r="H1414" s="315"/>
      <c r="I1414" s="315"/>
      <c r="J1414" s="337"/>
      <c r="K1414" s="282"/>
      <c r="L1414" s="284"/>
      <c r="M1414" s="284"/>
      <c r="N1414" s="316"/>
      <c r="O1414" s="317"/>
      <c r="P1414" s="316"/>
      <c r="Q1414" s="316"/>
      <c r="R1414" s="316"/>
      <c r="S1414" s="316"/>
      <c r="T1414" s="316"/>
      <c r="U1414" s="316"/>
      <c r="V1414" s="316"/>
      <c r="W1414" s="316"/>
      <c r="X1414" s="316"/>
    </row>
    <row r="1415" spans="1:24" s="53" customFormat="1" ht="15.6">
      <c r="A1415" s="195" t="s">
        <v>78</v>
      </c>
      <c r="B1415" s="97" t="s">
        <v>174</v>
      </c>
      <c r="C1415" s="97" t="s">
        <v>79</v>
      </c>
      <c r="D1415" s="212">
        <f t="shared" ref="D1415:E1415" si="415">120+40</f>
        <v>160</v>
      </c>
      <c r="E1415" s="227">
        <f t="shared" si="415"/>
        <v>160</v>
      </c>
      <c r="F1415" s="148"/>
      <c r="G1415" s="336"/>
      <c r="H1415" s="315"/>
      <c r="I1415" s="315"/>
      <c r="J1415" s="337"/>
      <c r="K1415" s="282"/>
      <c r="L1415" s="284"/>
      <c r="M1415" s="284"/>
      <c r="N1415" s="316"/>
      <c r="O1415" s="317"/>
      <c r="P1415" s="316"/>
      <c r="Q1415" s="316"/>
      <c r="R1415" s="316"/>
      <c r="S1415" s="316"/>
      <c r="T1415" s="316"/>
      <c r="U1415" s="316"/>
      <c r="V1415" s="316"/>
      <c r="W1415" s="316"/>
      <c r="X1415" s="316"/>
    </row>
    <row r="1416" spans="1:24" s="53" customFormat="1" ht="15.6">
      <c r="A1416" s="140" t="s">
        <v>48</v>
      </c>
      <c r="B1416" s="98" t="s">
        <v>175</v>
      </c>
      <c r="C1416" s="94"/>
      <c r="D1416" s="211">
        <f t="shared" ref="D1416:E1417" si="416">D1417</f>
        <v>1620</v>
      </c>
      <c r="E1416" s="254">
        <f t="shared" si="416"/>
        <v>1620</v>
      </c>
      <c r="F1416" s="147"/>
      <c r="G1416" s="336"/>
      <c r="H1416" s="315"/>
      <c r="I1416" s="315"/>
      <c r="J1416" s="337"/>
      <c r="K1416" s="282"/>
      <c r="L1416" s="284"/>
      <c r="M1416" s="284"/>
      <c r="N1416" s="316"/>
      <c r="O1416" s="317"/>
      <c r="P1416" s="316"/>
      <c r="Q1416" s="316"/>
      <c r="R1416" s="316"/>
      <c r="S1416" s="316"/>
      <c r="T1416" s="316"/>
      <c r="U1416" s="316"/>
      <c r="V1416" s="316"/>
      <c r="W1416" s="316"/>
      <c r="X1416" s="316"/>
    </row>
    <row r="1417" spans="1:24" s="34" customFormat="1" ht="46.8">
      <c r="A1417" s="31" t="s">
        <v>38</v>
      </c>
      <c r="B1417" s="97" t="s">
        <v>175</v>
      </c>
      <c r="C1417" s="97">
        <v>100</v>
      </c>
      <c r="D1417" s="212">
        <f t="shared" si="416"/>
        <v>1620</v>
      </c>
      <c r="E1417" s="227">
        <f t="shared" si="416"/>
        <v>1620</v>
      </c>
      <c r="F1417" s="148"/>
      <c r="G1417" s="198"/>
      <c r="H1417" s="199"/>
      <c r="I1417" s="199"/>
      <c r="J1417" s="200"/>
      <c r="K1417" s="275"/>
      <c r="L1417" s="274"/>
      <c r="M1417" s="274"/>
      <c r="N1417" s="297"/>
      <c r="O1417" s="298"/>
      <c r="P1417" s="297"/>
      <c r="Q1417" s="297"/>
      <c r="R1417" s="297"/>
      <c r="S1417" s="297"/>
      <c r="T1417" s="297"/>
      <c r="U1417" s="297"/>
      <c r="V1417" s="297"/>
      <c r="W1417" s="297"/>
      <c r="X1417" s="297"/>
    </row>
    <row r="1418" spans="1:24" s="34" customFormat="1" ht="18.600000000000001" customHeight="1">
      <c r="A1418" s="31" t="s">
        <v>8</v>
      </c>
      <c r="B1418" s="97" t="s">
        <v>175</v>
      </c>
      <c r="C1418" s="97">
        <v>120</v>
      </c>
      <c r="D1418" s="212">
        <f>D1419+D1420</f>
        <v>1620</v>
      </c>
      <c r="E1418" s="227">
        <f>E1419+E1420</f>
        <v>1620</v>
      </c>
      <c r="F1418" s="148"/>
      <c r="G1418" s="198"/>
      <c r="H1418" s="199"/>
      <c r="I1418" s="199"/>
      <c r="J1418" s="200"/>
      <c r="K1418" s="275"/>
      <c r="L1418" s="274"/>
      <c r="M1418" s="274"/>
      <c r="N1418" s="297"/>
      <c r="O1418" s="298"/>
      <c r="P1418" s="297"/>
      <c r="Q1418" s="297"/>
      <c r="R1418" s="297"/>
      <c r="S1418" s="297"/>
      <c r="T1418" s="297"/>
      <c r="U1418" s="297"/>
      <c r="V1418" s="297"/>
      <c r="W1418" s="297"/>
      <c r="X1418" s="297"/>
    </row>
    <row r="1419" spans="1:24" s="34" customFormat="1" ht="19.8" customHeight="1">
      <c r="A1419" s="195" t="s">
        <v>257</v>
      </c>
      <c r="B1419" s="97" t="s">
        <v>175</v>
      </c>
      <c r="C1419" s="97" t="s">
        <v>74</v>
      </c>
      <c r="D1419" s="212">
        <v>1244</v>
      </c>
      <c r="E1419" s="227">
        <v>1244</v>
      </c>
      <c r="F1419" s="148"/>
      <c r="G1419" s="198"/>
      <c r="H1419" s="199"/>
      <c r="I1419" s="199"/>
      <c r="J1419" s="200"/>
      <c r="K1419" s="275"/>
      <c r="L1419" s="274"/>
      <c r="M1419" s="274"/>
      <c r="N1419" s="297"/>
      <c r="O1419" s="298"/>
      <c r="P1419" s="297"/>
      <c r="Q1419" s="297"/>
      <c r="R1419" s="297"/>
      <c r="S1419" s="297"/>
      <c r="T1419" s="297"/>
      <c r="U1419" s="297"/>
      <c r="V1419" s="297"/>
      <c r="W1419" s="297"/>
      <c r="X1419" s="297"/>
    </row>
    <row r="1420" spans="1:24" s="34" customFormat="1" ht="27.6" customHeight="1">
      <c r="A1420" s="195" t="s">
        <v>157</v>
      </c>
      <c r="B1420" s="97" t="s">
        <v>175</v>
      </c>
      <c r="C1420" s="97" t="s">
        <v>156</v>
      </c>
      <c r="D1420" s="212">
        <v>376</v>
      </c>
      <c r="E1420" s="227">
        <v>376</v>
      </c>
      <c r="F1420" s="148"/>
      <c r="G1420" s="198"/>
      <c r="H1420" s="199"/>
      <c r="I1420" s="199"/>
      <c r="J1420" s="200"/>
      <c r="K1420" s="275"/>
      <c r="L1420" s="274"/>
      <c r="M1420" s="274"/>
      <c r="N1420" s="297"/>
      <c r="O1420" s="298"/>
      <c r="P1420" s="297"/>
      <c r="Q1420" s="297"/>
      <c r="R1420" s="297"/>
      <c r="S1420" s="297"/>
      <c r="T1420" s="297"/>
      <c r="U1420" s="297"/>
      <c r="V1420" s="297"/>
      <c r="W1420" s="297"/>
      <c r="X1420" s="297"/>
    </row>
    <row r="1421" spans="1:24" s="34" customFormat="1" ht="15.6">
      <c r="A1421" s="55" t="s">
        <v>731</v>
      </c>
      <c r="B1421" s="98" t="s">
        <v>176</v>
      </c>
      <c r="C1421" s="94"/>
      <c r="D1421" s="211">
        <f t="shared" ref="D1421:E1422" si="417">D1422</f>
        <v>2265</v>
      </c>
      <c r="E1421" s="254">
        <f t="shared" si="417"/>
        <v>2265</v>
      </c>
      <c r="F1421" s="147"/>
      <c r="G1421" s="198"/>
      <c r="H1421" s="199"/>
      <c r="I1421" s="199"/>
      <c r="J1421" s="200"/>
      <c r="K1421" s="275"/>
      <c r="L1421" s="274"/>
      <c r="M1421" s="274"/>
      <c r="N1421" s="297"/>
      <c r="O1421" s="298"/>
      <c r="P1421" s="297"/>
      <c r="Q1421" s="297"/>
      <c r="R1421" s="297"/>
      <c r="S1421" s="297"/>
      <c r="T1421" s="297"/>
      <c r="U1421" s="297"/>
      <c r="V1421" s="297"/>
      <c r="W1421" s="297"/>
      <c r="X1421" s="297"/>
    </row>
    <row r="1422" spans="1:24" s="34" customFormat="1" ht="46.8">
      <c r="A1422" s="31" t="s">
        <v>38</v>
      </c>
      <c r="B1422" s="97" t="s">
        <v>176</v>
      </c>
      <c r="C1422" s="97">
        <v>100</v>
      </c>
      <c r="D1422" s="212">
        <f t="shared" si="417"/>
        <v>2265</v>
      </c>
      <c r="E1422" s="227">
        <f t="shared" si="417"/>
        <v>2265</v>
      </c>
      <c r="F1422" s="148"/>
      <c r="G1422" s="198"/>
      <c r="H1422" s="199"/>
      <c r="I1422" s="199"/>
      <c r="J1422" s="200"/>
      <c r="K1422" s="275"/>
      <c r="L1422" s="274"/>
      <c r="M1422" s="274"/>
      <c r="N1422" s="297"/>
      <c r="O1422" s="298"/>
      <c r="P1422" s="297"/>
      <c r="Q1422" s="297"/>
      <c r="R1422" s="297"/>
      <c r="S1422" s="297"/>
      <c r="T1422" s="297"/>
      <c r="U1422" s="297"/>
      <c r="V1422" s="297"/>
      <c r="W1422" s="297"/>
      <c r="X1422" s="297"/>
    </row>
    <row r="1423" spans="1:24" s="34" customFormat="1" ht="15.6">
      <c r="A1423" s="31" t="s">
        <v>8</v>
      </c>
      <c r="B1423" s="97" t="s">
        <v>176</v>
      </c>
      <c r="C1423" s="97">
        <v>120</v>
      </c>
      <c r="D1423" s="212">
        <f>D1424+D1425</f>
        <v>2265</v>
      </c>
      <c r="E1423" s="227">
        <f>E1424+E1425</f>
        <v>2265</v>
      </c>
      <c r="F1423" s="148"/>
      <c r="G1423" s="198"/>
      <c r="H1423" s="199"/>
      <c r="I1423" s="199"/>
      <c r="J1423" s="200"/>
      <c r="K1423" s="275"/>
      <c r="L1423" s="274"/>
      <c r="M1423" s="274"/>
      <c r="N1423" s="297"/>
      <c r="O1423" s="298"/>
      <c r="P1423" s="297"/>
      <c r="Q1423" s="297"/>
      <c r="R1423" s="297"/>
      <c r="S1423" s="297"/>
      <c r="T1423" s="297"/>
      <c r="U1423" s="297"/>
      <c r="V1423" s="297"/>
      <c r="W1423" s="297"/>
      <c r="X1423" s="297"/>
    </row>
    <row r="1424" spans="1:24" s="34" customFormat="1" ht="15.6">
      <c r="A1424" s="195" t="s">
        <v>257</v>
      </c>
      <c r="B1424" s="97" t="s">
        <v>176</v>
      </c>
      <c r="C1424" s="97" t="s">
        <v>74</v>
      </c>
      <c r="D1424" s="212">
        <v>1739</v>
      </c>
      <c r="E1424" s="227">
        <v>1739</v>
      </c>
      <c r="F1424" s="148"/>
      <c r="G1424" s="198"/>
      <c r="H1424" s="199"/>
      <c r="I1424" s="199"/>
      <c r="J1424" s="200"/>
      <c r="K1424" s="275"/>
      <c r="L1424" s="274"/>
      <c r="M1424" s="274"/>
      <c r="N1424" s="297"/>
      <c r="O1424" s="298"/>
      <c r="P1424" s="297"/>
      <c r="Q1424" s="297"/>
      <c r="R1424" s="297"/>
      <c r="S1424" s="297"/>
      <c r="T1424" s="297"/>
      <c r="U1424" s="297"/>
      <c r="V1424" s="297"/>
      <c r="W1424" s="297"/>
      <c r="X1424" s="297"/>
    </row>
    <row r="1425" spans="1:16376" s="34" customFormat="1" ht="13.8" customHeight="1">
      <c r="A1425" s="195" t="s">
        <v>157</v>
      </c>
      <c r="B1425" s="97" t="s">
        <v>176</v>
      </c>
      <c r="C1425" s="97" t="s">
        <v>156</v>
      </c>
      <c r="D1425" s="212">
        <v>526</v>
      </c>
      <c r="E1425" s="227">
        <v>526</v>
      </c>
      <c r="F1425" s="148"/>
      <c r="G1425" s="198"/>
      <c r="H1425" s="199"/>
      <c r="I1425" s="199"/>
      <c r="J1425" s="200"/>
      <c r="K1425" s="275"/>
      <c r="L1425" s="274"/>
      <c r="M1425" s="274"/>
      <c r="N1425" s="297"/>
      <c r="O1425" s="298"/>
      <c r="P1425" s="297"/>
      <c r="Q1425" s="297"/>
      <c r="R1425" s="297"/>
      <c r="S1425" s="297"/>
      <c r="T1425" s="297"/>
      <c r="U1425" s="297"/>
      <c r="V1425" s="297"/>
      <c r="W1425" s="297"/>
      <c r="X1425" s="297"/>
    </row>
    <row r="1426" spans="1:16376" s="34" customFormat="1" ht="18.600000000000001" customHeight="1">
      <c r="A1426" s="44" t="s">
        <v>62</v>
      </c>
      <c r="B1426" s="116" t="s">
        <v>177</v>
      </c>
      <c r="C1426" s="114"/>
      <c r="D1426" s="238">
        <f>D1427+D1435+D1443+D1439</f>
        <v>56834</v>
      </c>
      <c r="E1426" s="269">
        <f>E1427+E1435+E1443+E1439</f>
        <v>16050</v>
      </c>
      <c r="F1426" s="172"/>
      <c r="G1426" s="275"/>
      <c r="H1426" s="299"/>
      <c r="I1426" s="299"/>
      <c r="J1426" s="300"/>
      <c r="K1426" s="275"/>
      <c r="L1426" s="274"/>
      <c r="M1426" s="274"/>
      <c r="N1426" s="274"/>
      <c r="O1426" s="285"/>
      <c r="P1426" s="274"/>
      <c r="Q1426" s="274"/>
      <c r="R1426" s="274"/>
      <c r="S1426" s="274"/>
      <c r="T1426" s="274"/>
      <c r="U1426" s="274"/>
      <c r="V1426" s="274"/>
      <c r="W1426" s="274"/>
      <c r="X1426" s="274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  <c r="BX1426" s="1"/>
      <c r="BY1426" s="1"/>
      <c r="BZ1426" s="1"/>
      <c r="CA1426" s="1"/>
      <c r="CB1426" s="1"/>
      <c r="CC1426" s="1"/>
      <c r="CD1426" s="1"/>
      <c r="CE1426" s="1"/>
      <c r="CF1426" s="1"/>
      <c r="CG1426" s="1"/>
      <c r="CH1426" s="1"/>
      <c r="CI1426" s="1"/>
      <c r="CJ1426" s="1"/>
      <c r="CK1426" s="1"/>
      <c r="CL1426" s="1"/>
      <c r="CM1426" s="1"/>
      <c r="CN1426" s="1"/>
      <c r="CO1426" s="1"/>
      <c r="CP1426" s="1"/>
      <c r="CQ1426" s="1"/>
      <c r="CR1426" s="1"/>
      <c r="CS1426" s="1"/>
      <c r="CT1426" s="1"/>
      <c r="CU1426" s="1"/>
      <c r="CV1426" s="1"/>
      <c r="CW1426" s="1"/>
      <c r="CX1426" s="1"/>
      <c r="CY1426" s="1"/>
      <c r="CZ1426" s="1"/>
      <c r="DA1426" s="1"/>
      <c r="DB1426" s="1"/>
      <c r="DC1426" s="1"/>
      <c r="DD1426" s="1"/>
      <c r="DE1426" s="1"/>
      <c r="DF1426" s="1"/>
      <c r="DG1426" s="1"/>
      <c r="DH1426" s="1"/>
      <c r="DI1426" s="1"/>
      <c r="DJ1426" s="1"/>
      <c r="DK1426" s="1"/>
      <c r="DL1426" s="1"/>
      <c r="DM1426" s="1"/>
      <c r="DN1426" s="1"/>
      <c r="DO1426" s="1"/>
      <c r="DP1426" s="1"/>
      <c r="DQ1426" s="1"/>
      <c r="DR1426" s="1"/>
      <c r="DS1426" s="1"/>
      <c r="DT1426" s="1"/>
      <c r="DU1426" s="1"/>
      <c r="DV1426" s="1"/>
      <c r="DW1426" s="1"/>
      <c r="DX1426" s="1"/>
      <c r="DY1426" s="1"/>
      <c r="DZ1426" s="1"/>
      <c r="EA1426" s="1"/>
      <c r="EB1426" s="1"/>
      <c r="EC1426" s="1"/>
      <c r="ED1426" s="1"/>
      <c r="EE1426" s="1"/>
      <c r="EF1426" s="1"/>
      <c r="EG1426" s="1"/>
      <c r="EH1426" s="1"/>
      <c r="EI1426" s="1"/>
      <c r="EJ1426" s="1"/>
      <c r="EK1426" s="1"/>
      <c r="EL1426" s="1"/>
      <c r="EM1426" s="1"/>
      <c r="EN1426" s="1"/>
      <c r="EO1426" s="1"/>
      <c r="EP1426" s="1"/>
      <c r="EQ1426" s="1"/>
      <c r="ER1426" s="1"/>
      <c r="ES1426" s="1"/>
      <c r="ET1426" s="1"/>
      <c r="EU1426" s="1"/>
      <c r="EV1426" s="1"/>
      <c r="EW1426" s="1"/>
      <c r="EX1426" s="1"/>
      <c r="EY1426" s="1"/>
      <c r="EZ1426" s="1"/>
      <c r="FA1426" s="1"/>
      <c r="FB1426" s="1"/>
      <c r="FC1426" s="1"/>
      <c r="FD1426" s="1"/>
      <c r="FE1426" s="1"/>
      <c r="FF1426" s="1"/>
      <c r="FG1426" s="1"/>
      <c r="FH1426" s="1"/>
      <c r="FI1426" s="1"/>
      <c r="FJ1426" s="1"/>
      <c r="FK1426" s="1"/>
      <c r="FL1426" s="1"/>
      <c r="FM1426" s="1"/>
      <c r="FN1426" s="1"/>
      <c r="FO1426" s="1"/>
      <c r="FP1426" s="1"/>
      <c r="FQ1426" s="1"/>
      <c r="FR1426" s="1"/>
      <c r="FS1426" s="1"/>
      <c r="FT1426" s="1"/>
      <c r="FU1426" s="1"/>
      <c r="FV1426" s="1"/>
      <c r="FW1426" s="1"/>
      <c r="FX1426" s="1"/>
      <c r="FY1426" s="1"/>
      <c r="FZ1426" s="1"/>
      <c r="GA1426" s="1"/>
      <c r="GB1426" s="1"/>
      <c r="GC1426" s="1"/>
      <c r="GD1426" s="1"/>
      <c r="GE1426" s="1"/>
      <c r="GF1426" s="1"/>
      <c r="GG1426" s="1"/>
      <c r="GH1426" s="1"/>
      <c r="GI1426" s="1"/>
      <c r="GJ1426" s="1"/>
      <c r="GK1426" s="1"/>
      <c r="GL1426" s="1"/>
      <c r="GM1426" s="1"/>
      <c r="GN1426" s="1"/>
      <c r="GO1426" s="1"/>
      <c r="GP1426" s="1"/>
      <c r="GQ1426" s="1"/>
      <c r="GR1426" s="1"/>
      <c r="GS1426" s="1"/>
      <c r="GT1426" s="1"/>
      <c r="GU1426" s="1"/>
      <c r="GV1426" s="1"/>
      <c r="GW1426" s="1"/>
      <c r="GX1426" s="1"/>
      <c r="GY1426" s="1"/>
      <c r="GZ1426" s="1"/>
      <c r="HA1426" s="1"/>
      <c r="HB1426" s="1"/>
      <c r="HC1426" s="1"/>
      <c r="HD1426" s="1"/>
      <c r="HE1426" s="1"/>
      <c r="HF1426" s="1"/>
      <c r="HG1426" s="1"/>
      <c r="HH1426" s="1"/>
      <c r="HI1426" s="1"/>
      <c r="HJ1426" s="1"/>
      <c r="HK1426" s="1"/>
      <c r="HL1426" s="1"/>
      <c r="HM1426" s="1"/>
      <c r="HN1426" s="1"/>
      <c r="HO1426" s="1"/>
      <c r="HP1426" s="1"/>
      <c r="HQ1426" s="1"/>
      <c r="HR1426" s="1"/>
      <c r="HS1426" s="1"/>
      <c r="HT1426" s="1"/>
      <c r="HU1426" s="1"/>
      <c r="HV1426" s="1"/>
      <c r="HW1426" s="1"/>
      <c r="HX1426" s="1"/>
      <c r="HY1426" s="1"/>
      <c r="HZ1426" s="1"/>
      <c r="IA1426" s="1"/>
      <c r="IB1426" s="1"/>
      <c r="IC1426" s="1"/>
      <c r="ID1426" s="1"/>
      <c r="IE1426" s="1"/>
      <c r="IF1426" s="1"/>
      <c r="IG1426" s="1"/>
      <c r="IH1426" s="1"/>
      <c r="II1426" s="1"/>
      <c r="IJ1426" s="1"/>
      <c r="IK1426" s="1"/>
      <c r="IL1426" s="1"/>
      <c r="IM1426" s="1"/>
      <c r="IN1426" s="1"/>
      <c r="IO1426" s="1"/>
      <c r="IP1426" s="1"/>
      <c r="IQ1426" s="1"/>
      <c r="IR1426" s="1"/>
      <c r="IS1426" s="1"/>
      <c r="IT1426" s="1"/>
      <c r="IU1426" s="1"/>
      <c r="IV1426" s="1"/>
      <c r="IW1426" s="1"/>
      <c r="IX1426" s="1"/>
      <c r="IY1426" s="1"/>
      <c r="IZ1426" s="1"/>
      <c r="JA1426" s="1"/>
      <c r="JB1426" s="1"/>
      <c r="JC1426" s="1"/>
      <c r="JD1426" s="1"/>
      <c r="JE1426" s="1"/>
      <c r="JF1426" s="1"/>
      <c r="JG1426" s="1"/>
      <c r="JH1426" s="1"/>
      <c r="JI1426" s="1"/>
      <c r="JJ1426" s="1"/>
      <c r="JK1426" s="1"/>
      <c r="JL1426" s="1"/>
      <c r="JM1426" s="1"/>
      <c r="JN1426" s="1"/>
      <c r="JO1426" s="1"/>
      <c r="JP1426" s="1"/>
      <c r="JQ1426" s="1"/>
      <c r="JR1426" s="1"/>
      <c r="JS1426" s="1"/>
      <c r="JT1426" s="1"/>
      <c r="JU1426" s="1"/>
      <c r="JV1426" s="1"/>
      <c r="JW1426" s="1"/>
      <c r="JX1426" s="1"/>
      <c r="JY1426" s="1"/>
      <c r="JZ1426" s="1"/>
      <c r="KA1426" s="1"/>
      <c r="KB1426" s="1"/>
      <c r="KC1426" s="1"/>
      <c r="KD1426" s="1"/>
      <c r="KE1426" s="1"/>
      <c r="KF1426" s="1"/>
      <c r="KG1426" s="1"/>
      <c r="KH1426" s="1"/>
      <c r="KI1426" s="1"/>
      <c r="KJ1426" s="1"/>
      <c r="KK1426" s="1"/>
      <c r="KL1426" s="1"/>
      <c r="KM1426" s="1"/>
      <c r="KN1426" s="1"/>
      <c r="KO1426" s="1"/>
      <c r="KP1426" s="1"/>
      <c r="KQ1426" s="1"/>
      <c r="KR1426" s="1"/>
      <c r="KS1426" s="1"/>
      <c r="KT1426" s="1"/>
      <c r="KU1426" s="1"/>
      <c r="KV1426" s="1"/>
      <c r="KW1426" s="1"/>
      <c r="KX1426" s="1"/>
      <c r="KY1426" s="1"/>
      <c r="KZ1426" s="1"/>
      <c r="LA1426" s="1"/>
      <c r="LB1426" s="1"/>
      <c r="LC1426" s="1"/>
      <c r="LD1426" s="1"/>
      <c r="LE1426" s="1"/>
      <c r="LF1426" s="1"/>
      <c r="LG1426" s="1"/>
      <c r="LH1426" s="1"/>
      <c r="LI1426" s="1"/>
      <c r="LJ1426" s="1"/>
      <c r="LK1426" s="1"/>
      <c r="LL1426" s="1"/>
      <c r="LM1426" s="1"/>
      <c r="LN1426" s="1"/>
      <c r="LO1426" s="1"/>
      <c r="LP1426" s="1"/>
      <c r="LQ1426" s="1"/>
      <c r="LR1426" s="1"/>
      <c r="LS1426" s="1"/>
      <c r="LT1426" s="1"/>
      <c r="LU1426" s="1"/>
      <c r="LV1426" s="1"/>
      <c r="LW1426" s="1"/>
      <c r="LX1426" s="1"/>
      <c r="LY1426" s="1"/>
      <c r="LZ1426" s="1"/>
      <c r="MA1426" s="1"/>
      <c r="MB1426" s="1"/>
      <c r="MC1426" s="1"/>
      <c r="MD1426" s="1"/>
      <c r="ME1426" s="1"/>
      <c r="MF1426" s="1"/>
      <c r="MG1426" s="1"/>
      <c r="MH1426" s="1"/>
      <c r="MI1426" s="1"/>
      <c r="MJ1426" s="1"/>
      <c r="MK1426" s="1"/>
      <c r="ML1426" s="1"/>
      <c r="MM1426" s="1"/>
      <c r="MN1426" s="1"/>
      <c r="MO1426" s="1"/>
      <c r="MP1426" s="1"/>
      <c r="MQ1426" s="1"/>
      <c r="MR1426" s="1"/>
      <c r="MS1426" s="1"/>
      <c r="MT1426" s="1"/>
      <c r="MU1426" s="1"/>
      <c r="MV1426" s="1"/>
      <c r="MW1426" s="1"/>
      <c r="MX1426" s="1"/>
      <c r="MY1426" s="1"/>
      <c r="MZ1426" s="1"/>
      <c r="NA1426" s="1"/>
      <c r="NB1426" s="1"/>
      <c r="NC1426" s="1"/>
      <c r="ND1426" s="1"/>
      <c r="NE1426" s="1"/>
      <c r="NF1426" s="1"/>
      <c r="NG1426" s="1"/>
      <c r="NH1426" s="1"/>
      <c r="NI1426" s="1"/>
      <c r="NJ1426" s="1"/>
      <c r="NK1426" s="1"/>
      <c r="NL1426" s="1"/>
      <c r="NM1426" s="1"/>
      <c r="NN1426" s="1"/>
      <c r="NO1426" s="1"/>
      <c r="NP1426" s="1"/>
      <c r="NQ1426" s="1"/>
      <c r="NR1426" s="1"/>
      <c r="NS1426" s="1"/>
      <c r="NT1426" s="1"/>
      <c r="NU1426" s="1"/>
      <c r="NV1426" s="1"/>
      <c r="NW1426" s="1"/>
      <c r="NX1426" s="1"/>
      <c r="NY1426" s="1"/>
      <c r="NZ1426" s="1"/>
      <c r="OA1426" s="1"/>
      <c r="OB1426" s="1"/>
      <c r="OC1426" s="1"/>
      <c r="OD1426" s="1"/>
      <c r="OE1426" s="1"/>
      <c r="OF1426" s="1"/>
      <c r="OG1426" s="1"/>
      <c r="OH1426" s="1"/>
      <c r="OI1426" s="1"/>
      <c r="OJ1426" s="1"/>
      <c r="OK1426" s="1"/>
      <c r="OL1426" s="1"/>
      <c r="OM1426" s="1"/>
      <c r="ON1426" s="1"/>
      <c r="OO1426" s="1"/>
      <c r="OP1426" s="1"/>
      <c r="OQ1426" s="1"/>
      <c r="OR1426" s="1"/>
      <c r="OS1426" s="1"/>
      <c r="OT1426" s="1"/>
      <c r="OU1426" s="1"/>
      <c r="OV1426" s="1"/>
      <c r="OW1426" s="1"/>
      <c r="OX1426" s="1"/>
      <c r="OY1426" s="1"/>
      <c r="OZ1426" s="1"/>
      <c r="PA1426" s="1"/>
      <c r="PB1426" s="1"/>
      <c r="PC1426" s="1"/>
      <c r="PD1426" s="1"/>
      <c r="PE1426" s="1"/>
      <c r="PF1426" s="1"/>
      <c r="PG1426" s="1"/>
      <c r="PH1426" s="1"/>
      <c r="PI1426" s="1"/>
      <c r="PJ1426" s="1"/>
      <c r="PK1426" s="1"/>
      <c r="PL1426" s="1"/>
      <c r="PM1426" s="1"/>
      <c r="PN1426" s="1"/>
      <c r="PO1426" s="1"/>
      <c r="PP1426" s="1"/>
      <c r="PQ1426" s="1"/>
      <c r="PR1426" s="1"/>
      <c r="PS1426" s="1"/>
      <c r="PT1426" s="1"/>
      <c r="PU1426" s="1"/>
      <c r="PV1426" s="1"/>
      <c r="PW1426" s="1"/>
      <c r="PX1426" s="1"/>
      <c r="PY1426" s="1"/>
      <c r="PZ1426" s="1"/>
      <c r="QA1426" s="1"/>
      <c r="QB1426" s="1"/>
      <c r="QC1426" s="1"/>
      <c r="QD1426" s="1"/>
      <c r="QE1426" s="1"/>
      <c r="QF1426" s="1"/>
      <c r="QG1426" s="1"/>
      <c r="QH1426" s="1"/>
      <c r="QI1426" s="1"/>
      <c r="QJ1426" s="1"/>
      <c r="QK1426" s="1"/>
      <c r="QL1426" s="1"/>
      <c r="QM1426" s="1"/>
      <c r="QN1426" s="1"/>
      <c r="QO1426" s="1"/>
      <c r="QP1426" s="1"/>
      <c r="QQ1426" s="1"/>
      <c r="QR1426" s="1"/>
      <c r="QS1426" s="1"/>
      <c r="QT1426" s="1"/>
      <c r="QU1426" s="1"/>
      <c r="QV1426" s="1"/>
      <c r="QW1426" s="1"/>
      <c r="QX1426" s="1"/>
      <c r="QY1426" s="1"/>
      <c r="QZ1426" s="1"/>
      <c r="RA1426" s="1"/>
      <c r="RB1426" s="1"/>
      <c r="RC1426" s="1"/>
      <c r="RD1426" s="1"/>
      <c r="RE1426" s="1"/>
      <c r="RF1426" s="1"/>
      <c r="RG1426" s="1"/>
      <c r="RH1426" s="1"/>
      <c r="RI1426" s="1"/>
      <c r="RJ1426" s="1"/>
      <c r="RK1426" s="1"/>
      <c r="RL1426" s="1"/>
      <c r="RM1426" s="1"/>
      <c r="RN1426" s="1"/>
      <c r="RO1426" s="1"/>
      <c r="RP1426" s="1"/>
      <c r="RQ1426" s="1"/>
      <c r="RR1426" s="1"/>
      <c r="RS1426" s="1"/>
      <c r="RT1426" s="1"/>
      <c r="RU1426" s="1"/>
      <c r="RV1426" s="1"/>
      <c r="RW1426" s="1"/>
      <c r="RX1426" s="1"/>
      <c r="RY1426" s="1"/>
      <c r="RZ1426" s="1"/>
      <c r="SA1426" s="1"/>
      <c r="SB1426" s="1"/>
      <c r="SC1426" s="1"/>
      <c r="SD1426" s="1"/>
      <c r="SE1426" s="1"/>
      <c r="SF1426" s="1"/>
      <c r="SG1426" s="1"/>
      <c r="SH1426" s="1"/>
      <c r="SI1426" s="1"/>
      <c r="SJ1426" s="1"/>
      <c r="SK1426" s="1"/>
      <c r="SL1426" s="1"/>
      <c r="SM1426" s="1"/>
      <c r="SN1426" s="1"/>
      <c r="SO1426" s="1"/>
      <c r="SP1426" s="1"/>
      <c r="SQ1426" s="1"/>
      <c r="SR1426" s="1"/>
      <c r="SS1426" s="1"/>
      <c r="ST1426" s="1"/>
      <c r="SU1426" s="1"/>
      <c r="SV1426" s="1"/>
      <c r="SW1426" s="1"/>
      <c r="SX1426" s="1"/>
      <c r="SY1426" s="1"/>
      <c r="SZ1426" s="1"/>
      <c r="TA1426" s="1"/>
      <c r="TB1426" s="1"/>
      <c r="TC1426" s="1"/>
      <c r="TD1426" s="1"/>
      <c r="TE1426" s="1"/>
      <c r="TF1426" s="1"/>
      <c r="TG1426" s="1"/>
      <c r="TH1426" s="1"/>
      <c r="TI1426" s="1"/>
      <c r="TJ1426" s="1"/>
      <c r="TK1426" s="1"/>
      <c r="TL1426" s="1"/>
      <c r="TM1426" s="1"/>
      <c r="TN1426" s="1"/>
      <c r="TO1426" s="1"/>
      <c r="TP1426" s="1"/>
      <c r="TQ1426" s="1"/>
      <c r="TR1426" s="1"/>
      <c r="TS1426" s="1"/>
      <c r="TT1426" s="1"/>
      <c r="TU1426" s="1"/>
      <c r="TV1426" s="1"/>
      <c r="TW1426" s="1"/>
      <c r="TX1426" s="1"/>
      <c r="TY1426" s="1"/>
      <c r="TZ1426" s="1"/>
      <c r="UA1426" s="1"/>
      <c r="UB1426" s="1"/>
      <c r="UC1426" s="1"/>
      <c r="UD1426" s="1"/>
      <c r="UE1426" s="1"/>
      <c r="UF1426" s="1"/>
      <c r="UG1426" s="1"/>
      <c r="UH1426" s="1"/>
      <c r="UI1426" s="1"/>
      <c r="UJ1426" s="1"/>
      <c r="UK1426" s="1"/>
      <c r="UL1426" s="1"/>
      <c r="UM1426" s="1"/>
      <c r="UN1426" s="1"/>
      <c r="UO1426" s="1"/>
      <c r="UP1426" s="1"/>
      <c r="UQ1426" s="1"/>
      <c r="UR1426" s="1"/>
      <c r="US1426" s="1"/>
      <c r="UT1426" s="1"/>
      <c r="UU1426" s="1"/>
      <c r="UV1426" s="1"/>
      <c r="UW1426" s="1"/>
      <c r="UX1426" s="1"/>
      <c r="UY1426" s="1"/>
      <c r="UZ1426" s="1"/>
      <c r="VA1426" s="1"/>
      <c r="VB1426" s="1"/>
      <c r="VC1426" s="1"/>
      <c r="VD1426" s="1"/>
      <c r="VE1426" s="1"/>
      <c r="VF1426" s="1"/>
      <c r="VG1426" s="1"/>
      <c r="VH1426" s="1"/>
      <c r="VI1426" s="1"/>
      <c r="VJ1426" s="1"/>
      <c r="VK1426" s="1"/>
      <c r="VL1426" s="1"/>
      <c r="VM1426" s="1"/>
      <c r="VN1426" s="1"/>
      <c r="VO1426" s="1"/>
      <c r="VP1426" s="1"/>
      <c r="VQ1426" s="1"/>
      <c r="VR1426" s="1"/>
      <c r="VS1426" s="1"/>
      <c r="VT1426" s="1"/>
      <c r="VU1426" s="1"/>
      <c r="VV1426" s="1"/>
      <c r="VW1426" s="1"/>
      <c r="VX1426" s="1"/>
      <c r="VY1426" s="1"/>
      <c r="VZ1426" s="1"/>
      <c r="WA1426" s="1"/>
      <c r="WB1426" s="1"/>
      <c r="WC1426" s="1"/>
      <c r="WD1426" s="1"/>
      <c r="WE1426" s="1"/>
      <c r="WF1426" s="1"/>
      <c r="WG1426" s="1"/>
      <c r="WH1426" s="1"/>
      <c r="WI1426" s="1"/>
      <c r="WJ1426" s="1"/>
      <c r="WK1426" s="1"/>
      <c r="WL1426" s="1"/>
      <c r="WM1426" s="1"/>
      <c r="WN1426" s="1"/>
      <c r="WO1426" s="1"/>
      <c r="WP1426" s="1"/>
      <c r="WQ1426" s="1"/>
      <c r="WR1426" s="1"/>
      <c r="WS1426" s="1"/>
      <c r="WT1426" s="1"/>
      <c r="WU1426" s="1"/>
      <c r="WV1426" s="1"/>
      <c r="WW1426" s="1"/>
      <c r="WX1426" s="1"/>
      <c r="WY1426" s="1"/>
      <c r="WZ1426" s="1"/>
      <c r="XA1426" s="1"/>
      <c r="XB1426" s="1"/>
      <c r="XC1426" s="1"/>
      <c r="XD1426" s="1"/>
      <c r="XE1426" s="1"/>
      <c r="XF1426" s="1"/>
      <c r="XG1426" s="1"/>
      <c r="XH1426" s="1"/>
      <c r="XI1426" s="1"/>
      <c r="XJ1426" s="1"/>
      <c r="XK1426" s="1"/>
      <c r="XL1426" s="1"/>
      <c r="XM1426" s="1"/>
      <c r="XN1426" s="1"/>
      <c r="XO1426" s="1"/>
      <c r="XP1426" s="1"/>
      <c r="XQ1426" s="1"/>
      <c r="XR1426" s="1"/>
      <c r="XS1426" s="1"/>
      <c r="XT1426" s="1"/>
      <c r="XU1426" s="1"/>
      <c r="XV1426" s="1"/>
      <c r="XW1426" s="1"/>
      <c r="XX1426" s="1"/>
      <c r="XY1426" s="1"/>
      <c r="XZ1426" s="1"/>
      <c r="YA1426" s="1"/>
      <c r="YB1426" s="1"/>
      <c r="YC1426" s="1"/>
      <c r="YD1426" s="1"/>
      <c r="YE1426" s="1"/>
      <c r="YF1426" s="1"/>
      <c r="YG1426" s="1"/>
      <c r="YH1426" s="1"/>
      <c r="YI1426" s="1"/>
      <c r="YJ1426" s="1"/>
      <c r="YK1426" s="1"/>
      <c r="YL1426" s="1"/>
      <c r="YM1426" s="1"/>
      <c r="YN1426" s="1"/>
      <c r="YO1426" s="1"/>
      <c r="YP1426" s="1"/>
      <c r="YQ1426" s="1"/>
      <c r="YR1426" s="1"/>
      <c r="YS1426" s="1"/>
      <c r="YT1426" s="1"/>
      <c r="YU1426" s="1"/>
      <c r="YV1426" s="1"/>
      <c r="YW1426" s="1"/>
      <c r="YX1426" s="1"/>
      <c r="YY1426" s="1"/>
      <c r="YZ1426" s="1"/>
      <c r="ZA1426" s="1"/>
      <c r="ZB1426" s="1"/>
      <c r="ZC1426" s="1"/>
      <c r="ZD1426" s="1"/>
      <c r="ZE1426" s="1"/>
      <c r="ZF1426" s="1"/>
      <c r="ZG1426" s="1"/>
      <c r="ZH1426" s="1"/>
      <c r="ZI1426" s="1"/>
      <c r="ZJ1426" s="1"/>
      <c r="ZK1426" s="1"/>
      <c r="ZL1426" s="1"/>
      <c r="ZM1426" s="1"/>
      <c r="ZN1426" s="1"/>
      <c r="ZO1426" s="1"/>
      <c r="ZP1426" s="1"/>
      <c r="ZQ1426" s="1"/>
      <c r="ZR1426" s="1"/>
      <c r="ZS1426" s="1"/>
      <c r="ZT1426" s="1"/>
      <c r="ZU1426" s="1"/>
      <c r="ZV1426" s="1"/>
      <c r="ZW1426" s="1"/>
      <c r="ZX1426" s="1"/>
      <c r="ZY1426" s="1"/>
      <c r="ZZ1426" s="1"/>
      <c r="AAA1426" s="1"/>
      <c r="AAB1426" s="1"/>
      <c r="AAC1426" s="1"/>
      <c r="AAD1426" s="1"/>
      <c r="AAE1426" s="1"/>
      <c r="AAF1426" s="1"/>
      <c r="AAG1426" s="1"/>
      <c r="AAH1426" s="1"/>
      <c r="AAI1426" s="1"/>
      <c r="AAJ1426" s="1"/>
      <c r="AAK1426" s="1"/>
      <c r="AAL1426" s="1"/>
      <c r="AAM1426" s="1"/>
      <c r="AAN1426" s="1"/>
      <c r="AAO1426" s="1"/>
      <c r="AAP1426" s="1"/>
      <c r="AAQ1426" s="1"/>
      <c r="AAR1426" s="1"/>
      <c r="AAS1426" s="1"/>
      <c r="AAT1426" s="1"/>
      <c r="AAU1426" s="1"/>
      <c r="AAV1426" s="1"/>
      <c r="AAW1426" s="1"/>
      <c r="AAX1426" s="1"/>
      <c r="AAY1426" s="1"/>
      <c r="AAZ1426" s="1"/>
      <c r="ABA1426" s="1"/>
      <c r="ABB1426" s="1"/>
      <c r="ABC1426" s="1"/>
      <c r="ABD1426" s="1"/>
      <c r="ABE1426" s="1"/>
      <c r="ABF1426" s="1"/>
      <c r="ABG1426" s="1"/>
      <c r="ABH1426" s="1"/>
      <c r="ABI1426" s="1"/>
      <c r="ABJ1426" s="1"/>
      <c r="ABK1426" s="1"/>
      <c r="ABL1426" s="1"/>
      <c r="ABM1426" s="1"/>
      <c r="ABN1426" s="1"/>
      <c r="ABO1426" s="1"/>
      <c r="ABP1426" s="1"/>
      <c r="ABQ1426" s="1"/>
      <c r="ABR1426" s="1"/>
      <c r="ABS1426" s="1"/>
      <c r="ABT1426" s="1"/>
      <c r="ABU1426" s="1"/>
      <c r="ABV1426" s="1"/>
      <c r="ABW1426" s="1"/>
      <c r="ABX1426" s="1"/>
      <c r="ABY1426" s="1"/>
      <c r="ABZ1426" s="1"/>
      <c r="ACA1426" s="1"/>
      <c r="ACB1426" s="1"/>
      <c r="ACC1426" s="1"/>
      <c r="ACD1426" s="1"/>
      <c r="ACE1426" s="1"/>
      <c r="ACF1426" s="1"/>
      <c r="ACG1426" s="1"/>
      <c r="ACH1426" s="1"/>
      <c r="ACI1426" s="1"/>
      <c r="ACJ1426" s="1"/>
      <c r="ACK1426" s="1"/>
      <c r="ACL1426" s="1"/>
      <c r="ACM1426" s="1"/>
      <c r="ACN1426" s="1"/>
      <c r="ACO1426" s="1"/>
      <c r="ACP1426" s="1"/>
      <c r="ACQ1426" s="1"/>
      <c r="ACR1426" s="1"/>
      <c r="ACS1426" s="1"/>
      <c r="ACT1426" s="1"/>
      <c r="ACU1426" s="1"/>
      <c r="ACV1426" s="1"/>
      <c r="ACW1426" s="1"/>
      <c r="ACX1426" s="1"/>
      <c r="ACY1426" s="1"/>
      <c r="ACZ1426" s="1"/>
      <c r="ADA1426" s="1"/>
      <c r="ADB1426" s="1"/>
      <c r="ADC1426" s="1"/>
      <c r="ADD1426" s="1"/>
      <c r="ADE1426" s="1"/>
      <c r="ADF1426" s="1"/>
      <c r="ADG1426" s="1"/>
      <c r="ADH1426" s="1"/>
      <c r="ADI1426" s="1"/>
      <c r="ADJ1426" s="1"/>
      <c r="ADK1426" s="1"/>
      <c r="ADL1426" s="1"/>
      <c r="ADM1426" s="1"/>
      <c r="ADN1426" s="1"/>
      <c r="ADO1426" s="1"/>
      <c r="ADP1426" s="1"/>
      <c r="ADQ1426" s="1"/>
      <c r="ADR1426" s="1"/>
      <c r="ADS1426" s="1"/>
      <c r="ADT1426" s="1"/>
      <c r="ADU1426" s="1"/>
      <c r="ADV1426" s="1"/>
      <c r="ADW1426" s="1"/>
      <c r="ADX1426" s="1"/>
      <c r="ADY1426" s="1"/>
      <c r="ADZ1426" s="1"/>
      <c r="AEA1426" s="1"/>
      <c r="AEB1426" s="1"/>
      <c r="AEC1426" s="1"/>
      <c r="AED1426" s="1"/>
      <c r="AEE1426" s="1"/>
      <c r="AEF1426" s="1"/>
      <c r="AEG1426" s="1"/>
      <c r="AEH1426" s="1"/>
      <c r="AEI1426" s="1"/>
      <c r="AEJ1426" s="1"/>
      <c r="AEK1426" s="1"/>
      <c r="AEL1426" s="1"/>
      <c r="AEM1426" s="1"/>
      <c r="AEN1426" s="1"/>
      <c r="AEO1426" s="1"/>
      <c r="AEP1426" s="1"/>
      <c r="AEQ1426" s="1"/>
      <c r="AER1426" s="1"/>
      <c r="AES1426" s="1"/>
      <c r="AET1426" s="1"/>
      <c r="AEU1426" s="1"/>
      <c r="AEV1426" s="1"/>
      <c r="AEW1426" s="1"/>
      <c r="AEX1426" s="1"/>
      <c r="AEY1426" s="1"/>
      <c r="AEZ1426" s="1"/>
      <c r="AFA1426" s="1"/>
      <c r="AFB1426" s="1"/>
      <c r="AFC1426" s="1"/>
      <c r="AFD1426" s="1"/>
      <c r="AFE1426" s="1"/>
      <c r="AFF1426" s="1"/>
      <c r="AFG1426" s="1"/>
      <c r="AFH1426" s="1"/>
      <c r="AFI1426" s="1"/>
      <c r="AFJ1426" s="1"/>
      <c r="AFK1426" s="1"/>
      <c r="AFL1426" s="1"/>
      <c r="AFM1426" s="1"/>
      <c r="AFN1426" s="1"/>
      <c r="AFO1426" s="1"/>
      <c r="AFP1426" s="1"/>
      <c r="AFQ1426" s="1"/>
      <c r="AFR1426" s="1"/>
      <c r="AFS1426" s="1"/>
      <c r="AFT1426" s="1"/>
      <c r="AFU1426" s="1"/>
      <c r="AFV1426" s="1"/>
      <c r="AFW1426" s="1"/>
      <c r="AFX1426" s="1"/>
      <c r="AFY1426" s="1"/>
      <c r="AFZ1426" s="1"/>
      <c r="AGA1426" s="1"/>
      <c r="AGB1426" s="1"/>
      <c r="AGC1426" s="1"/>
      <c r="AGD1426" s="1"/>
      <c r="AGE1426" s="1"/>
      <c r="AGF1426" s="1"/>
      <c r="AGG1426" s="1"/>
      <c r="AGH1426" s="1"/>
      <c r="AGI1426" s="1"/>
      <c r="AGJ1426" s="1"/>
      <c r="AGK1426" s="1"/>
      <c r="AGL1426" s="1"/>
      <c r="AGM1426" s="1"/>
      <c r="AGN1426" s="1"/>
      <c r="AGO1426" s="1"/>
      <c r="AGP1426" s="1"/>
      <c r="AGQ1426" s="1"/>
      <c r="AGR1426" s="1"/>
      <c r="AGS1426" s="1"/>
      <c r="AGT1426" s="1"/>
      <c r="AGU1426" s="1"/>
      <c r="AGV1426" s="1"/>
      <c r="AGW1426" s="1"/>
      <c r="AGX1426" s="1"/>
      <c r="AGY1426" s="1"/>
      <c r="AGZ1426" s="1"/>
      <c r="AHA1426" s="1"/>
      <c r="AHB1426" s="1"/>
      <c r="AHC1426" s="1"/>
      <c r="AHD1426" s="1"/>
      <c r="AHE1426" s="1"/>
      <c r="AHF1426" s="1"/>
      <c r="AHG1426" s="1"/>
      <c r="AHH1426" s="1"/>
      <c r="AHI1426" s="1"/>
      <c r="AHJ1426" s="1"/>
      <c r="AHK1426" s="1"/>
      <c r="AHL1426" s="1"/>
      <c r="AHM1426" s="1"/>
      <c r="AHN1426" s="1"/>
      <c r="AHO1426" s="1"/>
      <c r="AHP1426" s="1"/>
      <c r="AHQ1426" s="1"/>
      <c r="AHR1426" s="1"/>
      <c r="AHS1426" s="1"/>
      <c r="AHT1426" s="1"/>
      <c r="AHU1426" s="1"/>
      <c r="AHV1426" s="1"/>
      <c r="AHW1426" s="1"/>
      <c r="AHX1426" s="1"/>
      <c r="AHY1426" s="1"/>
      <c r="AHZ1426" s="1"/>
      <c r="AIA1426" s="1"/>
      <c r="AIB1426" s="1"/>
      <c r="AIC1426" s="1"/>
      <c r="AID1426" s="1"/>
      <c r="AIE1426" s="1"/>
      <c r="AIF1426" s="1"/>
      <c r="AIG1426" s="1"/>
      <c r="AIH1426" s="1"/>
      <c r="AII1426" s="1"/>
      <c r="AIJ1426" s="1"/>
      <c r="AIK1426" s="1"/>
      <c r="AIL1426" s="1"/>
      <c r="AIM1426" s="1"/>
      <c r="AIN1426" s="1"/>
      <c r="AIO1426" s="1"/>
      <c r="AIP1426" s="1"/>
      <c r="AIQ1426" s="1"/>
      <c r="AIR1426" s="1"/>
      <c r="AIS1426" s="1"/>
      <c r="AIT1426" s="1"/>
      <c r="AIU1426" s="1"/>
      <c r="AIV1426" s="1"/>
      <c r="AIW1426" s="1"/>
      <c r="AIX1426" s="1"/>
      <c r="AIY1426" s="1"/>
      <c r="AIZ1426" s="1"/>
      <c r="AJA1426" s="1"/>
      <c r="AJB1426" s="1"/>
      <c r="AJC1426" s="1"/>
      <c r="AJD1426" s="1"/>
      <c r="AJE1426" s="1"/>
      <c r="AJF1426" s="1"/>
      <c r="AJG1426" s="1"/>
      <c r="AJH1426" s="1"/>
      <c r="AJI1426" s="1"/>
      <c r="AJJ1426" s="1"/>
      <c r="AJK1426" s="1"/>
      <c r="AJL1426" s="1"/>
      <c r="AJM1426" s="1"/>
      <c r="AJN1426" s="1"/>
      <c r="AJO1426" s="1"/>
      <c r="AJP1426" s="1"/>
      <c r="AJQ1426" s="1"/>
      <c r="AJR1426" s="1"/>
      <c r="AJS1426" s="1"/>
      <c r="AJT1426" s="1"/>
      <c r="AJU1426" s="1"/>
      <c r="AJV1426" s="1"/>
      <c r="AJW1426" s="1"/>
      <c r="AJX1426" s="1"/>
      <c r="AJY1426" s="1"/>
      <c r="AJZ1426" s="1"/>
      <c r="AKA1426" s="1"/>
      <c r="AKB1426" s="1"/>
      <c r="AKC1426" s="1"/>
      <c r="AKD1426" s="1"/>
      <c r="AKE1426" s="1"/>
      <c r="AKF1426" s="1"/>
      <c r="AKG1426" s="1"/>
      <c r="AKH1426" s="1"/>
      <c r="AKI1426" s="1"/>
      <c r="AKJ1426" s="1"/>
      <c r="AKK1426" s="1"/>
      <c r="AKL1426" s="1"/>
      <c r="AKM1426" s="1"/>
      <c r="AKN1426" s="1"/>
      <c r="AKO1426" s="1"/>
      <c r="AKP1426" s="1"/>
      <c r="AKQ1426" s="1"/>
      <c r="AKR1426" s="1"/>
      <c r="AKS1426" s="1"/>
      <c r="AKT1426" s="1"/>
      <c r="AKU1426" s="1"/>
      <c r="AKV1426" s="1"/>
      <c r="AKW1426" s="1"/>
      <c r="AKX1426" s="1"/>
      <c r="AKY1426" s="1"/>
      <c r="AKZ1426" s="1"/>
      <c r="ALA1426" s="1"/>
      <c r="ALB1426" s="1"/>
      <c r="ALC1426" s="1"/>
      <c r="ALD1426" s="1"/>
      <c r="ALE1426" s="1"/>
      <c r="ALF1426" s="1"/>
      <c r="ALG1426" s="1"/>
      <c r="ALH1426" s="1"/>
      <c r="ALI1426" s="1"/>
      <c r="ALJ1426" s="1"/>
      <c r="ALK1426" s="1"/>
      <c r="ALL1426" s="1"/>
      <c r="ALM1426" s="1"/>
      <c r="ALN1426" s="1"/>
      <c r="ALO1426" s="1"/>
      <c r="ALP1426" s="1"/>
      <c r="ALQ1426" s="1"/>
      <c r="ALR1426" s="1"/>
      <c r="ALS1426" s="1"/>
      <c r="ALT1426" s="1"/>
      <c r="ALU1426" s="1"/>
      <c r="ALV1426" s="1"/>
      <c r="ALW1426" s="1"/>
      <c r="ALX1426" s="1"/>
      <c r="ALY1426" s="1"/>
      <c r="ALZ1426" s="1"/>
      <c r="AMA1426" s="1"/>
      <c r="AMB1426" s="1"/>
      <c r="AMC1426" s="1"/>
      <c r="AMD1426" s="1"/>
      <c r="AME1426" s="1"/>
      <c r="AMF1426" s="1"/>
      <c r="AMG1426" s="1"/>
      <c r="AMH1426" s="1"/>
      <c r="AMI1426" s="1"/>
      <c r="AMJ1426" s="1"/>
      <c r="AMK1426" s="1"/>
      <c r="AML1426" s="1"/>
      <c r="AMM1426" s="1"/>
      <c r="AMN1426" s="1"/>
      <c r="AMO1426" s="1"/>
      <c r="AMP1426" s="1"/>
      <c r="AMQ1426" s="1"/>
      <c r="AMR1426" s="1"/>
      <c r="AMS1426" s="1"/>
      <c r="AMT1426" s="1"/>
      <c r="AMU1426" s="1"/>
      <c r="AMV1426" s="1"/>
      <c r="AMW1426" s="1"/>
      <c r="AMX1426" s="1"/>
      <c r="AMY1426" s="1"/>
      <c r="AMZ1426" s="1"/>
      <c r="ANA1426" s="1"/>
      <c r="ANB1426" s="1"/>
      <c r="ANC1426" s="1"/>
      <c r="AND1426" s="1"/>
      <c r="ANE1426" s="1"/>
      <c r="ANF1426" s="1"/>
      <c r="ANG1426" s="1"/>
      <c r="ANH1426" s="1"/>
      <c r="ANI1426" s="1"/>
      <c r="ANJ1426" s="1"/>
      <c r="ANK1426" s="1"/>
      <c r="ANL1426" s="1"/>
      <c r="ANM1426" s="1"/>
      <c r="ANN1426" s="1"/>
      <c r="ANO1426" s="1"/>
      <c r="ANP1426" s="1"/>
      <c r="ANQ1426" s="1"/>
      <c r="ANR1426" s="1"/>
      <c r="ANS1426" s="1"/>
      <c r="ANT1426" s="1"/>
      <c r="ANU1426" s="1"/>
      <c r="ANV1426" s="1"/>
      <c r="ANW1426" s="1"/>
      <c r="ANX1426" s="1"/>
      <c r="ANY1426" s="1"/>
      <c r="ANZ1426" s="1"/>
      <c r="AOA1426" s="1"/>
      <c r="AOB1426" s="1"/>
      <c r="AOC1426" s="1"/>
      <c r="AOD1426" s="1"/>
      <c r="AOE1426" s="1"/>
      <c r="AOF1426" s="1"/>
      <c r="AOG1426" s="1"/>
      <c r="AOH1426" s="1"/>
      <c r="AOI1426" s="1"/>
      <c r="AOJ1426" s="1"/>
      <c r="AOK1426" s="1"/>
      <c r="AOL1426" s="1"/>
      <c r="AOM1426" s="1"/>
      <c r="AON1426" s="1"/>
      <c r="AOO1426" s="1"/>
      <c r="AOP1426" s="1"/>
      <c r="AOQ1426" s="1"/>
      <c r="AOR1426" s="1"/>
      <c r="AOS1426" s="1"/>
      <c r="AOT1426" s="1"/>
      <c r="AOU1426" s="1"/>
      <c r="AOV1426" s="1"/>
      <c r="AOW1426" s="1"/>
      <c r="AOX1426" s="1"/>
      <c r="AOY1426" s="1"/>
      <c r="AOZ1426" s="1"/>
      <c r="APA1426" s="1"/>
      <c r="APB1426" s="1"/>
      <c r="APC1426" s="1"/>
      <c r="APD1426" s="1"/>
      <c r="APE1426" s="1"/>
      <c r="APF1426" s="1"/>
      <c r="APG1426" s="1"/>
      <c r="APH1426" s="1"/>
      <c r="API1426" s="1"/>
      <c r="APJ1426" s="1"/>
      <c r="APK1426" s="1"/>
      <c r="APL1426" s="1"/>
      <c r="APM1426" s="1"/>
      <c r="APN1426" s="1"/>
      <c r="APO1426" s="1"/>
      <c r="APP1426" s="1"/>
      <c r="APQ1426" s="1"/>
      <c r="APR1426" s="1"/>
      <c r="APS1426" s="1"/>
      <c r="APT1426" s="1"/>
      <c r="APU1426" s="1"/>
      <c r="APV1426" s="1"/>
      <c r="APW1426" s="1"/>
      <c r="APX1426" s="1"/>
      <c r="APY1426" s="1"/>
      <c r="APZ1426" s="1"/>
      <c r="AQA1426" s="1"/>
      <c r="AQB1426" s="1"/>
      <c r="AQC1426" s="1"/>
      <c r="AQD1426" s="1"/>
      <c r="AQE1426" s="1"/>
      <c r="AQF1426" s="1"/>
      <c r="AQG1426" s="1"/>
      <c r="AQH1426" s="1"/>
      <c r="AQI1426" s="1"/>
      <c r="AQJ1426" s="1"/>
      <c r="AQK1426" s="1"/>
      <c r="AQL1426" s="1"/>
      <c r="AQM1426" s="1"/>
      <c r="AQN1426" s="1"/>
      <c r="AQO1426" s="1"/>
      <c r="AQP1426" s="1"/>
      <c r="AQQ1426" s="1"/>
      <c r="AQR1426" s="1"/>
      <c r="AQS1426" s="1"/>
      <c r="AQT1426" s="1"/>
      <c r="AQU1426" s="1"/>
      <c r="AQV1426" s="1"/>
      <c r="AQW1426" s="1"/>
      <c r="AQX1426" s="1"/>
      <c r="AQY1426" s="1"/>
      <c r="AQZ1426" s="1"/>
      <c r="ARA1426" s="1"/>
      <c r="ARB1426" s="1"/>
      <c r="ARC1426" s="1"/>
      <c r="ARD1426" s="1"/>
      <c r="ARE1426" s="1"/>
      <c r="ARF1426" s="1"/>
      <c r="ARG1426" s="1"/>
      <c r="ARH1426" s="1"/>
      <c r="ARI1426" s="1"/>
      <c r="ARJ1426" s="1"/>
      <c r="ARK1426" s="1"/>
      <c r="ARL1426" s="1"/>
      <c r="ARM1426" s="1"/>
      <c r="ARN1426" s="1"/>
      <c r="ARO1426" s="1"/>
      <c r="ARP1426" s="1"/>
      <c r="ARQ1426" s="1"/>
      <c r="ARR1426" s="1"/>
      <c r="ARS1426" s="1"/>
      <c r="ART1426" s="1"/>
      <c r="ARU1426" s="1"/>
      <c r="ARV1426" s="1"/>
      <c r="ARW1426" s="1"/>
      <c r="ARX1426" s="1"/>
      <c r="ARY1426" s="1"/>
      <c r="ARZ1426" s="1"/>
      <c r="ASA1426" s="1"/>
      <c r="ASB1426" s="1"/>
      <c r="ASC1426" s="1"/>
      <c r="ASD1426" s="1"/>
      <c r="ASE1426" s="1"/>
      <c r="ASF1426" s="1"/>
      <c r="ASG1426" s="1"/>
      <c r="ASH1426" s="1"/>
      <c r="ASI1426" s="1"/>
      <c r="ASJ1426" s="1"/>
      <c r="ASK1426" s="1"/>
      <c r="ASL1426" s="1"/>
      <c r="ASM1426" s="1"/>
      <c r="ASN1426" s="1"/>
      <c r="ASO1426" s="1"/>
      <c r="ASP1426" s="1"/>
      <c r="ASQ1426" s="1"/>
      <c r="ASR1426" s="1"/>
      <c r="ASS1426" s="1"/>
      <c r="AST1426" s="1"/>
      <c r="ASU1426" s="1"/>
      <c r="ASV1426" s="1"/>
      <c r="ASW1426" s="1"/>
      <c r="ASX1426" s="1"/>
      <c r="ASY1426" s="1"/>
      <c r="ASZ1426" s="1"/>
      <c r="ATA1426" s="1"/>
      <c r="ATB1426" s="1"/>
      <c r="ATC1426" s="1"/>
      <c r="ATD1426" s="1"/>
      <c r="ATE1426" s="1"/>
      <c r="ATF1426" s="1"/>
      <c r="ATG1426" s="1"/>
      <c r="ATH1426" s="1"/>
      <c r="ATI1426" s="1"/>
      <c r="ATJ1426" s="1"/>
      <c r="ATK1426" s="1"/>
      <c r="ATL1426" s="1"/>
      <c r="ATM1426" s="1"/>
      <c r="ATN1426" s="1"/>
      <c r="ATO1426" s="1"/>
      <c r="ATP1426" s="1"/>
      <c r="ATQ1426" s="1"/>
      <c r="ATR1426" s="1"/>
      <c r="ATS1426" s="1"/>
      <c r="ATT1426" s="1"/>
      <c r="ATU1426" s="1"/>
      <c r="ATV1426" s="1"/>
      <c r="ATW1426" s="1"/>
      <c r="ATX1426" s="1"/>
      <c r="ATY1426" s="1"/>
      <c r="ATZ1426" s="1"/>
      <c r="AUA1426" s="1"/>
      <c r="AUB1426" s="1"/>
      <c r="AUC1426" s="1"/>
      <c r="AUD1426" s="1"/>
      <c r="AUE1426" s="1"/>
      <c r="AUF1426" s="1"/>
      <c r="AUG1426" s="1"/>
      <c r="AUH1426" s="1"/>
      <c r="AUI1426" s="1"/>
      <c r="AUJ1426" s="1"/>
      <c r="AUK1426" s="1"/>
      <c r="AUL1426" s="1"/>
      <c r="AUM1426" s="1"/>
      <c r="AUN1426" s="1"/>
      <c r="AUO1426" s="1"/>
      <c r="AUP1426" s="1"/>
      <c r="AUQ1426" s="1"/>
      <c r="AUR1426" s="1"/>
      <c r="AUS1426" s="1"/>
      <c r="AUT1426" s="1"/>
      <c r="AUU1426" s="1"/>
      <c r="AUV1426" s="1"/>
      <c r="AUW1426" s="1"/>
      <c r="AUX1426" s="1"/>
      <c r="AUY1426" s="1"/>
      <c r="AUZ1426" s="1"/>
      <c r="AVA1426" s="1"/>
      <c r="AVB1426" s="1"/>
      <c r="AVC1426" s="1"/>
      <c r="AVD1426" s="1"/>
      <c r="AVE1426" s="1"/>
      <c r="AVF1426" s="1"/>
      <c r="AVG1426" s="1"/>
      <c r="AVH1426" s="1"/>
      <c r="AVI1426" s="1"/>
      <c r="AVJ1426" s="1"/>
      <c r="AVK1426" s="1"/>
      <c r="AVL1426" s="1"/>
      <c r="AVM1426" s="1"/>
      <c r="AVN1426" s="1"/>
      <c r="AVO1426" s="1"/>
      <c r="AVP1426" s="1"/>
      <c r="AVQ1426" s="1"/>
      <c r="AVR1426" s="1"/>
      <c r="AVS1426" s="1"/>
      <c r="AVT1426" s="1"/>
      <c r="AVU1426" s="1"/>
      <c r="AVV1426" s="1"/>
      <c r="AVW1426" s="1"/>
      <c r="AVX1426" s="1"/>
      <c r="AVY1426" s="1"/>
      <c r="AVZ1426" s="1"/>
      <c r="AWA1426" s="1"/>
      <c r="AWB1426" s="1"/>
      <c r="AWC1426" s="1"/>
      <c r="AWD1426" s="1"/>
      <c r="AWE1426" s="1"/>
      <c r="AWF1426" s="1"/>
      <c r="AWG1426" s="1"/>
      <c r="AWH1426" s="1"/>
      <c r="AWI1426" s="1"/>
      <c r="AWJ1426" s="1"/>
      <c r="AWK1426" s="1"/>
      <c r="AWL1426" s="1"/>
      <c r="AWM1426" s="1"/>
      <c r="AWN1426" s="1"/>
      <c r="AWO1426" s="1"/>
      <c r="AWP1426" s="1"/>
      <c r="AWQ1426" s="1"/>
      <c r="AWR1426" s="1"/>
      <c r="AWS1426" s="1"/>
      <c r="AWT1426" s="1"/>
      <c r="AWU1426" s="1"/>
      <c r="AWV1426" s="1"/>
      <c r="AWW1426" s="1"/>
      <c r="AWX1426" s="1"/>
      <c r="AWY1426" s="1"/>
      <c r="AWZ1426" s="1"/>
      <c r="AXA1426" s="1"/>
      <c r="AXB1426" s="1"/>
      <c r="AXC1426" s="1"/>
      <c r="AXD1426" s="1"/>
      <c r="AXE1426" s="1"/>
      <c r="AXF1426" s="1"/>
      <c r="AXG1426" s="1"/>
      <c r="AXH1426" s="1"/>
      <c r="AXI1426" s="1"/>
      <c r="AXJ1426" s="1"/>
      <c r="AXK1426" s="1"/>
      <c r="AXL1426" s="1"/>
      <c r="AXM1426" s="1"/>
      <c r="AXN1426" s="1"/>
      <c r="AXO1426" s="1"/>
      <c r="AXP1426" s="1"/>
      <c r="AXQ1426" s="1"/>
      <c r="AXR1426" s="1"/>
      <c r="AXS1426" s="1"/>
      <c r="AXT1426" s="1"/>
      <c r="AXU1426" s="1"/>
      <c r="AXV1426" s="1"/>
      <c r="AXW1426" s="1"/>
      <c r="AXX1426" s="1"/>
      <c r="AXY1426" s="1"/>
      <c r="AXZ1426" s="1"/>
      <c r="AYA1426" s="1"/>
      <c r="AYB1426" s="1"/>
      <c r="AYC1426" s="1"/>
      <c r="AYD1426" s="1"/>
      <c r="AYE1426" s="1"/>
      <c r="AYF1426" s="1"/>
      <c r="AYG1426" s="1"/>
      <c r="AYH1426" s="1"/>
      <c r="AYI1426" s="1"/>
      <c r="AYJ1426" s="1"/>
      <c r="AYK1426" s="1"/>
      <c r="AYL1426" s="1"/>
      <c r="AYM1426" s="1"/>
      <c r="AYN1426" s="1"/>
      <c r="AYO1426" s="1"/>
      <c r="AYP1426" s="1"/>
      <c r="AYQ1426" s="1"/>
      <c r="AYR1426" s="1"/>
      <c r="AYS1426" s="1"/>
      <c r="AYT1426" s="1"/>
      <c r="AYU1426" s="1"/>
      <c r="AYV1426" s="1"/>
      <c r="AYW1426" s="1"/>
      <c r="AYX1426" s="1"/>
      <c r="AYY1426" s="1"/>
      <c r="AYZ1426" s="1"/>
      <c r="AZA1426" s="1"/>
      <c r="AZB1426" s="1"/>
      <c r="AZC1426" s="1"/>
      <c r="AZD1426" s="1"/>
      <c r="AZE1426" s="1"/>
      <c r="AZF1426" s="1"/>
      <c r="AZG1426" s="1"/>
      <c r="AZH1426" s="1"/>
      <c r="AZI1426" s="1"/>
      <c r="AZJ1426" s="1"/>
      <c r="AZK1426" s="1"/>
      <c r="AZL1426" s="1"/>
      <c r="AZM1426" s="1"/>
      <c r="AZN1426" s="1"/>
      <c r="AZO1426" s="1"/>
      <c r="AZP1426" s="1"/>
      <c r="AZQ1426" s="1"/>
      <c r="AZR1426" s="1"/>
      <c r="AZS1426" s="1"/>
      <c r="AZT1426" s="1"/>
      <c r="AZU1426" s="1"/>
      <c r="AZV1426" s="1"/>
      <c r="AZW1426" s="1"/>
      <c r="AZX1426" s="1"/>
      <c r="AZY1426" s="1"/>
      <c r="AZZ1426" s="1"/>
      <c r="BAA1426" s="1"/>
      <c r="BAB1426" s="1"/>
      <c r="BAC1426" s="1"/>
      <c r="BAD1426" s="1"/>
      <c r="BAE1426" s="1"/>
      <c r="BAF1426" s="1"/>
      <c r="BAG1426" s="1"/>
      <c r="BAH1426" s="1"/>
      <c r="BAI1426" s="1"/>
      <c r="BAJ1426" s="1"/>
      <c r="BAK1426" s="1"/>
      <c r="BAL1426" s="1"/>
      <c r="BAM1426" s="1"/>
      <c r="BAN1426" s="1"/>
      <c r="BAO1426" s="1"/>
      <c r="BAP1426" s="1"/>
      <c r="BAQ1426" s="1"/>
      <c r="BAR1426" s="1"/>
      <c r="BAS1426" s="1"/>
      <c r="BAT1426" s="1"/>
      <c r="BAU1426" s="1"/>
      <c r="BAV1426" s="1"/>
      <c r="BAW1426" s="1"/>
      <c r="BAX1426" s="1"/>
      <c r="BAY1426" s="1"/>
      <c r="BAZ1426" s="1"/>
      <c r="BBA1426" s="1"/>
      <c r="BBB1426" s="1"/>
      <c r="BBC1426" s="1"/>
      <c r="BBD1426" s="1"/>
      <c r="BBE1426" s="1"/>
      <c r="BBF1426" s="1"/>
      <c r="BBG1426" s="1"/>
      <c r="BBH1426" s="1"/>
      <c r="BBI1426" s="1"/>
      <c r="BBJ1426" s="1"/>
      <c r="BBK1426" s="1"/>
      <c r="BBL1426" s="1"/>
      <c r="BBM1426" s="1"/>
      <c r="BBN1426" s="1"/>
      <c r="BBO1426" s="1"/>
      <c r="BBP1426" s="1"/>
      <c r="BBQ1426" s="1"/>
      <c r="BBR1426" s="1"/>
      <c r="BBS1426" s="1"/>
      <c r="BBT1426" s="1"/>
      <c r="BBU1426" s="1"/>
      <c r="BBV1426" s="1"/>
      <c r="BBW1426" s="1"/>
      <c r="BBX1426" s="1"/>
      <c r="BBY1426" s="1"/>
      <c r="BBZ1426" s="1"/>
      <c r="BCA1426" s="1"/>
      <c r="BCB1426" s="1"/>
      <c r="BCC1426" s="1"/>
      <c r="BCD1426" s="1"/>
      <c r="BCE1426" s="1"/>
      <c r="BCF1426" s="1"/>
      <c r="BCG1426" s="1"/>
      <c r="BCH1426" s="1"/>
      <c r="BCI1426" s="1"/>
      <c r="BCJ1426" s="1"/>
      <c r="BCK1426" s="1"/>
      <c r="BCL1426" s="1"/>
      <c r="BCM1426" s="1"/>
      <c r="BCN1426" s="1"/>
      <c r="BCO1426" s="1"/>
      <c r="BCP1426" s="1"/>
      <c r="BCQ1426" s="1"/>
      <c r="BCR1426" s="1"/>
      <c r="BCS1426" s="1"/>
      <c r="BCT1426" s="1"/>
      <c r="BCU1426" s="1"/>
      <c r="BCV1426" s="1"/>
      <c r="BCW1426" s="1"/>
      <c r="BCX1426" s="1"/>
      <c r="BCY1426" s="1"/>
      <c r="BCZ1426" s="1"/>
      <c r="BDA1426" s="1"/>
      <c r="BDB1426" s="1"/>
      <c r="BDC1426" s="1"/>
      <c r="BDD1426" s="1"/>
      <c r="BDE1426" s="1"/>
      <c r="BDF1426" s="1"/>
      <c r="BDG1426" s="1"/>
      <c r="BDH1426" s="1"/>
      <c r="BDI1426" s="1"/>
      <c r="BDJ1426" s="1"/>
      <c r="BDK1426" s="1"/>
      <c r="BDL1426" s="1"/>
      <c r="BDM1426" s="1"/>
      <c r="BDN1426" s="1"/>
      <c r="BDO1426" s="1"/>
      <c r="BDP1426" s="1"/>
      <c r="BDQ1426" s="1"/>
      <c r="BDR1426" s="1"/>
      <c r="BDS1426" s="1"/>
      <c r="BDT1426" s="1"/>
      <c r="BDU1426" s="1"/>
      <c r="BDV1426" s="1"/>
      <c r="BDW1426" s="1"/>
      <c r="BDX1426" s="1"/>
      <c r="BDY1426" s="1"/>
      <c r="BDZ1426" s="1"/>
      <c r="BEA1426" s="1"/>
      <c r="BEB1426" s="1"/>
      <c r="BEC1426" s="1"/>
      <c r="BED1426" s="1"/>
      <c r="BEE1426" s="1"/>
      <c r="BEF1426" s="1"/>
      <c r="BEG1426" s="1"/>
      <c r="BEH1426" s="1"/>
      <c r="BEI1426" s="1"/>
      <c r="BEJ1426" s="1"/>
      <c r="BEK1426" s="1"/>
      <c r="BEL1426" s="1"/>
      <c r="BEM1426" s="1"/>
      <c r="BEN1426" s="1"/>
      <c r="BEO1426" s="1"/>
      <c r="BEP1426" s="1"/>
      <c r="BEQ1426" s="1"/>
      <c r="BER1426" s="1"/>
      <c r="BES1426" s="1"/>
      <c r="BET1426" s="1"/>
      <c r="BEU1426" s="1"/>
      <c r="BEV1426" s="1"/>
      <c r="BEW1426" s="1"/>
      <c r="BEX1426" s="1"/>
      <c r="BEY1426" s="1"/>
      <c r="BEZ1426" s="1"/>
      <c r="BFA1426" s="1"/>
      <c r="BFB1426" s="1"/>
      <c r="BFC1426" s="1"/>
      <c r="BFD1426" s="1"/>
      <c r="BFE1426" s="1"/>
      <c r="BFF1426" s="1"/>
      <c r="BFG1426" s="1"/>
      <c r="BFH1426" s="1"/>
      <c r="BFI1426" s="1"/>
      <c r="BFJ1426" s="1"/>
      <c r="BFK1426" s="1"/>
      <c r="BFL1426" s="1"/>
      <c r="BFM1426" s="1"/>
      <c r="BFN1426" s="1"/>
      <c r="BFO1426" s="1"/>
      <c r="BFP1426" s="1"/>
      <c r="BFQ1426" s="1"/>
      <c r="BFR1426" s="1"/>
      <c r="BFS1426" s="1"/>
      <c r="BFT1426" s="1"/>
      <c r="BFU1426" s="1"/>
      <c r="BFV1426" s="1"/>
      <c r="BFW1426" s="1"/>
      <c r="BFX1426" s="1"/>
      <c r="BFY1426" s="1"/>
      <c r="BFZ1426" s="1"/>
      <c r="BGA1426" s="1"/>
      <c r="BGB1426" s="1"/>
      <c r="BGC1426" s="1"/>
      <c r="BGD1426" s="1"/>
      <c r="BGE1426" s="1"/>
      <c r="BGF1426" s="1"/>
      <c r="BGG1426" s="1"/>
      <c r="BGH1426" s="1"/>
      <c r="BGI1426" s="1"/>
      <c r="BGJ1426" s="1"/>
      <c r="BGK1426" s="1"/>
      <c r="BGL1426" s="1"/>
      <c r="BGM1426" s="1"/>
      <c r="BGN1426" s="1"/>
      <c r="BGO1426" s="1"/>
      <c r="BGP1426" s="1"/>
      <c r="BGQ1426" s="1"/>
      <c r="BGR1426" s="1"/>
      <c r="BGS1426" s="1"/>
      <c r="BGT1426" s="1"/>
      <c r="BGU1426" s="1"/>
      <c r="BGV1426" s="1"/>
      <c r="BGW1426" s="1"/>
      <c r="BGX1426" s="1"/>
      <c r="BGY1426" s="1"/>
      <c r="BGZ1426" s="1"/>
      <c r="BHA1426" s="1"/>
      <c r="BHB1426" s="1"/>
      <c r="BHC1426" s="1"/>
      <c r="BHD1426" s="1"/>
      <c r="BHE1426" s="1"/>
      <c r="BHF1426" s="1"/>
      <c r="BHG1426" s="1"/>
      <c r="BHH1426" s="1"/>
      <c r="BHI1426" s="1"/>
      <c r="BHJ1426" s="1"/>
      <c r="BHK1426" s="1"/>
      <c r="BHL1426" s="1"/>
      <c r="BHM1426" s="1"/>
      <c r="BHN1426" s="1"/>
      <c r="BHO1426" s="1"/>
      <c r="BHP1426" s="1"/>
      <c r="BHQ1426" s="1"/>
      <c r="BHR1426" s="1"/>
      <c r="BHS1426" s="1"/>
      <c r="BHT1426" s="1"/>
      <c r="BHU1426" s="1"/>
      <c r="BHV1426" s="1"/>
      <c r="BHW1426" s="1"/>
      <c r="BHX1426" s="1"/>
      <c r="BHY1426" s="1"/>
      <c r="BHZ1426" s="1"/>
      <c r="BIA1426" s="1"/>
      <c r="BIB1426" s="1"/>
      <c r="BIC1426" s="1"/>
      <c r="BID1426" s="1"/>
      <c r="BIE1426" s="1"/>
      <c r="BIF1426" s="1"/>
      <c r="BIG1426" s="1"/>
      <c r="BIH1426" s="1"/>
      <c r="BII1426" s="1"/>
      <c r="BIJ1426" s="1"/>
      <c r="BIK1426" s="1"/>
      <c r="BIL1426" s="1"/>
      <c r="BIM1426" s="1"/>
      <c r="BIN1426" s="1"/>
      <c r="BIO1426" s="1"/>
      <c r="BIP1426" s="1"/>
      <c r="BIQ1426" s="1"/>
      <c r="BIR1426" s="1"/>
      <c r="BIS1426" s="1"/>
      <c r="BIT1426" s="1"/>
      <c r="BIU1426" s="1"/>
      <c r="BIV1426" s="1"/>
      <c r="BIW1426" s="1"/>
      <c r="BIX1426" s="1"/>
      <c r="BIY1426" s="1"/>
      <c r="BIZ1426" s="1"/>
      <c r="BJA1426" s="1"/>
      <c r="BJB1426" s="1"/>
      <c r="BJC1426" s="1"/>
      <c r="BJD1426" s="1"/>
      <c r="BJE1426" s="1"/>
      <c r="BJF1426" s="1"/>
      <c r="BJG1426" s="1"/>
      <c r="BJH1426" s="1"/>
      <c r="BJI1426" s="1"/>
      <c r="BJJ1426" s="1"/>
      <c r="BJK1426" s="1"/>
      <c r="BJL1426" s="1"/>
      <c r="BJM1426" s="1"/>
      <c r="BJN1426" s="1"/>
      <c r="BJO1426" s="1"/>
      <c r="BJP1426" s="1"/>
      <c r="BJQ1426" s="1"/>
      <c r="BJR1426" s="1"/>
      <c r="BJS1426" s="1"/>
      <c r="BJT1426" s="1"/>
      <c r="BJU1426" s="1"/>
      <c r="BJV1426" s="1"/>
      <c r="BJW1426" s="1"/>
      <c r="BJX1426" s="1"/>
      <c r="BJY1426" s="1"/>
      <c r="BJZ1426" s="1"/>
      <c r="BKA1426" s="1"/>
      <c r="BKB1426" s="1"/>
      <c r="BKC1426" s="1"/>
      <c r="BKD1426" s="1"/>
      <c r="BKE1426" s="1"/>
      <c r="BKF1426" s="1"/>
      <c r="BKG1426" s="1"/>
      <c r="BKH1426" s="1"/>
      <c r="BKI1426" s="1"/>
      <c r="BKJ1426" s="1"/>
      <c r="BKK1426" s="1"/>
      <c r="BKL1426" s="1"/>
      <c r="BKM1426" s="1"/>
      <c r="BKN1426" s="1"/>
      <c r="BKO1426" s="1"/>
      <c r="BKP1426" s="1"/>
      <c r="BKQ1426" s="1"/>
      <c r="BKR1426" s="1"/>
      <c r="BKS1426" s="1"/>
      <c r="BKT1426" s="1"/>
      <c r="BKU1426" s="1"/>
      <c r="BKV1426" s="1"/>
      <c r="BKW1426" s="1"/>
      <c r="BKX1426" s="1"/>
      <c r="BKY1426" s="1"/>
      <c r="BKZ1426" s="1"/>
      <c r="BLA1426" s="1"/>
      <c r="BLB1426" s="1"/>
      <c r="BLC1426" s="1"/>
      <c r="BLD1426" s="1"/>
      <c r="BLE1426" s="1"/>
      <c r="BLF1426" s="1"/>
      <c r="BLG1426" s="1"/>
      <c r="BLH1426" s="1"/>
      <c r="BLI1426" s="1"/>
      <c r="BLJ1426" s="1"/>
      <c r="BLK1426" s="1"/>
      <c r="BLL1426" s="1"/>
      <c r="BLM1426" s="1"/>
      <c r="BLN1426" s="1"/>
      <c r="BLO1426" s="1"/>
      <c r="BLP1426" s="1"/>
      <c r="BLQ1426" s="1"/>
      <c r="BLR1426" s="1"/>
      <c r="BLS1426" s="1"/>
      <c r="BLT1426" s="1"/>
      <c r="BLU1426" s="1"/>
      <c r="BLV1426" s="1"/>
      <c r="BLW1426" s="1"/>
      <c r="BLX1426" s="1"/>
      <c r="BLY1426" s="1"/>
      <c r="BLZ1426" s="1"/>
      <c r="BMA1426" s="1"/>
      <c r="BMB1426" s="1"/>
      <c r="BMC1426" s="1"/>
      <c r="BMD1426" s="1"/>
      <c r="BME1426" s="1"/>
      <c r="BMF1426" s="1"/>
      <c r="BMG1426" s="1"/>
      <c r="BMH1426" s="1"/>
      <c r="BMI1426" s="1"/>
      <c r="BMJ1426" s="1"/>
      <c r="BMK1426" s="1"/>
      <c r="BML1426" s="1"/>
      <c r="BMM1426" s="1"/>
      <c r="BMN1426" s="1"/>
      <c r="BMO1426" s="1"/>
      <c r="BMP1426" s="1"/>
      <c r="BMQ1426" s="1"/>
      <c r="BMR1426" s="1"/>
      <c r="BMS1426" s="1"/>
      <c r="BMT1426" s="1"/>
      <c r="BMU1426" s="1"/>
      <c r="BMV1426" s="1"/>
      <c r="BMW1426" s="1"/>
      <c r="BMX1426" s="1"/>
      <c r="BMY1426" s="1"/>
      <c r="BMZ1426" s="1"/>
      <c r="BNA1426" s="1"/>
      <c r="BNB1426" s="1"/>
      <c r="BNC1426" s="1"/>
      <c r="BND1426" s="1"/>
      <c r="BNE1426" s="1"/>
      <c r="BNF1426" s="1"/>
      <c r="BNG1426" s="1"/>
      <c r="BNH1426" s="1"/>
      <c r="BNI1426" s="1"/>
      <c r="BNJ1426" s="1"/>
      <c r="BNK1426" s="1"/>
      <c r="BNL1426" s="1"/>
      <c r="BNM1426" s="1"/>
      <c r="BNN1426" s="1"/>
      <c r="BNO1426" s="1"/>
      <c r="BNP1426" s="1"/>
      <c r="BNQ1426" s="1"/>
      <c r="BNR1426" s="1"/>
      <c r="BNS1426" s="1"/>
      <c r="BNT1426" s="1"/>
      <c r="BNU1426" s="1"/>
      <c r="BNV1426" s="1"/>
      <c r="BNW1426" s="1"/>
      <c r="BNX1426" s="1"/>
      <c r="BNY1426" s="1"/>
      <c r="BNZ1426" s="1"/>
      <c r="BOA1426" s="1"/>
      <c r="BOB1426" s="1"/>
      <c r="BOC1426" s="1"/>
      <c r="BOD1426" s="1"/>
      <c r="BOE1426" s="1"/>
      <c r="BOF1426" s="1"/>
      <c r="BOG1426" s="1"/>
      <c r="BOH1426" s="1"/>
      <c r="BOI1426" s="1"/>
      <c r="BOJ1426" s="1"/>
      <c r="BOK1426" s="1"/>
      <c r="BOL1426" s="1"/>
      <c r="BOM1426" s="1"/>
      <c r="BON1426" s="1"/>
      <c r="BOO1426" s="1"/>
      <c r="BOP1426" s="1"/>
      <c r="BOQ1426" s="1"/>
      <c r="BOR1426" s="1"/>
      <c r="BOS1426" s="1"/>
      <c r="BOT1426" s="1"/>
      <c r="BOU1426" s="1"/>
      <c r="BOV1426" s="1"/>
      <c r="BOW1426" s="1"/>
      <c r="BOX1426" s="1"/>
      <c r="BOY1426" s="1"/>
      <c r="BOZ1426" s="1"/>
      <c r="BPA1426" s="1"/>
      <c r="BPB1426" s="1"/>
      <c r="BPC1426" s="1"/>
      <c r="BPD1426" s="1"/>
      <c r="BPE1426" s="1"/>
      <c r="BPF1426" s="1"/>
      <c r="BPG1426" s="1"/>
      <c r="BPH1426" s="1"/>
      <c r="BPI1426" s="1"/>
      <c r="BPJ1426" s="1"/>
      <c r="BPK1426" s="1"/>
      <c r="BPL1426" s="1"/>
      <c r="BPM1426" s="1"/>
      <c r="BPN1426" s="1"/>
      <c r="BPO1426" s="1"/>
      <c r="BPP1426" s="1"/>
      <c r="BPQ1426" s="1"/>
      <c r="BPR1426" s="1"/>
      <c r="BPS1426" s="1"/>
      <c r="BPT1426" s="1"/>
      <c r="BPU1426" s="1"/>
      <c r="BPV1426" s="1"/>
      <c r="BPW1426" s="1"/>
      <c r="BPX1426" s="1"/>
      <c r="BPY1426" s="1"/>
      <c r="BPZ1426" s="1"/>
      <c r="BQA1426" s="1"/>
      <c r="BQB1426" s="1"/>
      <c r="BQC1426" s="1"/>
      <c r="BQD1426" s="1"/>
      <c r="BQE1426" s="1"/>
      <c r="BQF1426" s="1"/>
      <c r="BQG1426" s="1"/>
      <c r="BQH1426" s="1"/>
      <c r="BQI1426" s="1"/>
      <c r="BQJ1426" s="1"/>
      <c r="BQK1426" s="1"/>
      <c r="BQL1426" s="1"/>
      <c r="BQM1426" s="1"/>
      <c r="BQN1426" s="1"/>
      <c r="BQO1426" s="1"/>
      <c r="BQP1426" s="1"/>
      <c r="BQQ1426" s="1"/>
      <c r="BQR1426" s="1"/>
      <c r="BQS1426" s="1"/>
      <c r="BQT1426" s="1"/>
      <c r="BQU1426" s="1"/>
      <c r="BQV1426" s="1"/>
      <c r="BQW1426" s="1"/>
      <c r="BQX1426" s="1"/>
      <c r="BQY1426" s="1"/>
      <c r="BQZ1426" s="1"/>
      <c r="BRA1426" s="1"/>
      <c r="BRB1426" s="1"/>
      <c r="BRC1426" s="1"/>
      <c r="BRD1426" s="1"/>
      <c r="BRE1426" s="1"/>
      <c r="BRF1426" s="1"/>
      <c r="BRG1426" s="1"/>
      <c r="BRH1426" s="1"/>
      <c r="BRI1426" s="1"/>
      <c r="BRJ1426" s="1"/>
      <c r="BRK1426" s="1"/>
      <c r="BRL1426" s="1"/>
      <c r="BRM1426" s="1"/>
      <c r="BRN1426" s="1"/>
      <c r="BRO1426" s="1"/>
      <c r="BRP1426" s="1"/>
      <c r="BRQ1426" s="1"/>
      <c r="BRR1426" s="1"/>
      <c r="BRS1426" s="1"/>
      <c r="BRT1426" s="1"/>
      <c r="BRU1426" s="1"/>
      <c r="BRV1426" s="1"/>
      <c r="BRW1426" s="1"/>
      <c r="BRX1426" s="1"/>
      <c r="BRY1426" s="1"/>
      <c r="BRZ1426" s="1"/>
      <c r="BSA1426" s="1"/>
      <c r="BSB1426" s="1"/>
      <c r="BSC1426" s="1"/>
      <c r="BSD1426" s="1"/>
      <c r="BSE1426" s="1"/>
      <c r="BSF1426" s="1"/>
      <c r="BSG1426" s="1"/>
      <c r="BSH1426" s="1"/>
      <c r="BSI1426" s="1"/>
      <c r="BSJ1426" s="1"/>
      <c r="BSK1426" s="1"/>
      <c r="BSL1426" s="1"/>
      <c r="BSM1426" s="1"/>
      <c r="BSN1426" s="1"/>
      <c r="BSO1426" s="1"/>
      <c r="BSP1426" s="1"/>
      <c r="BSQ1426" s="1"/>
      <c r="BSR1426" s="1"/>
      <c r="BSS1426" s="1"/>
      <c r="BST1426" s="1"/>
      <c r="BSU1426" s="1"/>
      <c r="BSV1426" s="1"/>
      <c r="BSW1426" s="1"/>
      <c r="BSX1426" s="1"/>
      <c r="BSY1426" s="1"/>
      <c r="BSZ1426" s="1"/>
      <c r="BTA1426" s="1"/>
      <c r="BTB1426" s="1"/>
      <c r="BTC1426" s="1"/>
      <c r="BTD1426" s="1"/>
      <c r="BTE1426" s="1"/>
      <c r="BTF1426" s="1"/>
      <c r="BTG1426" s="1"/>
      <c r="BTH1426" s="1"/>
      <c r="BTI1426" s="1"/>
      <c r="BTJ1426" s="1"/>
      <c r="BTK1426" s="1"/>
      <c r="BTL1426" s="1"/>
      <c r="BTM1426" s="1"/>
      <c r="BTN1426" s="1"/>
      <c r="BTO1426" s="1"/>
      <c r="BTP1426" s="1"/>
      <c r="BTQ1426" s="1"/>
      <c r="BTR1426" s="1"/>
      <c r="BTS1426" s="1"/>
      <c r="BTT1426" s="1"/>
      <c r="BTU1426" s="1"/>
      <c r="BTV1426" s="1"/>
      <c r="BTW1426" s="1"/>
      <c r="BTX1426" s="1"/>
      <c r="BTY1426" s="1"/>
      <c r="BTZ1426" s="1"/>
      <c r="BUA1426" s="1"/>
      <c r="BUB1426" s="1"/>
      <c r="BUC1426" s="1"/>
      <c r="BUD1426" s="1"/>
      <c r="BUE1426" s="1"/>
      <c r="BUF1426" s="1"/>
      <c r="BUG1426" s="1"/>
      <c r="BUH1426" s="1"/>
      <c r="BUI1426" s="1"/>
      <c r="BUJ1426" s="1"/>
      <c r="BUK1426" s="1"/>
      <c r="BUL1426" s="1"/>
      <c r="BUM1426" s="1"/>
      <c r="BUN1426" s="1"/>
      <c r="BUO1426" s="1"/>
      <c r="BUP1426" s="1"/>
      <c r="BUQ1426" s="1"/>
      <c r="BUR1426" s="1"/>
      <c r="BUS1426" s="1"/>
      <c r="BUT1426" s="1"/>
      <c r="BUU1426" s="1"/>
      <c r="BUV1426" s="1"/>
      <c r="BUW1426" s="1"/>
      <c r="BUX1426" s="1"/>
      <c r="BUY1426" s="1"/>
      <c r="BUZ1426" s="1"/>
      <c r="BVA1426" s="1"/>
      <c r="BVB1426" s="1"/>
      <c r="BVC1426" s="1"/>
      <c r="BVD1426" s="1"/>
      <c r="BVE1426" s="1"/>
      <c r="BVF1426" s="1"/>
      <c r="BVG1426" s="1"/>
      <c r="BVH1426" s="1"/>
      <c r="BVI1426" s="1"/>
      <c r="BVJ1426" s="1"/>
      <c r="BVK1426" s="1"/>
      <c r="BVL1426" s="1"/>
      <c r="BVM1426" s="1"/>
      <c r="BVN1426" s="1"/>
      <c r="BVO1426" s="1"/>
      <c r="BVP1426" s="1"/>
      <c r="BVQ1426" s="1"/>
      <c r="BVR1426" s="1"/>
      <c r="BVS1426" s="1"/>
      <c r="BVT1426" s="1"/>
      <c r="BVU1426" s="1"/>
      <c r="BVV1426" s="1"/>
      <c r="BVW1426" s="1"/>
      <c r="BVX1426" s="1"/>
      <c r="BVY1426" s="1"/>
      <c r="BVZ1426" s="1"/>
      <c r="BWA1426" s="1"/>
      <c r="BWB1426" s="1"/>
      <c r="BWC1426" s="1"/>
      <c r="BWD1426" s="1"/>
      <c r="BWE1426" s="1"/>
      <c r="BWF1426" s="1"/>
      <c r="BWG1426" s="1"/>
      <c r="BWH1426" s="1"/>
      <c r="BWI1426" s="1"/>
      <c r="BWJ1426" s="1"/>
      <c r="BWK1426" s="1"/>
      <c r="BWL1426" s="1"/>
      <c r="BWM1426" s="1"/>
      <c r="BWN1426" s="1"/>
      <c r="BWO1426" s="1"/>
      <c r="BWP1426" s="1"/>
      <c r="BWQ1426" s="1"/>
      <c r="BWR1426" s="1"/>
      <c r="BWS1426" s="1"/>
      <c r="BWT1426" s="1"/>
      <c r="BWU1426" s="1"/>
      <c r="BWV1426" s="1"/>
      <c r="BWW1426" s="1"/>
      <c r="BWX1426" s="1"/>
      <c r="BWY1426" s="1"/>
      <c r="BWZ1426" s="1"/>
      <c r="BXA1426" s="1"/>
      <c r="BXB1426" s="1"/>
      <c r="BXC1426" s="1"/>
      <c r="BXD1426" s="1"/>
      <c r="BXE1426" s="1"/>
      <c r="BXF1426" s="1"/>
      <c r="BXG1426" s="1"/>
      <c r="BXH1426" s="1"/>
      <c r="BXI1426" s="1"/>
      <c r="BXJ1426" s="1"/>
      <c r="BXK1426" s="1"/>
      <c r="BXL1426" s="1"/>
      <c r="BXM1426" s="1"/>
      <c r="BXN1426" s="1"/>
      <c r="BXO1426" s="1"/>
      <c r="BXP1426" s="1"/>
      <c r="BXQ1426" s="1"/>
      <c r="BXR1426" s="1"/>
      <c r="BXS1426" s="1"/>
      <c r="BXT1426" s="1"/>
      <c r="BXU1426" s="1"/>
      <c r="BXV1426" s="1"/>
      <c r="BXW1426" s="1"/>
      <c r="BXX1426" s="1"/>
      <c r="BXY1426" s="1"/>
      <c r="BXZ1426" s="1"/>
      <c r="BYA1426" s="1"/>
      <c r="BYB1426" s="1"/>
      <c r="BYC1426" s="1"/>
      <c r="BYD1426" s="1"/>
      <c r="BYE1426" s="1"/>
      <c r="BYF1426" s="1"/>
      <c r="BYG1426" s="1"/>
      <c r="BYH1426" s="1"/>
      <c r="BYI1426" s="1"/>
      <c r="BYJ1426" s="1"/>
      <c r="BYK1426" s="1"/>
      <c r="BYL1426" s="1"/>
      <c r="BYM1426" s="1"/>
      <c r="BYN1426" s="1"/>
      <c r="BYO1426" s="1"/>
      <c r="BYP1426" s="1"/>
      <c r="BYQ1426" s="1"/>
      <c r="BYR1426" s="1"/>
      <c r="BYS1426" s="1"/>
      <c r="BYT1426" s="1"/>
      <c r="BYU1426" s="1"/>
      <c r="BYV1426" s="1"/>
      <c r="BYW1426" s="1"/>
      <c r="BYX1426" s="1"/>
      <c r="BYY1426" s="1"/>
      <c r="BYZ1426" s="1"/>
      <c r="BZA1426" s="1"/>
      <c r="BZB1426" s="1"/>
      <c r="BZC1426" s="1"/>
      <c r="BZD1426" s="1"/>
      <c r="BZE1426" s="1"/>
      <c r="BZF1426" s="1"/>
      <c r="BZG1426" s="1"/>
      <c r="BZH1426" s="1"/>
      <c r="BZI1426" s="1"/>
      <c r="BZJ1426" s="1"/>
      <c r="BZK1426" s="1"/>
      <c r="BZL1426" s="1"/>
      <c r="BZM1426" s="1"/>
      <c r="BZN1426" s="1"/>
      <c r="BZO1426" s="1"/>
      <c r="BZP1426" s="1"/>
      <c r="BZQ1426" s="1"/>
      <c r="BZR1426" s="1"/>
      <c r="BZS1426" s="1"/>
      <c r="BZT1426" s="1"/>
      <c r="BZU1426" s="1"/>
      <c r="BZV1426" s="1"/>
      <c r="BZW1426" s="1"/>
      <c r="BZX1426" s="1"/>
      <c r="BZY1426" s="1"/>
      <c r="BZZ1426" s="1"/>
      <c r="CAA1426" s="1"/>
      <c r="CAB1426" s="1"/>
      <c r="CAC1426" s="1"/>
      <c r="CAD1426" s="1"/>
      <c r="CAE1426" s="1"/>
      <c r="CAF1426" s="1"/>
      <c r="CAG1426" s="1"/>
      <c r="CAH1426" s="1"/>
      <c r="CAI1426" s="1"/>
      <c r="CAJ1426" s="1"/>
      <c r="CAK1426" s="1"/>
      <c r="CAL1426" s="1"/>
      <c r="CAM1426" s="1"/>
      <c r="CAN1426" s="1"/>
      <c r="CAO1426" s="1"/>
      <c r="CAP1426" s="1"/>
      <c r="CAQ1426" s="1"/>
      <c r="CAR1426" s="1"/>
      <c r="CAS1426" s="1"/>
      <c r="CAT1426" s="1"/>
      <c r="CAU1426" s="1"/>
      <c r="CAV1426" s="1"/>
      <c r="CAW1426" s="1"/>
      <c r="CAX1426" s="1"/>
      <c r="CAY1426" s="1"/>
      <c r="CAZ1426" s="1"/>
      <c r="CBA1426" s="1"/>
      <c r="CBB1426" s="1"/>
      <c r="CBC1426" s="1"/>
      <c r="CBD1426" s="1"/>
      <c r="CBE1426" s="1"/>
      <c r="CBF1426" s="1"/>
      <c r="CBG1426" s="1"/>
      <c r="CBH1426" s="1"/>
      <c r="CBI1426" s="1"/>
      <c r="CBJ1426" s="1"/>
      <c r="CBK1426" s="1"/>
      <c r="CBL1426" s="1"/>
      <c r="CBM1426" s="1"/>
      <c r="CBN1426" s="1"/>
      <c r="CBO1426" s="1"/>
      <c r="CBP1426" s="1"/>
      <c r="CBQ1426" s="1"/>
      <c r="CBR1426" s="1"/>
      <c r="CBS1426" s="1"/>
      <c r="CBT1426" s="1"/>
      <c r="CBU1426" s="1"/>
      <c r="CBV1426" s="1"/>
      <c r="CBW1426" s="1"/>
      <c r="CBX1426" s="1"/>
      <c r="CBY1426" s="1"/>
      <c r="CBZ1426" s="1"/>
      <c r="CCA1426" s="1"/>
      <c r="CCB1426" s="1"/>
      <c r="CCC1426" s="1"/>
      <c r="CCD1426" s="1"/>
      <c r="CCE1426" s="1"/>
      <c r="CCF1426" s="1"/>
      <c r="CCG1426" s="1"/>
      <c r="CCH1426" s="1"/>
      <c r="CCI1426" s="1"/>
      <c r="CCJ1426" s="1"/>
      <c r="CCK1426" s="1"/>
      <c r="CCL1426" s="1"/>
      <c r="CCM1426" s="1"/>
      <c r="CCN1426" s="1"/>
      <c r="CCO1426" s="1"/>
      <c r="CCP1426" s="1"/>
      <c r="CCQ1426" s="1"/>
      <c r="CCR1426" s="1"/>
      <c r="CCS1426" s="1"/>
      <c r="CCT1426" s="1"/>
      <c r="CCU1426" s="1"/>
      <c r="CCV1426" s="1"/>
      <c r="CCW1426" s="1"/>
      <c r="CCX1426" s="1"/>
      <c r="CCY1426" s="1"/>
      <c r="CCZ1426" s="1"/>
      <c r="CDA1426" s="1"/>
      <c r="CDB1426" s="1"/>
      <c r="CDC1426" s="1"/>
      <c r="CDD1426" s="1"/>
      <c r="CDE1426" s="1"/>
      <c r="CDF1426" s="1"/>
      <c r="CDG1426" s="1"/>
      <c r="CDH1426" s="1"/>
      <c r="CDI1426" s="1"/>
      <c r="CDJ1426" s="1"/>
      <c r="CDK1426" s="1"/>
      <c r="CDL1426" s="1"/>
      <c r="CDM1426" s="1"/>
      <c r="CDN1426" s="1"/>
      <c r="CDO1426" s="1"/>
      <c r="CDP1426" s="1"/>
      <c r="CDQ1426" s="1"/>
      <c r="CDR1426" s="1"/>
      <c r="CDS1426" s="1"/>
      <c r="CDT1426" s="1"/>
      <c r="CDU1426" s="1"/>
      <c r="CDV1426" s="1"/>
      <c r="CDW1426" s="1"/>
      <c r="CDX1426" s="1"/>
      <c r="CDY1426" s="1"/>
      <c r="CDZ1426" s="1"/>
      <c r="CEA1426" s="1"/>
      <c r="CEB1426" s="1"/>
      <c r="CEC1426" s="1"/>
      <c r="CED1426" s="1"/>
      <c r="CEE1426" s="1"/>
      <c r="CEF1426" s="1"/>
      <c r="CEG1426" s="1"/>
      <c r="CEH1426" s="1"/>
      <c r="CEI1426" s="1"/>
      <c r="CEJ1426" s="1"/>
      <c r="CEK1426" s="1"/>
      <c r="CEL1426" s="1"/>
      <c r="CEM1426" s="1"/>
      <c r="CEN1426" s="1"/>
      <c r="CEO1426" s="1"/>
      <c r="CEP1426" s="1"/>
      <c r="CEQ1426" s="1"/>
      <c r="CER1426" s="1"/>
      <c r="CES1426" s="1"/>
      <c r="CET1426" s="1"/>
      <c r="CEU1426" s="1"/>
      <c r="CEV1426" s="1"/>
      <c r="CEW1426" s="1"/>
      <c r="CEX1426" s="1"/>
      <c r="CEY1426" s="1"/>
      <c r="CEZ1426" s="1"/>
      <c r="CFA1426" s="1"/>
      <c r="CFB1426" s="1"/>
      <c r="CFC1426" s="1"/>
      <c r="CFD1426" s="1"/>
      <c r="CFE1426" s="1"/>
      <c r="CFF1426" s="1"/>
      <c r="CFG1426" s="1"/>
      <c r="CFH1426" s="1"/>
      <c r="CFI1426" s="1"/>
      <c r="CFJ1426" s="1"/>
      <c r="CFK1426" s="1"/>
      <c r="CFL1426" s="1"/>
      <c r="CFM1426" s="1"/>
      <c r="CFN1426" s="1"/>
      <c r="CFO1426" s="1"/>
      <c r="CFP1426" s="1"/>
      <c r="CFQ1426" s="1"/>
      <c r="CFR1426" s="1"/>
      <c r="CFS1426" s="1"/>
      <c r="CFT1426" s="1"/>
      <c r="CFU1426" s="1"/>
      <c r="CFV1426" s="1"/>
      <c r="CFW1426" s="1"/>
      <c r="CFX1426" s="1"/>
      <c r="CFY1426" s="1"/>
      <c r="CFZ1426" s="1"/>
      <c r="CGA1426" s="1"/>
      <c r="CGB1426" s="1"/>
      <c r="CGC1426" s="1"/>
      <c r="CGD1426" s="1"/>
      <c r="CGE1426" s="1"/>
      <c r="CGF1426" s="1"/>
      <c r="CGG1426" s="1"/>
      <c r="CGH1426" s="1"/>
      <c r="CGI1426" s="1"/>
      <c r="CGJ1426" s="1"/>
      <c r="CGK1426" s="1"/>
      <c r="CGL1426" s="1"/>
      <c r="CGM1426" s="1"/>
      <c r="CGN1426" s="1"/>
      <c r="CGO1426" s="1"/>
      <c r="CGP1426" s="1"/>
      <c r="CGQ1426" s="1"/>
      <c r="CGR1426" s="1"/>
      <c r="CGS1426" s="1"/>
      <c r="CGT1426" s="1"/>
      <c r="CGU1426" s="1"/>
      <c r="CGV1426" s="1"/>
      <c r="CGW1426" s="1"/>
      <c r="CGX1426" s="1"/>
      <c r="CGY1426" s="1"/>
      <c r="CGZ1426" s="1"/>
      <c r="CHA1426" s="1"/>
      <c r="CHB1426" s="1"/>
      <c r="CHC1426" s="1"/>
      <c r="CHD1426" s="1"/>
      <c r="CHE1426" s="1"/>
      <c r="CHF1426" s="1"/>
      <c r="CHG1426" s="1"/>
      <c r="CHH1426" s="1"/>
      <c r="CHI1426" s="1"/>
      <c r="CHJ1426" s="1"/>
      <c r="CHK1426" s="1"/>
      <c r="CHL1426" s="1"/>
      <c r="CHM1426" s="1"/>
      <c r="CHN1426" s="1"/>
      <c r="CHO1426" s="1"/>
      <c r="CHP1426" s="1"/>
      <c r="CHQ1426" s="1"/>
      <c r="CHR1426" s="1"/>
      <c r="CHS1426" s="1"/>
      <c r="CHT1426" s="1"/>
      <c r="CHU1426" s="1"/>
      <c r="CHV1426" s="1"/>
      <c r="CHW1426" s="1"/>
      <c r="CHX1426" s="1"/>
      <c r="CHY1426" s="1"/>
      <c r="CHZ1426" s="1"/>
      <c r="CIA1426" s="1"/>
      <c r="CIB1426" s="1"/>
      <c r="CIC1426" s="1"/>
      <c r="CID1426" s="1"/>
      <c r="CIE1426" s="1"/>
      <c r="CIF1426" s="1"/>
      <c r="CIG1426" s="1"/>
      <c r="CIH1426" s="1"/>
      <c r="CII1426" s="1"/>
      <c r="CIJ1426" s="1"/>
      <c r="CIK1426" s="1"/>
      <c r="CIL1426" s="1"/>
      <c r="CIM1426" s="1"/>
      <c r="CIN1426" s="1"/>
      <c r="CIO1426" s="1"/>
      <c r="CIP1426" s="1"/>
      <c r="CIQ1426" s="1"/>
      <c r="CIR1426" s="1"/>
      <c r="CIS1426" s="1"/>
      <c r="CIT1426" s="1"/>
      <c r="CIU1426" s="1"/>
      <c r="CIV1426" s="1"/>
      <c r="CIW1426" s="1"/>
      <c r="CIX1426" s="1"/>
      <c r="CIY1426" s="1"/>
      <c r="CIZ1426" s="1"/>
      <c r="CJA1426" s="1"/>
      <c r="CJB1426" s="1"/>
      <c r="CJC1426" s="1"/>
      <c r="CJD1426" s="1"/>
      <c r="CJE1426" s="1"/>
      <c r="CJF1426" s="1"/>
      <c r="CJG1426" s="1"/>
      <c r="CJH1426" s="1"/>
      <c r="CJI1426" s="1"/>
      <c r="CJJ1426" s="1"/>
      <c r="CJK1426" s="1"/>
      <c r="CJL1426" s="1"/>
      <c r="CJM1426" s="1"/>
      <c r="CJN1426" s="1"/>
      <c r="CJO1426" s="1"/>
      <c r="CJP1426" s="1"/>
      <c r="CJQ1426" s="1"/>
      <c r="CJR1426" s="1"/>
      <c r="CJS1426" s="1"/>
      <c r="CJT1426" s="1"/>
      <c r="CJU1426" s="1"/>
      <c r="CJV1426" s="1"/>
      <c r="CJW1426" s="1"/>
      <c r="CJX1426" s="1"/>
      <c r="CJY1426" s="1"/>
      <c r="CJZ1426" s="1"/>
      <c r="CKA1426" s="1"/>
      <c r="CKB1426" s="1"/>
      <c r="CKC1426" s="1"/>
      <c r="CKD1426" s="1"/>
      <c r="CKE1426" s="1"/>
      <c r="CKF1426" s="1"/>
      <c r="CKG1426" s="1"/>
      <c r="CKH1426" s="1"/>
      <c r="CKI1426" s="1"/>
      <c r="CKJ1426" s="1"/>
      <c r="CKK1426" s="1"/>
      <c r="CKL1426" s="1"/>
      <c r="CKM1426" s="1"/>
      <c r="CKN1426" s="1"/>
      <c r="CKO1426" s="1"/>
      <c r="CKP1426" s="1"/>
      <c r="CKQ1426" s="1"/>
      <c r="CKR1426" s="1"/>
      <c r="CKS1426" s="1"/>
      <c r="CKT1426" s="1"/>
      <c r="CKU1426" s="1"/>
      <c r="CKV1426" s="1"/>
      <c r="CKW1426" s="1"/>
      <c r="CKX1426" s="1"/>
      <c r="CKY1426" s="1"/>
      <c r="CKZ1426" s="1"/>
      <c r="CLA1426" s="1"/>
      <c r="CLB1426" s="1"/>
      <c r="CLC1426" s="1"/>
      <c r="CLD1426" s="1"/>
      <c r="CLE1426" s="1"/>
      <c r="CLF1426" s="1"/>
      <c r="CLG1426" s="1"/>
      <c r="CLH1426" s="1"/>
      <c r="CLI1426" s="1"/>
      <c r="CLJ1426" s="1"/>
      <c r="CLK1426" s="1"/>
      <c r="CLL1426" s="1"/>
      <c r="CLM1426" s="1"/>
      <c r="CLN1426" s="1"/>
      <c r="CLO1426" s="1"/>
      <c r="CLP1426" s="1"/>
      <c r="CLQ1426" s="1"/>
      <c r="CLR1426" s="1"/>
      <c r="CLS1426" s="1"/>
      <c r="CLT1426" s="1"/>
      <c r="CLU1426" s="1"/>
      <c r="CLV1426" s="1"/>
      <c r="CLW1426" s="1"/>
      <c r="CLX1426" s="1"/>
      <c r="CLY1426" s="1"/>
      <c r="CLZ1426" s="1"/>
      <c r="CMA1426" s="1"/>
      <c r="CMB1426" s="1"/>
      <c r="CMC1426" s="1"/>
      <c r="CMD1426" s="1"/>
      <c r="CME1426" s="1"/>
      <c r="CMF1426" s="1"/>
      <c r="CMG1426" s="1"/>
      <c r="CMH1426" s="1"/>
      <c r="CMI1426" s="1"/>
      <c r="CMJ1426" s="1"/>
      <c r="CMK1426" s="1"/>
      <c r="CML1426" s="1"/>
      <c r="CMM1426" s="1"/>
      <c r="CMN1426" s="1"/>
      <c r="CMO1426" s="1"/>
      <c r="CMP1426" s="1"/>
      <c r="CMQ1426" s="1"/>
      <c r="CMR1426" s="1"/>
      <c r="CMS1426" s="1"/>
      <c r="CMT1426" s="1"/>
      <c r="CMU1426" s="1"/>
      <c r="CMV1426" s="1"/>
      <c r="CMW1426" s="1"/>
      <c r="CMX1426" s="1"/>
      <c r="CMY1426" s="1"/>
      <c r="CMZ1426" s="1"/>
      <c r="CNA1426" s="1"/>
      <c r="CNB1426" s="1"/>
      <c r="CNC1426" s="1"/>
      <c r="CND1426" s="1"/>
      <c r="CNE1426" s="1"/>
      <c r="CNF1426" s="1"/>
      <c r="CNG1426" s="1"/>
      <c r="CNH1426" s="1"/>
      <c r="CNI1426" s="1"/>
      <c r="CNJ1426" s="1"/>
      <c r="CNK1426" s="1"/>
      <c r="CNL1426" s="1"/>
      <c r="CNM1426" s="1"/>
      <c r="CNN1426" s="1"/>
      <c r="CNO1426" s="1"/>
      <c r="CNP1426" s="1"/>
      <c r="CNQ1426" s="1"/>
      <c r="CNR1426" s="1"/>
      <c r="CNS1426" s="1"/>
      <c r="CNT1426" s="1"/>
      <c r="CNU1426" s="1"/>
      <c r="CNV1426" s="1"/>
      <c r="CNW1426" s="1"/>
      <c r="CNX1426" s="1"/>
      <c r="CNY1426" s="1"/>
      <c r="CNZ1426" s="1"/>
      <c r="COA1426" s="1"/>
      <c r="COB1426" s="1"/>
      <c r="COC1426" s="1"/>
      <c r="COD1426" s="1"/>
      <c r="COE1426" s="1"/>
      <c r="COF1426" s="1"/>
      <c r="COG1426" s="1"/>
      <c r="COH1426" s="1"/>
      <c r="COI1426" s="1"/>
      <c r="COJ1426" s="1"/>
      <c r="COK1426" s="1"/>
      <c r="COL1426" s="1"/>
      <c r="COM1426" s="1"/>
      <c r="CON1426" s="1"/>
      <c r="COO1426" s="1"/>
      <c r="COP1426" s="1"/>
      <c r="COQ1426" s="1"/>
      <c r="COR1426" s="1"/>
      <c r="COS1426" s="1"/>
      <c r="COT1426" s="1"/>
      <c r="COU1426" s="1"/>
      <c r="COV1426" s="1"/>
      <c r="COW1426" s="1"/>
      <c r="COX1426" s="1"/>
      <c r="COY1426" s="1"/>
      <c r="COZ1426" s="1"/>
      <c r="CPA1426" s="1"/>
      <c r="CPB1426" s="1"/>
      <c r="CPC1426" s="1"/>
      <c r="CPD1426" s="1"/>
      <c r="CPE1426" s="1"/>
      <c r="CPF1426" s="1"/>
      <c r="CPG1426" s="1"/>
      <c r="CPH1426" s="1"/>
      <c r="CPI1426" s="1"/>
      <c r="CPJ1426" s="1"/>
      <c r="CPK1426" s="1"/>
      <c r="CPL1426" s="1"/>
      <c r="CPM1426" s="1"/>
      <c r="CPN1426" s="1"/>
      <c r="CPO1426" s="1"/>
      <c r="CPP1426" s="1"/>
      <c r="CPQ1426" s="1"/>
      <c r="CPR1426" s="1"/>
      <c r="CPS1426" s="1"/>
      <c r="CPT1426" s="1"/>
      <c r="CPU1426" s="1"/>
      <c r="CPV1426" s="1"/>
      <c r="CPW1426" s="1"/>
      <c r="CPX1426" s="1"/>
      <c r="CPY1426" s="1"/>
      <c r="CPZ1426" s="1"/>
      <c r="CQA1426" s="1"/>
      <c r="CQB1426" s="1"/>
      <c r="CQC1426" s="1"/>
      <c r="CQD1426" s="1"/>
      <c r="CQE1426" s="1"/>
      <c r="CQF1426" s="1"/>
      <c r="CQG1426" s="1"/>
      <c r="CQH1426" s="1"/>
      <c r="CQI1426" s="1"/>
      <c r="CQJ1426" s="1"/>
      <c r="CQK1426" s="1"/>
      <c r="CQL1426" s="1"/>
      <c r="CQM1426" s="1"/>
      <c r="CQN1426" s="1"/>
      <c r="CQO1426" s="1"/>
      <c r="CQP1426" s="1"/>
      <c r="CQQ1426" s="1"/>
      <c r="CQR1426" s="1"/>
      <c r="CQS1426" s="1"/>
      <c r="CQT1426" s="1"/>
      <c r="CQU1426" s="1"/>
      <c r="CQV1426" s="1"/>
      <c r="CQW1426" s="1"/>
      <c r="CQX1426" s="1"/>
      <c r="CQY1426" s="1"/>
      <c r="CQZ1426" s="1"/>
      <c r="CRA1426" s="1"/>
      <c r="CRB1426" s="1"/>
      <c r="CRC1426" s="1"/>
      <c r="CRD1426" s="1"/>
      <c r="CRE1426" s="1"/>
      <c r="CRF1426" s="1"/>
      <c r="CRG1426" s="1"/>
      <c r="CRH1426" s="1"/>
      <c r="CRI1426" s="1"/>
      <c r="CRJ1426" s="1"/>
      <c r="CRK1426" s="1"/>
      <c r="CRL1426" s="1"/>
      <c r="CRM1426" s="1"/>
      <c r="CRN1426" s="1"/>
      <c r="CRO1426" s="1"/>
      <c r="CRP1426" s="1"/>
      <c r="CRQ1426" s="1"/>
      <c r="CRR1426" s="1"/>
      <c r="CRS1426" s="1"/>
      <c r="CRT1426" s="1"/>
      <c r="CRU1426" s="1"/>
      <c r="CRV1426" s="1"/>
      <c r="CRW1426" s="1"/>
      <c r="CRX1426" s="1"/>
      <c r="CRY1426" s="1"/>
      <c r="CRZ1426" s="1"/>
      <c r="CSA1426" s="1"/>
      <c r="CSB1426" s="1"/>
      <c r="CSC1426" s="1"/>
      <c r="CSD1426" s="1"/>
      <c r="CSE1426" s="1"/>
      <c r="CSF1426" s="1"/>
      <c r="CSG1426" s="1"/>
      <c r="CSH1426" s="1"/>
      <c r="CSI1426" s="1"/>
      <c r="CSJ1426" s="1"/>
      <c r="CSK1426" s="1"/>
      <c r="CSL1426" s="1"/>
      <c r="CSM1426" s="1"/>
      <c r="CSN1426" s="1"/>
      <c r="CSO1426" s="1"/>
      <c r="CSP1426" s="1"/>
      <c r="CSQ1426" s="1"/>
      <c r="CSR1426" s="1"/>
      <c r="CSS1426" s="1"/>
      <c r="CST1426" s="1"/>
      <c r="CSU1426" s="1"/>
      <c r="CSV1426" s="1"/>
      <c r="CSW1426" s="1"/>
      <c r="CSX1426" s="1"/>
      <c r="CSY1426" s="1"/>
      <c r="CSZ1426" s="1"/>
      <c r="CTA1426" s="1"/>
      <c r="CTB1426" s="1"/>
      <c r="CTC1426" s="1"/>
      <c r="CTD1426" s="1"/>
      <c r="CTE1426" s="1"/>
      <c r="CTF1426" s="1"/>
      <c r="CTG1426" s="1"/>
      <c r="CTH1426" s="1"/>
      <c r="CTI1426" s="1"/>
      <c r="CTJ1426" s="1"/>
      <c r="CTK1426" s="1"/>
      <c r="CTL1426" s="1"/>
      <c r="CTM1426" s="1"/>
      <c r="CTN1426" s="1"/>
      <c r="CTO1426" s="1"/>
      <c r="CTP1426" s="1"/>
      <c r="CTQ1426" s="1"/>
      <c r="CTR1426" s="1"/>
      <c r="CTS1426" s="1"/>
      <c r="CTT1426" s="1"/>
      <c r="CTU1426" s="1"/>
      <c r="CTV1426" s="1"/>
      <c r="CTW1426" s="1"/>
      <c r="CTX1426" s="1"/>
      <c r="CTY1426" s="1"/>
      <c r="CTZ1426" s="1"/>
      <c r="CUA1426" s="1"/>
      <c r="CUB1426" s="1"/>
      <c r="CUC1426" s="1"/>
      <c r="CUD1426" s="1"/>
      <c r="CUE1426" s="1"/>
      <c r="CUF1426" s="1"/>
      <c r="CUG1426" s="1"/>
      <c r="CUH1426" s="1"/>
      <c r="CUI1426" s="1"/>
      <c r="CUJ1426" s="1"/>
      <c r="CUK1426" s="1"/>
      <c r="CUL1426" s="1"/>
      <c r="CUM1426" s="1"/>
      <c r="CUN1426" s="1"/>
      <c r="CUO1426" s="1"/>
      <c r="CUP1426" s="1"/>
      <c r="CUQ1426" s="1"/>
      <c r="CUR1426" s="1"/>
      <c r="CUS1426" s="1"/>
      <c r="CUT1426" s="1"/>
      <c r="CUU1426" s="1"/>
      <c r="CUV1426" s="1"/>
      <c r="CUW1426" s="1"/>
      <c r="CUX1426" s="1"/>
      <c r="CUY1426" s="1"/>
      <c r="CUZ1426" s="1"/>
      <c r="CVA1426" s="1"/>
      <c r="CVB1426" s="1"/>
      <c r="CVC1426" s="1"/>
      <c r="CVD1426" s="1"/>
      <c r="CVE1426" s="1"/>
      <c r="CVF1426" s="1"/>
      <c r="CVG1426" s="1"/>
      <c r="CVH1426" s="1"/>
      <c r="CVI1426" s="1"/>
      <c r="CVJ1426" s="1"/>
      <c r="CVK1426" s="1"/>
      <c r="CVL1426" s="1"/>
      <c r="CVM1426" s="1"/>
      <c r="CVN1426" s="1"/>
      <c r="CVO1426" s="1"/>
      <c r="CVP1426" s="1"/>
      <c r="CVQ1426" s="1"/>
      <c r="CVR1426" s="1"/>
      <c r="CVS1426" s="1"/>
      <c r="CVT1426" s="1"/>
      <c r="CVU1426" s="1"/>
      <c r="CVV1426" s="1"/>
      <c r="CVW1426" s="1"/>
      <c r="CVX1426" s="1"/>
      <c r="CVY1426" s="1"/>
      <c r="CVZ1426" s="1"/>
      <c r="CWA1426" s="1"/>
      <c r="CWB1426" s="1"/>
      <c r="CWC1426" s="1"/>
      <c r="CWD1426" s="1"/>
      <c r="CWE1426" s="1"/>
      <c r="CWF1426" s="1"/>
      <c r="CWG1426" s="1"/>
      <c r="CWH1426" s="1"/>
      <c r="CWI1426" s="1"/>
      <c r="CWJ1426" s="1"/>
      <c r="CWK1426" s="1"/>
      <c r="CWL1426" s="1"/>
      <c r="CWM1426" s="1"/>
      <c r="CWN1426" s="1"/>
      <c r="CWO1426" s="1"/>
      <c r="CWP1426" s="1"/>
      <c r="CWQ1426" s="1"/>
      <c r="CWR1426" s="1"/>
      <c r="CWS1426" s="1"/>
      <c r="CWT1426" s="1"/>
      <c r="CWU1426" s="1"/>
      <c r="CWV1426" s="1"/>
      <c r="CWW1426" s="1"/>
      <c r="CWX1426" s="1"/>
      <c r="CWY1426" s="1"/>
      <c r="CWZ1426" s="1"/>
      <c r="CXA1426" s="1"/>
      <c r="CXB1426" s="1"/>
      <c r="CXC1426" s="1"/>
      <c r="CXD1426" s="1"/>
      <c r="CXE1426" s="1"/>
      <c r="CXF1426" s="1"/>
      <c r="CXG1426" s="1"/>
      <c r="CXH1426" s="1"/>
      <c r="CXI1426" s="1"/>
      <c r="CXJ1426" s="1"/>
      <c r="CXK1426" s="1"/>
      <c r="CXL1426" s="1"/>
      <c r="CXM1426" s="1"/>
      <c r="CXN1426" s="1"/>
      <c r="CXO1426" s="1"/>
      <c r="CXP1426" s="1"/>
      <c r="CXQ1426" s="1"/>
      <c r="CXR1426" s="1"/>
      <c r="CXS1426" s="1"/>
      <c r="CXT1426" s="1"/>
      <c r="CXU1426" s="1"/>
      <c r="CXV1426" s="1"/>
      <c r="CXW1426" s="1"/>
      <c r="CXX1426" s="1"/>
      <c r="CXY1426" s="1"/>
      <c r="CXZ1426" s="1"/>
      <c r="CYA1426" s="1"/>
      <c r="CYB1426" s="1"/>
      <c r="CYC1426" s="1"/>
      <c r="CYD1426" s="1"/>
      <c r="CYE1426" s="1"/>
      <c r="CYF1426" s="1"/>
      <c r="CYG1426" s="1"/>
      <c r="CYH1426" s="1"/>
      <c r="CYI1426" s="1"/>
      <c r="CYJ1426" s="1"/>
      <c r="CYK1426" s="1"/>
      <c r="CYL1426" s="1"/>
      <c r="CYM1426" s="1"/>
      <c r="CYN1426" s="1"/>
      <c r="CYO1426" s="1"/>
      <c r="CYP1426" s="1"/>
      <c r="CYQ1426" s="1"/>
      <c r="CYR1426" s="1"/>
      <c r="CYS1426" s="1"/>
      <c r="CYT1426" s="1"/>
      <c r="CYU1426" s="1"/>
      <c r="CYV1426" s="1"/>
      <c r="CYW1426" s="1"/>
      <c r="CYX1426" s="1"/>
      <c r="CYY1426" s="1"/>
      <c r="CYZ1426" s="1"/>
      <c r="CZA1426" s="1"/>
      <c r="CZB1426" s="1"/>
      <c r="CZC1426" s="1"/>
      <c r="CZD1426" s="1"/>
      <c r="CZE1426" s="1"/>
      <c r="CZF1426" s="1"/>
      <c r="CZG1426" s="1"/>
      <c r="CZH1426" s="1"/>
      <c r="CZI1426" s="1"/>
      <c r="CZJ1426" s="1"/>
      <c r="CZK1426" s="1"/>
      <c r="CZL1426" s="1"/>
      <c r="CZM1426" s="1"/>
      <c r="CZN1426" s="1"/>
      <c r="CZO1426" s="1"/>
      <c r="CZP1426" s="1"/>
      <c r="CZQ1426" s="1"/>
      <c r="CZR1426" s="1"/>
      <c r="CZS1426" s="1"/>
      <c r="CZT1426" s="1"/>
      <c r="CZU1426" s="1"/>
      <c r="CZV1426" s="1"/>
      <c r="CZW1426" s="1"/>
      <c r="CZX1426" s="1"/>
      <c r="CZY1426" s="1"/>
      <c r="CZZ1426" s="1"/>
      <c r="DAA1426" s="1"/>
      <c r="DAB1426" s="1"/>
      <c r="DAC1426" s="1"/>
      <c r="DAD1426" s="1"/>
      <c r="DAE1426" s="1"/>
      <c r="DAF1426" s="1"/>
      <c r="DAG1426" s="1"/>
      <c r="DAH1426" s="1"/>
      <c r="DAI1426" s="1"/>
      <c r="DAJ1426" s="1"/>
      <c r="DAK1426" s="1"/>
      <c r="DAL1426" s="1"/>
      <c r="DAM1426" s="1"/>
      <c r="DAN1426" s="1"/>
      <c r="DAO1426" s="1"/>
      <c r="DAP1426" s="1"/>
      <c r="DAQ1426" s="1"/>
      <c r="DAR1426" s="1"/>
      <c r="DAS1426" s="1"/>
      <c r="DAT1426" s="1"/>
      <c r="DAU1426" s="1"/>
      <c r="DAV1426" s="1"/>
      <c r="DAW1426" s="1"/>
      <c r="DAX1426" s="1"/>
      <c r="DAY1426" s="1"/>
      <c r="DAZ1426" s="1"/>
      <c r="DBA1426" s="1"/>
      <c r="DBB1426" s="1"/>
      <c r="DBC1426" s="1"/>
      <c r="DBD1426" s="1"/>
      <c r="DBE1426" s="1"/>
      <c r="DBF1426" s="1"/>
      <c r="DBG1426" s="1"/>
      <c r="DBH1426" s="1"/>
      <c r="DBI1426" s="1"/>
      <c r="DBJ1426" s="1"/>
      <c r="DBK1426" s="1"/>
      <c r="DBL1426" s="1"/>
      <c r="DBM1426" s="1"/>
      <c r="DBN1426" s="1"/>
      <c r="DBO1426" s="1"/>
      <c r="DBP1426" s="1"/>
      <c r="DBQ1426" s="1"/>
      <c r="DBR1426" s="1"/>
      <c r="DBS1426" s="1"/>
      <c r="DBT1426" s="1"/>
      <c r="DBU1426" s="1"/>
      <c r="DBV1426" s="1"/>
      <c r="DBW1426" s="1"/>
      <c r="DBX1426" s="1"/>
      <c r="DBY1426" s="1"/>
      <c r="DBZ1426" s="1"/>
      <c r="DCA1426" s="1"/>
      <c r="DCB1426" s="1"/>
      <c r="DCC1426" s="1"/>
      <c r="DCD1426" s="1"/>
      <c r="DCE1426" s="1"/>
      <c r="DCF1426" s="1"/>
      <c r="DCG1426" s="1"/>
      <c r="DCH1426" s="1"/>
      <c r="DCI1426" s="1"/>
      <c r="DCJ1426" s="1"/>
      <c r="DCK1426" s="1"/>
      <c r="DCL1426" s="1"/>
      <c r="DCM1426" s="1"/>
      <c r="DCN1426" s="1"/>
      <c r="DCO1426" s="1"/>
      <c r="DCP1426" s="1"/>
      <c r="DCQ1426" s="1"/>
      <c r="DCR1426" s="1"/>
      <c r="DCS1426" s="1"/>
      <c r="DCT1426" s="1"/>
      <c r="DCU1426" s="1"/>
      <c r="DCV1426" s="1"/>
      <c r="DCW1426" s="1"/>
      <c r="DCX1426" s="1"/>
      <c r="DCY1426" s="1"/>
      <c r="DCZ1426" s="1"/>
      <c r="DDA1426" s="1"/>
      <c r="DDB1426" s="1"/>
      <c r="DDC1426" s="1"/>
      <c r="DDD1426" s="1"/>
      <c r="DDE1426" s="1"/>
      <c r="DDF1426" s="1"/>
      <c r="DDG1426" s="1"/>
      <c r="DDH1426" s="1"/>
      <c r="DDI1426" s="1"/>
      <c r="DDJ1426" s="1"/>
      <c r="DDK1426" s="1"/>
      <c r="DDL1426" s="1"/>
      <c r="DDM1426" s="1"/>
      <c r="DDN1426" s="1"/>
      <c r="DDO1426" s="1"/>
      <c r="DDP1426" s="1"/>
      <c r="DDQ1426" s="1"/>
      <c r="DDR1426" s="1"/>
      <c r="DDS1426" s="1"/>
      <c r="DDT1426" s="1"/>
      <c r="DDU1426" s="1"/>
      <c r="DDV1426" s="1"/>
      <c r="DDW1426" s="1"/>
      <c r="DDX1426" s="1"/>
      <c r="DDY1426" s="1"/>
      <c r="DDZ1426" s="1"/>
      <c r="DEA1426" s="1"/>
      <c r="DEB1426" s="1"/>
      <c r="DEC1426" s="1"/>
      <c r="DED1426" s="1"/>
      <c r="DEE1426" s="1"/>
      <c r="DEF1426" s="1"/>
      <c r="DEG1426" s="1"/>
      <c r="DEH1426" s="1"/>
      <c r="DEI1426" s="1"/>
      <c r="DEJ1426" s="1"/>
      <c r="DEK1426" s="1"/>
      <c r="DEL1426" s="1"/>
      <c r="DEM1426" s="1"/>
      <c r="DEN1426" s="1"/>
      <c r="DEO1426" s="1"/>
      <c r="DEP1426" s="1"/>
      <c r="DEQ1426" s="1"/>
      <c r="DER1426" s="1"/>
      <c r="DES1426" s="1"/>
      <c r="DET1426" s="1"/>
      <c r="DEU1426" s="1"/>
      <c r="DEV1426" s="1"/>
      <c r="DEW1426" s="1"/>
      <c r="DEX1426" s="1"/>
      <c r="DEY1426" s="1"/>
      <c r="DEZ1426" s="1"/>
      <c r="DFA1426" s="1"/>
      <c r="DFB1426" s="1"/>
      <c r="DFC1426" s="1"/>
      <c r="DFD1426" s="1"/>
      <c r="DFE1426" s="1"/>
      <c r="DFF1426" s="1"/>
      <c r="DFG1426" s="1"/>
      <c r="DFH1426" s="1"/>
      <c r="DFI1426" s="1"/>
      <c r="DFJ1426" s="1"/>
      <c r="DFK1426" s="1"/>
      <c r="DFL1426" s="1"/>
      <c r="DFM1426" s="1"/>
      <c r="DFN1426" s="1"/>
      <c r="DFO1426" s="1"/>
      <c r="DFP1426" s="1"/>
      <c r="DFQ1426" s="1"/>
      <c r="DFR1426" s="1"/>
      <c r="DFS1426" s="1"/>
      <c r="DFT1426" s="1"/>
      <c r="DFU1426" s="1"/>
      <c r="DFV1426" s="1"/>
      <c r="DFW1426" s="1"/>
      <c r="DFX1426" s="1"/>
      <c r="DFY1426" s="1"/>
      <c r="DFZ1426" s="1"/>
      <c r="DGA1426" s="1"/>
      <c r="DGB1426" s="1"/>
      <c r="DGC1426" s="1"/>
      <c r="DGD1426" s="1"/>
      <c r="DGE1426" s="1"/>
      <c r="DGF1426" s="1"/>
      <c r="DGG1426" s="1"/>
      <c r="DGH1426" s="1"/>
      <c r="DGI1426" s="1"/>
      <c r="DGJ1426" s="1"/>
      <c r="DGK1426" s="1"/>
      <c r="DGL1426" s="1"/>
      <c r="DGM1426" s="1"/>
      <c r="DGN1426" s="1"/>
      <c r="DGO1426" s="1"/>
      <c r="DGP1426" s="1"/>
      <c r="DGQ1426" s="1"/>
      <c r="DGR1426" s="1"/>
      <c r="DGS1426" s="1"/>
      <c r="DGT1426" s="1"/>
      <c r="DGU1426" s="1"/>
      <c r="DGV1426" s="1"/>
      <c r="DGW1426" s="1"/>
      <c r="DGX1426" s="1"/>
      <c r="DGY1426" s="1"/>
      <c r="DGZ1426" s="1"/>
      <c r="DHA1426" s="1"/>
      <c r="DHB1426" s="1"/>
      <c r="DHC1426" s="1"/>
      <c r="DHD1426" s="1"/>
      <c r="DHE1426" s="1"/>
      <c r="DHF1426" s="1"/>
      <c r="DHG1426" s="1"/>
      <c r="DHH1426" s="1"/>
      <c r="DHI1426" s="1"/>
      <c r="DHJ1426" s="1"/>
      <c r="DHK1426" s="1"/>
      <c r="DHL1426" s="1"/>
      <c r="DHM1426" s="1"/>
      <c r="DHN1426" s="1"/>
      <c r="DHO1426" s="1"/>
      <c r="DHP1426" s="1"/>
      <c r="DHQ1426" s="1"/>
      <c r="DHR1426" s="1"/>
      <c r="DHS1426" s="1"/>
      <c r="DHT1426" s="1"/>
      <c r="DHU1426" s="1"/>
      <c r="DHV1426" s="1"/>
      <c r="DHW1426" s="1"/>
      <c r="DHX1426" s="1"/>
      <c r="DHY1426" s="1"/>
      <c r="DHZ1426" s="1"/>
      <c r="DIA1426" s="1"/>
      <c r="DIB1426" s="1"/>
      <c r="DIC1426" s="1"/>
      <c r="DID1426" s="1"/>
      <c r="DIE1426" s="1"/>
      <c r="DIF1426" s="1"/>
      <c r="DIG1426" s="1"/>
      <c r="DIH1426" s="1"/>
      <c r="DII1426" s="1"/>
      <c r="DIJ1426" s="1"/>
      <c r="DIK1426" s="1"/>
      <c r="DIL1426" s="1"/>
      <c r="DIM1426" s="1"/>
      <c r="DIN1426" s="1"/>
      <c r="DIO1426" s="1"/>
      <c r="DIP1426" s="1"/>
      <c r="DIQ1426" s="1"/>
      <c r="DIR1426" s="1"/>
      <c r="DIS1426" s="1"/>
      <c r="DIT1426" s="1"/>
      <c r="DIU1426" s="1"/>
      <c r="DIV1426" s="1"/>
      <c r="DIW1426" s="1"/>
      <c r="DIX1426" s="1"/>
      <c r="DIY1426" s="1"/>
      <c r="DIZ1426" s="1"/>
      <c r="DJA1426" s="1"/>
      <c r="DJB1426" s="1"/>
      <c r="DJC1426" s="1"/>
      <c r="DJD1426" s="1"/>
      <c r="DJE1426" s="1"/>
      <c r="DJF1426" s="1"/>
      <c r="DJG1426" s="1"/>
      <c r="DJH1426" s="1"/>
      <c r="DJI1426" s="1"/>
      <c r="DJJ1426" s="1"/>
      <c r="DJK1426" s="1"/>
      <c r="DJL1426" s="1"/>
      <c r="DJM1426" s="1"/>
      <c r="DJN1426" s="1"/>
      <c r="DJO1426" s="1"/>
      <c r="DJP1426" s="1"/>
      <c r="DJQ1426" s="1"/>
      <c r="DJR1426" s="1"/>
      <c r="DJS1426" s="1"/>
      <c r="DJT1426" s="1"/>
      <c r="DJU1426" s="1"/>
      <c r="DJV1426" s="1"/>
      <c r="DJW1426" s="1"/>
      <c r="DJX1426" s="1"/>
      <c r="DJY1426" s="1"/>
      <c r="DJZ1426" s="1"/>
      <c r="DKA1426" s="1"/>
      <c r="DKB1426" s="1"/>
      <c r="DKC1426" s="1"/>
      <c r="DKD1426" s="1"/>
      <c r="DKE1426" s="1"/>
      <c r="DKF1426" s="1"/>
      <c r="DKG1426" s="1"/>
      <c r="DKH1426" s="1"/>
      <c r="DKI1426" s="1"/>
      <c r="DKJ1426" s="1"/>
      <c r="DKK1426" s="1"/>
      <c r="DKL1426" s="1"/>
      <c r="DKM1426" s="1"/>
      <c r="DKN1426" s="1"/>
      <c r="DKO1426" s="1"/>
      <c r="DKP1426" s="1"/>
      <c r="DKQ1426" s="1"/>
      <c r="DKR1426" s="1"/>
      <c r="DKS1426" s="1"/>
      <c r="DKT1426" s="1"/>
      <c r="DKU1426" s="1"/>
      <c r="DKV1426" s="1"/>
      <c r="DKW1426" s="1"/>
      <c r="DKX1426" s="1"/>
      <c r="DKY1426" s="1"/>
      <c r="DKZ1426" s="1"/>
      <c r="DLA1426" s="1"/>
      <c r="DLB1426" s="1"/>
      <c r="DLC1426" s="1"/>
      <c r="DLD1426" s="1"/>
      <c r="DLE1426" s="1"/>
      <c r="DLF1426" s="1"/>
      <c r="DLG1426" s="1"/>
      <c r="DLH1426" s="1"/>
      <c r="DLI1426" s="1"/>
      <c r="DLJ1426" s="1"/>
      <c r="DLK1426" s="1"/>
      <c r="DLL1426" s="1"/>
      <c r="DLM1426" s="1"/>
      <c r="DLN1426" s="1"/>
      <c r="DLO1426" s="1"/>
      <c r="DLP1426" s="1"/>
      <c r="DLQ1426" s="1"/>
      <c r="DLR1426" s="1"/>
      <c r="DLS1426" s="1"/>
      <c r="DLT1426" s="1"/>
      <c r="DLU1426" s="1"/>
      <c r="DLV1426" s="1"/>
      <c r="DLW1426" s="1"/>
      <c r="DLX1426" s="1"/>
      <c r="DLY1426" s="1"/>
      <c r="DLZ1426" s="1"/>
      <c r="DMA1426" s="1"/>
      <c r="DMB1426" s="1"/>
      <c r="DMC1426" s="1"/>
      <c r="DMD1426" s="1"/>
      <c r="DME1426" s="1"/>
      <c r="DMF1426" s="1"/>
      <c r="DMG1426" s="1"/>
      <c r="DMH1426" s="1"/>
      <c r="DMI1426" s="1"/>
      <c r="DMJ1426" s="1"/>
      <c r="DMK1426" s="1"/>
      <c r="DML1426" s="1"/>
      <c r="DMM1426" s="1"/>
      <c r="DMN1426" s="1"/>
      <c r="DMO1426" s="1"/>
      <c r="DMP1426" s="1"/>
      <c r="DMQ1426" s="1"/>
      <c r="DMR1426" s="1"/>
      <c r="DMS1426" s="1"/>
      <c r="DMT1426" s="1"/>
      <c r="DMU1426" s="1"/>
      <c r="DMV1426" s="1"/>
      <c r="DMW1426" s="1"/>
      <c r="DMX1426" s="1"/>
      <c r="DMY1426" s="1"/>
      <c r="DMZ1426" s="1"/>
      <c r="DNA1426" s="1"/>
      <c r="DNB1426" s="1"/>
      <c r="DNC1426" s="1"/>
      <c r="DND1426" s="1"/>
      <c r="DNE1426" s="1"/>
      <c r="DNF1426" s="1"/>
      <c r="DNG1426" s="1"/>
      <c r="DNH1426" s="1"/>
      <c r="DNI1426" s="1"/>
      <c r="DNJ1426" s="1"/>
      <c r="DNK1426" s="1"/>
      <c r="DNL1426" s="1"/>
      <c r="DNM1426" s="1"/>
      <c r="DNN1426" s="1"/>
      <c r="DNO1426" s="1"/>
      <c r="DNP1426" s="1"/>
      <c r="DNQ1426" s="1"/>
      <c r="DNR1426" s="1"/>
      <c r="DNS1426" s="1"/>
      <c r="DNT1426" s="1"/>
      <c r="DNU1426" s="1"/>
      <c r="DNV1426" s="1"/>
      <c r="DNW1426" s="1"/>
      <c r="DNX1426" s="1"/>
      <c r="DNY1426" s="1"/>
      <c r="DNZ1426" s="1"/>
      <c r="DOA1426" s="1"/>
      <c r="DOB1426" s="1"/>
      <c r="DOC1426" s="1"/>
      <c r="DOD1426" s="1"/>
      <c r="DOE1426" s="1"/>
      <c r="DOF1426" s="1"/>
      <c r="DOG1426" s="1"/>
      <c r="DOH1426" s="1"/>
      <c r="DOI1426" s="1"/>
      <c r="DOJ1426" s="1"/>
      <c r="DOK1426" s="1"/>
      <c r="DOL1426" s="1"/>
      <c r="DOM1426" s="1"/>
      <c r="DON1426" s="1"/>
      <c r="DOO1426" s="1"/>
      <c r="DOP1426" s="1"/>
      <c r="DOQ1426" s="1"/>
      <c r="DOR1426" s="1"/>
      <c r="DOS1426" s="1"/>
      <c r="DOT1426" s="1"/>
      <c r="DOU1426" s="1"/>
      <c r="DOV1426" s="1"/>
      <c r="DOW1426" s="1"/>
      <c r="DOX1426" s="1"/>
      <c r="DOY1426" s="1"/>
      <c r="DOZ1426" s="1"/>
      <c r="DPA1426" s="1"/>
      <c r="DPB1426" s="1"/>
      <c r="DPC1426" s="1"/>
      <c r="DPD1426" s="1"/>
      <c r="DPE1426" s="1"/>
      <c r="DPF1426" s="1"/>
      <c r="DPG1426" s="1"/>
      <c r="DPH1426" s="1"/>
      <c r="DPI1426" s="1"/>
      <c r="DPJ1426" s="1"/>
      <c r="DPK1426" s="1"/>
      <c r="DPL1426" s="1"/>
      <c r="DPM1426" s="1"/>
      <c r="DPN1426" s="1"/>
      <c r="DPO1426" s="1"/>
      <c r="DPP1426" s="1"/>
      <c r="DPQ1426" s="1"/>
      <c r="DPR1426" s="1"/>
      <c r="DPS1426" s="1"/>
      <c r="DPT1426" s="1"/>
      <c r="DPU1426" s="1"/>
      <c r="DPV1426" s="1"/>
      <c r="DPW1426" s="1"/>
      <c r="DPX1426" s="1"/>
      <c r="DPY1426" s="1"/>
      <c r="DPZ1426" s="1"/>
      <c r="DQA1426" s="1"/>
      <c r="DQB1426" s="1"/>
      <c r="DQC1426" s="1"/>
      <c r="DQD1426" s="1"/>
      <c r="DQE1426" s="1"/>
      <c r="DQF1426" s="1"/>
      <c r="DQG1426" s="1"/>
      <c r="DQH1426" s="1"/>
      <c r="DQI1426" s="1"/>
      <c r="DQJ1426" s="1"/>
      <c r="DQK1426" s="1"/>
      <c r="DQL1426" s="1"/>
      <c r="DQM1426" s="1"/>
      <c r="DQN1426" s="1"/>
      <c r="DQO1426" s="1"/>
      <c r="DQP1426" s="1"/>
      <c r="DQQ1426" s="1"/>
      <c r="DQR1426" s="1"/>
      <c r="DQS1426" s="1"/>
      <c r="DQT1426" s="1"/>
      <c r="DQU1426" s="1"/>
      <c r="DQV1426" s="1"/>
      <c r="DQW1426" s="1"/>
      <c r="DQX1426" s="1"/>
      <c r="DQY1426" s="1"/>
      <c r="DQZ1426" s="1"/>
      <c r="DRA1426" s="1"/>
      <c r="DRB1426" s="1"/>
      <c r="DRC1426" s="1"/>
      <c r="DRD1426" s="1"/>
      <c r="DRE1426" s="1"/>
      <c r="DRF1426" s="1"/>
      <c r="DRG1426" s="1"/>
      <c r="DRH1426" s="1"/>
      <c r="DRI1426" s="1"/>
      <c r="DRJ1426" s="1"/>
      <c r="DRK1426" s="1"/>
      <c r="DRL1426" s="1"/>
      <c r="DRM1426" s="1"/>
      <c r="DRN1426" s="1"/>
      <c r="DRO1426" s="1"/>
      <c r="DRP1426" s="1"/>
      <c r="DRQ1426" s="1"/>
      <c r="DRR1426" s="1"/>
      <c r="DRS1426" s="1"/>
      <c r="DRT1426" s="1"/>
      <c r="DRU1426" s="1"/>
      <c r="DRV1426" s="1"/>
      <c r="DRW1426" s="1"/>
      <c r="DRX1426" s="1"/>
      <c r="DRY1426" s="1"/>
      <c r="DRZ1426" s="1"/>
      <c r="DSA1426" s="1"/>
      <c r="DSB1426" s="1"/>
      <c r="DSC1426" s="1"/>
      <c r="DSD1426" s="1"/>
      <c r="DSE1426" s="1"/>
      <c r="DSF1426" s="1"/>
      <c r="DSG1426" s="1"/>
      <c r="DSH1426" s="1"/>
      <c r="DSI1426" s="1"/>
      <c r="DSJ1426" s="1"/>
      <c r="DSK1426" s="1"/>
      <c r="DSL1426" s="1"/>
      <c r="DSM1426" s="1"/>
      <c r="DSN1426" s="1"/>
      <c r="DSO1426" s="1"/>
      <c r="DSP1426" s="1"/>
      <c r="DSQ1426" s="1"/>
      <c r="DSR1426" s="1"/>
      <c r="DSS1426" s="1"/>
      <c r="DST1426" s="1"/>
      <c r="DSU1426" s="1"/>
      <c r="DSV1426" s="1"/>
      <c r="DSW1426" s="1"/>
      <c r="DSX1426" s="1"/>
      <c r="DSY1426" s="1"/>
      <c r="DSZ1426" s="1"/>
      <c r="DTA1426" s="1"/>
      <c r="DTB1426" s="1"/>
      <c r="DTC1426" s="1"/>
      <c r="DTD1426" s="1"/>
      <c r="DTE1426" s="1"/>
      <c r="DTF1426" s="1"/>
      <c r="DTG1426" s="1"/>
      <c r="DTH1426" s="1"/>
      <c r="DTI1426" s="1"/>
      <c r="DTJ1426" s="1"/>
      <c r="DTK1426" s="1"/>
      <c r="DTL1426" s="1"/>
      <c r="DTM1426" s="1"/>
      <c r="DTN1426" s="1"/>
      <c r="DTO1426" s="1"/>
      <c r="DTP1426" s="1"/>
      <c r="DTQ1426" s="1"/>
      <c r="DTR1426" s="1"/>
      <c r="DTS1426" s="1"/>
      <c r="DTT1426" s="1"/>
      <c r="DTU1426" s="1"/>
      <c r="DTV1426" s="1"/>
      <c r="DTW1426" s="1"/>
      <c r="DTX1426" s="1"/>
      <c r="DTY1426" s="1"/>
      <c r="DTZ1426" s="1"/>
      <c r="DUA1426" s="1"/>
      <c r="DUB1426" s="1"/>
      <c r="DUC1426" s="1"/>
      <c r="DUD1426" s="1"/>
      <c r="DUE1426" s="1"/>
      <c r="DUF1426" s="1"/>
      <c r="DUG1426" s="1"/>
      <c r="DUH1426" s="1"/>
      <c r="DUI1426" s="1"/>
      <c r="DUJ1426" s="1"/>
      <c r="DUK1426" s="1"/>
      <c r="DUL1426" s="1"/>
      <c r="DUM1426" s="1"/>
      <c r="DUN1426" s="1"/>
      <c r="DUO1426" s="1"/>
      <c r="DUP1426" s="1"/>
      <c r="DUQ1426" s="1"/>
      <c r="DUR1426" s="1"/>
      <c r="DUS1426" s="1"/>
      <c r="DUT1426" s="1"/>
      <c r="DUU1426" s="1"/>
      <c r="DUV1426" s="1"/>
      <c r="DUW1426" s="1"/>
      <c r="DUX1426" s="1"/>
      <c r="DUY1426" s="1"/>
      <c r="DUZ1426" s="1"/>
      <c r="DVA1426" s="1"/>
      <c r="DVB1426" s="1"/>
      <c r="DVC1426" s="1"/>
      <c r="DVD1426" s="1"/>
      <c r="DVE1426" s="1"/>
      <c r="DVF1426" s="1"/>
      <c r="DVG1426" s="1"/>
      <c r="DVH1426" s="1"/>
      <c r="DVI1426" s="1"/>
      <c r="DVJ1426" s="1"/>
      <c r="DVK1426" s="1"/>
      <c r="DVL1426" s="1"/>
      <c r="DVM1426" s="1"/>
      <c r="DVN1426" s="1"/>
      <c r="DVO1426" s="1"/>
      <c r="DVP1426" s="1"/>
      <c r="DVQ1426" s="1"/>
      <c r="DVR1426" s="1"/>
      <c r="DVS1426" s="1"/>
      <c r="DVT1426" s="1"/>
      <c r="DVU1426" s="1"/>
      <c r="DVV1426" s="1"/>
      <c r="DVW1426" s="1"/>
      <c r="DVX1426" s="1"/>
      <c r="DVY1426" s="1"/>
      <c r="DVZ1426" s="1"/>
      <c r="DWA1426" s="1"/>
      <c r="DWB1426" s="1"/>
      <c r="DWC1426" s="1"/>
      <c r="DWD1426" s="1"/>
      <c r="DWE1426" s="1"/>
      <c r="DWF1426" s="1"/>
      <c r="DWG1426" s="1"/>
      <c r="DWH1426" s="1"/>
      <c r="DWI1426" s="1"/>
      <c r="DWJ1426" s="1"/>
      <c r="DWK1426" s="1"/>
      <c r="DWL1426" s="1"/>
      <c r="DWM1426" s="1"/>
      <c r="DWN1426" s="1"/>
      <c r="DWO1426" s="1"/>
      <c r="DWP1426" s="1"/>
      <c r="DWQ1426" s="1"/>
      <c r="DWR1426" s="1"/>
      <c r="DWS1426" s="1"/>
      <c r="DWT1426" s="1"/>
      <c r="DWU1426" s="1"/>
      <c r="DWV1426" s="1"/>
      <c r="DWW1426" s="1"/>
      <c r="DWX1426" s="1"/>
      <c r="DWY1426" s="1"/>
      <c r="DWZ1426" s="1"/>
      <c r="DXA1426" s="1"/>
      <c r="DXB1426" s="1"/>
      <c r="DXC1426" s="1"/>
      <c r="DXD1426" s="1"/>
      <c r="DXE1426" s="1"/>
      <c r="DXF1426" s="1"/>
      <c r="DXG1426" s="1"/>
      <c r="DXH1426" s="1"/>
      <c r="DXI1426" s="1"/>
      <c r="DXJ1426" s="1"/>
      <c r="DXK1426" s="1"/>
      <c r="DXL1426" s="1"/>
      <c r="DXM1426" s="1"/>
      <c r="DXN1426" s="1"/>
      <c r="DXO1426" s="1"/>
      <c r="DXP1426" s="1"/>
      <c r="DXQ1426" s="1"/>
      <c r="DXR1426" s="1"/>
      <c r="DXS1426" s="1"/>
      <c r="DXT1426" s="1"/>
      <c r="DXU1426" s="1"/>
      <c r="DXV1426" s="1"/>
      <c r="DXW1426" s="1"/>
      <c r="DXX1426" s="1"/>
      <c r="DXY1426" s="1"/>
      <c r="DXZ1426" s="1"/>
      <c r="DYA1426" s="1"/>
      <c r="DYB1426" s="1"/>
      <c r="DYC1426" s="1"/>
      <c r="DYD1426" s="1"/>
      <c r="DYE1426" s="1"/>
      <c r="DYF1426" s="1"/>
      <c r="DYG1426" s="1"/>
      <c r="DYH1426" s="1"/>
      <c r="DYI1426" s="1"/>
      <c r="DYJ1426" s="1"/>
      <c r="DYK1426" s="1"/>
      <c r="DYL1426" s="1"/>
      <c r="DYM1426" s="1"/>
      <c r="DYN1426" s="1"/>
      <c r="DYO1426" s="1"/>
      <c r="DYP1426" s="1"/>
      <c r="DYQ1426" s="1"/>
      <c r="DYR1426" s="1"/>
      <c r="DYS1426" s="1"/>
      <c r="DYT1426" s="1"/>
      <c r="DYU1426" s="1"/>
      <c r="DYV1426" s="1"/>
      <c r="DYW1426" s="1"/>
      <c r="DYX1426" s="1"/>
      <c r="DYY1426" s="1"/>
      <c r="DYZ1426" s="1"/>
      <c r="DZA1426" s="1"/>
      <c r="DZB1426" s="1"/>
      <c r="DZC1426" s="1"/>
      <c r="DZD1426" s="1"/>
      <c r="DZE1426" s="1"/>
      <c r="DZF1426" s="1"/>
      <c r="DZG1426" s="1"/>
      <c r="DZH1426" s="1"/>
      <c r="DZI1426" s="1"/>
      <c r="DZJ1426" s="1"/>
      <c r="DZK1426" s="1"/>
      <c r="DZL1426" s="1"/>
      <c r="DZM1426" s="1"/>
      <c r="DZN1426" s="1"/>
      <c r="DZO1426" s="1"/>
      <c r="DZP1426" s="1"/>
      <c r="DZQ1426" s="1"/>
      <c r="DZR1426" s="1"/>
      <c r="DZS1426" s="1"/>
      <c r="DZT1426" s="1"/>
      <c r="DZU1426" s="1"/>
      <c r="DZV1426" s="1"/>
      <c r="DZW1426" s="1"/>
      <c r="DZX1426" s="1"/>
      <c r="DZY1426" s="1"/>
      <c r="DZZ1426" s="1"/>
      <c r="EAA1426" s="1"/>
      <c r="EAB1426" s="1"/>
      <c r="EAC1426" s="1"/>
      <c r="EAD1426" s="1"/>
      <c r="EAE1426" s="1"/>
      <c r="EAF1426" s="1"/>
      <c r="EAG1426" s="1"/>
      <c r="EAH1426" s="1"/>
      <c r="EAI1426" s="1"/>
      <c r="EAJ1426" s="1"/>
      <c r="EAK1426" s="1"/>
      <c r="EAL1426" s="1"/>
      <c r="EAM1426" s="1"/>
      <c r="EAN1426" s="1"/>
      <c r="EAO1426" s="1"/>
      <c r="EAP1426" s="1"/>
      <c r="EAQ1426" s="1"/>
      <c r="EAR1426" s="1"/>
      <c r="EAS1426" s="1"/>
      <c r="EAT1426" s="1"/>
      <c r="EAU1426" s="1"/>
      <c r="EAV1426" s="1"/>
      <c r="EAW1426" s="1"/>
      <c r="EAX1426" s="1"/>
      <c r="EAY1426" s="1"/>
      <c r="EAZ1426" s="1"/>
      <c r="EBA1426" s="1"/>
      <c r="EBB1426" s="1"/>
      <c r="EBC1426" s="1"/>
      <c r="EBD1426" s="1"/>
      <c r="EBE1426" s="1"/>
      <c r="EBF1426" s="1"/>
      <c r="EBG1426" s="1"/>
      <c r="EBH1426" s="1"/>
      <c r="EBI1426" s="1"/>
      <c r="EBJ1426" s="1"/>
      <c r="EBK1426" s="1"/>
      <c r="EBL1426" s="1"/>
      <c r="EBM1426" s="1"/>
      <c r="EBN1426" s="1"/>
      <c r="EBO1426" s="1"/>
      <c r="EBP1426" s="1"/>
      <c r="EBQ1426" s="1"/>
      <c r="EBR1426" s="1"/>
      <c r="EBS1426" s="1"/>
      <c r="EBT1426" s="1"/>
      <c r="EBU1426" s="1"/>
      <c r="EBV1426" s="1"/>
      <c r="EBW1426" s="1"/>
      <c r="EBX1426" s="1"/>
      <c r="EBY1426" s="1"/>
      <c r="EBZ1426" s="1"/>
      <c r="ECA1426" s="1"/>
      <c r="ECB1426" s="1"/>
      <c r="ECC1426" s="1"/>
      <c r="ECD1426" s="1"/>
      <c r="ECE1426" s="1"/>
      <c r="ECF1426" s="1"/>
      <c r="ECG1426" s="1"/>
      <c r="ECH1426" s="1"/>
      <c r="ECI1426" s="1"/>
      <c r="ECJ1426" s="1"/>
      <c r="ECK1426" s="1"/>
      <c r="ECL1426" s="1"/>
      <c r="ECM1426" s="1"/>
      <c r="ECN1426" s="1"/>
      <c r="ECO1426" s="1"/>
      <c r="ECP1426" s="1"/>
      <c r="ECQ1426" s="1"/>
      <c r="ECR1426" s="1"/>
      <c r="ECS1426" s="1"/>
      <c r="ECT1426" s="1"/>
      <c r="ECU1426" s="1"/>
      <c r="ECV1426" s="1"/>
      <c r="ECW1426" s="1"/>
      <c r="ECX1426" s="1"/>
      <c r="ECY1426" s="1"/>
      <c r="ECZ1426" s="1"/>
      <c r="EDA1426" s="1"/>
      <c r="EDB1426" s="1"/>
      <c r="EDC1426" s="1"/>
      <c r="EDD1426" s="1"/>
      <c r="EDE1426" s="1"/>
      <c r="EDF1426" s="1"/>
      <c r="EDG1426" s="1"/>
      <c r="EDH1426" s="1"/>
      <c r="EDI1426" s="1"/>
      <c r="EDJ1426" s="1"/>
      <c r="EDK1426" s="1"/>
      <c r="EDL1426" s="1"/>
      <c r="EDM1426" s="1"/>
      <c r="EDN1426" s="1"/>
      <c r="EDO1426" s="1"/>
      <c r="EDP1426" s="1"/>
      <c r="EDQ1426" s="1"/>
      <c r="EDR1426" s="1"/>
      <c r="EDS1426" s="1"/>
      <c r="EDT1426" s="1"/>
      <c r="EDU1426" s="1"/>
      <c r="EDV1426" s="1"/>
      <c r="EDW1426" s="1"/>
      <c r="EDX1426" s="1"/>
      <c r="EDY1426" s="1"/>
      <c r="EDZ1426" s="1"/>
      <c r="EEA1426" s="1"/>
      <c r="EEB1426" s="1"/>
      <c r="EEC1426" s="1"/>
      <c r="EED1426" s="1"/>
      <c r="EEE1426" s="1"/>
      <c r="EEF1426" s="1"/>
      <c r="EEG1426" s="1"/>
      <c r="EEH1426" s="1"/>
      <c r="EEI1426" s="1"/>
      <c r="EEJ1426" s="1"/>
      <c r="EEK1426" s="1"/>
      <c r="EEL1426" s="1"/>
      <c r="EEM1426" s="1"/>
      <c r="EEN1426" s="1"/>
      <c r="EEO1426" s="1"/>
      <c r="EEP1426" s="1"/>
      <c r="EEQ1426" s="1"/>
      <c r="EER1426" s="1"/>
      <c r="EES1426" s="1"/>
      <c r="EET1426" s="1"/>
      <c r="EEU1426" s="1"/>
      <c r="EEV1426" s="1"/>
      <c r="EEW1426" s="1"/>
      <c r="EEX1426" s="1"/>
      <c r="EEY1426" s="1"/>
      <c r="EEZ1426" s="1"/>
      <c r="EFA1426" s="1"/>
      <c r="EFB1426" s="1"/>
      <c r="EFC1426" s="1"/>
      <c r="EFD1426" s="1"/>
      <c r="EFE1426" s="1"/>
      <c r="EFF1426" s="1"/>
      <c r="EFG1426" s="1"/>
      <c r="EFH1426" s="1"/>
      <c r="EFI1426" s="1"/>
      <c r="EFJ1426" s="1"/>
      <c r="EFK1426" s="1"/>
      <c r="EFL1426" s="1"/>
      <c r="EFM1426" s="1"/>
      <c r="EFN1426" s="1"/>
      <c r="EFO1426" s="1"/>
      <c r="EFP1426" s="1"/>
      <c r="EFQ1426" s="1"/>
      <c r="EFR1426" s="1"/>
      <c r="EFS1426" s="1"/>
      <c r="EFT1426" s="1"/>
      <c r="EFU1426" s="1"/>
      <c r="EFV1426" s="1"/>
      <c r="EFW1426" s="1"/>
      <c r="EFX1426" s="1"/>
      <c r="EFY1426" s="1"/>
      <c r="EFZ1426" s="1"/>
      <c r="EGA1426" s="1"/>
      <c r="EGB1426" s="1"/>
      <c r="EGC1426" s="1"/>
      <c r="EGD1426" s="1"/>
      <c r="EGE1426" s="1"/>
      <c r="EGF1426" s="1"/>
      <c r="EGG1426" s="1"/>
      <c r="EGH1426" s="1"/>
      <c r="EGI1426" s="1"/>
      <c r="EGJ1426" s="1"/>
      <c r="EGK1426" s="1"/>
      <c r="EGL1426" s="1"/>
      <c r="EGM1426" s="1"/>
      <c r="EGN1426" s="1"/>
      <c r="EGO1426" s="1"/>
      <c r="EGP1426" s="1"/>
      <c r="EGQ1426" s="1"/>
      <c r="EGR1426" s="1"/>
      <c r="EGS1426" s="1"/>
      <c r="EGT1426" s="1"/>
      <c r="EGU1426" s="1"/>
      <c r="EGV1426" s="1"/>
      <c r="EGW1426" s="1"/>
      <c r="EGX1426" s="1"/>
      <c r="EGY1426" s="1"/>
      <c r="EGZ1426" s="1"/>
      <c r="EHA1426" s="1"/>
      <c r="EHB1426" s="1"/>
      <c r="EHC1426" s="1"/>
      <c r="EHD1426" s="1"/>
      <c r="EHE1426" s="1"/>
      <c r="EHF1426" s="1"/>
      <c r="EHG1426" s="1"/>
      <c r="EHH1426" s="1"/>
      <c r="EHI1426" s="1"/>
      <c r="EHJ1426" s="1"/>
      <c r="EHK1426" s="1"/>
      <c r="EHL1426" s="1"/>
      <c r="EHM1426" s="1"/>
      <c r="EHN1426" s="1"/>
      <c r="EHO1426" s="1"/>
      <c r="EHP1426" s="1"/>
      <c r="EHQ1426" s="1"/>
      <c r="EHR1426" s="1"/>
      <c r="EHS1426" s="1"/>
      <c r="EHT1426" s="1"/>
      <c r="EHU1426" s="1"/>
      <c r="EHV1426" s="1"/>
      <c r="EHW1426" s="1"/>
      <c r="EHX1426" s="1"/>
      <c r="EHY1426" s="1"/>
      <c r="EHZ1426" s="1"/>
      <c r="EIA1426" s="1"/>
      <c r="EIB1426" s="1"/>
      <c r="EIC1426" s="1"/>
      <c r="EID1426" s="1"/>
      <c r="EIE1426" s="1"/>
      <c r="EIF1426" s="1"/>
      <c r="EIG1426" s="1"/>
      <c r="EIH1426" s="1"/>
      <c r="EII1426" s="1"/>
      <c r="EIJ1426" s="1"/>
      <c r="EIK1426" s="1"/>
      <c r="EIL1426" s="1"/>
      <c r="EIM1426" s="1"/>
      <c r="EIN1426" s="1"/>
      <c r="EIO1426" s="1"/>
      <c r="EIP1426" s="1"/>
      <c r="EIQ1426" s="1"/>
      <c r="EIR1426" s="1"/>
      <c r="EIS1426" s="1"/>
      <c r="EIT1426" s="1"/>
      <c r="EIU1426" s="1"/>
      <c r="EIV1426" s="1"/>
      <c r="EIW1426" s="1"/>
      <c r="EIX1426" s="1"/>
      <c r="EIY1426" s="1"/>
      <c r="EIZ1426" s="1"/>
      <c r="EJA1426" s="1"/>
      <c r="EJB1426" s="1"/>
      <c r="EJC1426" s="1"/>
      <c r="EJD1426" s="1"/>
      <c r="EJE1426" s="1"/>
      <c r="EJF1426" s="1"/>
      <c r="EJG1426" s="1"/>
      <c r="EJH1426" s="1"/>
      <c r="EJI1426" s="1"/>
      <c r="EJJ1426" s="1"/>
      <c r="EJK1426" s="1"/>
      <c r="EJL1426" s="1"/>
      <c r="EJM1426" s="1"/>
      <c r="EJN1426" s="1"/>
      <c r="EJO1426" s="1"/>
      <c r="EJP1426" s="1"/>
      <c r="EJQ1426" s="1"/>
      <c r="EJR1426" s="1"/>
      <c r="EJS1426" s="1"/>
      <c r="EJT1426" s="1"/>
      <c r="EJU1426" s="1"/>
      <c r="EJV1426" s="1"/>
      <c r="EJW1426" s="1"/>
      <c r="EJX1426" s="1"/>
      <c r="EJY1426" s="1"/>
      <c r="EJZ1426" s="1"/>
      <c r="EKA1426" s="1"/>
      <c r="EKB1426" s="1"/>
      <c r="EKC1426" s="1"/>
      <c r="EKD1426" s="1"/>
      <c r="EKE1426" s="1"/>
      <c r="EKF1426" s="1"/>
      <c r="EKG1426" s="1"/>
      <c r="EKH1426" s="1"/>
      <c r="EKI1426" s="1"/>
      <c r="EKJ1426" s="1"/>
      <c r="EKK1426" s="1"/>
      <c r="EKL1426" s="1"/>
      <c r="EKM1426" s="1"/>
      <c r="EKN1426" s="1"/>
      <c r="EKO1426" s="1"/>
      <c r="EKP1426" s="1"/>
      <c r="EKQ1426" s="1"/>
      <c r="EKR1426" s="1"/>
      <c r="EKS1426" s="1"/>
      <c r="EKT1426" s="1"/>
      <c r="EKU1426" s="1"/>
      <c r="EKV1426" s="1"/>
      <c r="EKW1426" s="1"/>
      <c r="EKX1426" s="1"/>
      <c r="EKY1426" s="1"/>
      <c r="EKZ1426" s="1"/>
      <c r="ELA1426" s="1"/>
      <c r="ELB1426" s="1"/>
      <c r="ELC1426" s="1"/>
      <c r="ELD1426" s="1"/>
      <c r="ELE1426" s="1"/>
      <c r="ELF1426" s="1"/>
      <c r="ELG1426" s="1"/>
      <c r="ELH1426" s="1"/>
      <c r="ELI1426" s="1"/>
      <c r="ELJ1426" s="1"/>
      <c r="ELK1426" s="1"/>
      <c r="ELL1426" s="1"/>
      <c r="ELM1426" s="1"/>
      <c r="ELN1426" s="1"/>
      <c r="ELO1426" s="1"/>
      <c r="ELP1426" s="1"/>
      <c r="ELQ1426" s="1"/>
      <c r="ELR1426" s="1"/>
      <c r="ELS1426" s="1"/>
      <c r="ELT1426" s="1"/>
      <c r="ELU1426" s="1"/>
      <c r="ELV1426" s="1"/>
      <c r="ELW1426" s="1"/>
      <c r="ELX1426" s="1"/>
      <c r="ELY1426" s="1"/>
      <c r="ELZ1426" s="1"/>
      <c r="EMA1426" s="1"/>
      <c r="EMB1426" s="1"/>
      <c r="EMC1426" s="1"/>
      <c r="EMD1426" s="1"/>
      <c r="EME1426" s="1"/>
      <c r="EMF1426" s="1"/>
      <c r="EMG1426" s="1"/>
      <c r="EMH1426" s="1"/>
      <c r="EMI1426" s="1"/>
      <c r="EMJ1426" s="1"/>
      <c r="EMK1426" s="1"/>
      <c r="EML1426" s="1"/>
      <c r="EMM1426" s="1"/>
      <c r="EMN1426" s="1"/>
      <c r="EMO1426" s="1"/>
      <c r="EMP1426" s="1"/>
      <c r="EMQ1426" s="1"/>
      <c r="EMR1426" s="1"/>
      <c r="EMS1426" s="1"/>
      <c r="EMT1426" s="1"/>
      <c r="EMU1426" s="1"/>
      <c r="EMV1426" s="1"/>
      <c r="EMW1426" s="1"/>
      <c r="EMX1426" s="1"/>
      <c r="EMY1426" s="1"/>
      <c r="EMZ1426" s="1"/>
      <c r="ENA1426" s="1"/>
      <c r="ENB1426" s="1"/>
      <c r="ENC1426" s="1"/>
      <c r="END1426" s="1"/>
      <c r="ENE1426" s="1"/>
      <c r="ENF1426" s="1"/>
      <c r="ENG1426" s="1"/>
      <c r="ENH1426" s="1"/>
      <c r="ENI1426" s="1"/>
      <c r="ENJ1426" s="1"/>
      <c r="ENK1426" s="1"/>
      <c r="ENL1426" s="1"/>
      <c r="ENM1426" s="1"/>
      <c r="ENN1426" s="1"/>
      <c r="ENO1426" s="1"/>
      <c r="ENP1426" s="1"/>
      <c r="ENQ1426" s="1"/>
      <c r="ENR1426" s="1"/>
      <c r="ENS1426" s="1"/>
      <c r="ENT1426" s="1"/>
      <c r="ENU1426" s="1"/>
      <c r="ENV1426" s="1"/>
      <c r="ENW1426" s="1"/>
      <c r="ENX1426" s="1"/>
      <c r="ENY1426" s="1"/>
      <c r="ENZ1426" s="1"/>
      <c r="EOA1426" s="1"/>
      <c r="EOB1426" s="1"/>
      <c r="EOC1426" s="1"/>
      <c r="EOD1426" s="1"/>
      <c r="EOE1426" s="1"/>
      <c r="EOF1426" s="1"/>
      <c r="EOG1426" s="1"/>
      <c r="EOH1426" s="1"/>
      <c r="EOI1426" s="1"/>
      <c r="EOJ1426" s="1"/>
      <c r="EOK1426" s="1"/>
      <c r="EOL1426" s="1"/>
      <c r="EOM1426" s="1"/>
      <c r="EON1426" s="1"/>
      <c r="EOO1426" s="1"/>
      <c r="EOP1426" s="1"/>
      <c r="EOQ1426" s="1"/>
      <c r="EOR1426" s="1"/>
      <c r="EOS1426" s="1"/>
      <c r="EOT1426" s="1"/>
      <c r="EOU1426" s="1"/>
      <c r="EOV1426" s="1"/>
      <c r="EOW1426" s="1"/>
      <c r="EOX1426" s="1"/>
      <c r="EOY1426" s="1"/>
      <c r="EOZ1426" s="1"/>
      <c r="EPA1426" s="1"/>
      <c r="EPB1426" s="1"/>
      <c r="EPC1426" s="1"/>
      <c r="EPD1426" s="1"/>
      <c r="EPE1426" s="1"/>
      <c r="EPF1426" s="1"/>
      <c r="EPG1426" s="1"/>
      <c r="EPH1426" s="1"/>
      <c r="EPI1426" s="1"/>
      <c r="EPJ1426" s="1"/>
      <c r="EPK1426" s="1"/>
      <c r="EPL1426" s="1"/>
      <c r="EPM1426" s="1"/>
      <c r="EPN1426" s="1"/>
      <c r="EPO1426" s="1"/>
      <c r="EPP1426" s="1"/>
      <c r="EPQ1426" s="1"/>
      <c r="EPR1426" s="1"/>
      <c r="EPS1426" s="1"/>
      <c r="EPT1426" s="1"/>
      <c r="EPU1426" s="1"/>
      <c r="EPV1426" s="1"/>
      <c r="EPW1426" s="1"/>
      <c r="EPX1426" s="1"/>
      <c r="EPY1426" s="1"/>
      <c r="EPZ1426" s="1"/>
      <c r="EQA1426" s="1"/>
      <c r="EQB1426" s="1"/>
      <c r="EQC1426" s="1"/>
      <c r="EQD1426" s="1"/>
      <c r="EQE1426" s="1"/>
      <c r="EQF1426" s="1"/>
      <c r="EQG1426" s="1"/>
      <c r="EQH1426" s="1"/>
      <c r="EQI1426" s="1"/>
      <c r="EQJ1426" s="1"/>
      <c r="EQK1426" s="1"/>
      <c r="EQL1426" s="1"/>
      <c r="EQM1426" s="1"/>
      <c r="EQN1426" s="1"/>
      <c r="EQO1426" s="1"/>
      <c r="EQP1426" s="1"/>
      <c r="EQQ1426" s="1"/>
      <c r="EQR1426" s="1"/>
      <c r="EQS1426" s="1"/>
      <c r="EQT1426" s="1"/>
      <c r="EQU1426" s="1"/>
      <c r="EQV1426" s="1"/>
      <c r="EQW1426" s="1"/>
      <c r="EQX1426" s="1"/>
      <c r="EQY1426" s="1"/>
      <c r="EQZ1426" s="1"/>
      <c r="ERA1426" s="1"/>
      <c r="ERB1426" s="1"/>
      <c r="ERC1426" s="1"/>
      <c r="ERD1426" s="1"/>
      <c r="ERE1426" s="1"/>
      <c r="ERF1426" s="1"/>
      <c r="ERG1426" s="1"/>
      <c r="ERH1426" s="1"/>
      <c r="ERI1426" s="1"/>
      <c r="ERJ1426" s="1"/>
      <c r="ERK1426" s="1"/>
      <c r="ERL1426" s="1"/>
      <c r="ERM1426" s="1"/>
      <c r="ERN1426" s="1"/>
      <c r="ERO1426" s="1"/>
      <c r="ERP1426" s="1"/>
      <c r="ERQ1426" s="1"/>
      <c r="ERR1426" s="1"/>
      <c r="ERS1426" s="1"/>
      <c r="ERT1426" s="1"/>
      <c r="ERU1426" s="1"/>
      <c r="ERV1426" s="1"/>
      <c r="ERW1426" s="1"/>
      <c r="ERX1426" s="1"/>
      <c r="ERY1426" s="1"/>
      <c r="ERZ1426" s="1"/>
      <c r="ESA1426" s="1"/>
      <c r="ESB1426" s="1"/>
      <c r="ESC1426" s="1"/>
      <c r="ESD1426" s="1"/>
      <c r="ESE1426" s="1"/>
      <c r="ESF1426" s="1"/>
      <c r="ESG1426" s="1"/>
      <c r="ESH1426" s="1"/>
      <c r="ESI1426" s="1"/>
      <c r="ESJ1426" s="1"/>
      <c r="ESK1426" s="1"/>
      <c r="ESL1426" s="1"/>
      <c r="ESM1426" s="1"/>
      <c r="ESN1426" s="1"/>
      <c r="ESO1426" s="1"/>
      <c r="ESP1426" s="1"/>
      <c r="ESQ1426" s="1"/>
      <c r="ESR1426" s="1"/>
      <c r="ESS1426" s="1"/>
      <c r="EST1426" s="1"/>
      <c r="ESU1426" s="1"/>
      <c r="ESV1426" s="1"/>
      <c r="ESW1426" s="1"/>
      <c r="ESX1426" s="1"/>
      <c r="ESY1426" s="1"/>
      <c r="ESZ1426" s="1"/>
      <c r="ETA1426" s="1"/>
      <c r="ETB1426" s="1"/>
      <c r="ETC1426" s="1"/>
      <c r="ETD1426" s="1"/>
      <c r="ETE1426" s="1"/>
      <c r="ETF1426" s="1"/>
      <c r="ETG1426" s="1"/>
      <c r="ETH1426" s="1"/>
      <c r="ETI1426" s="1"/>
      <c r="ETJ1426" s="1"/>
      <c r="ETK1426" s="1"/>
      <c r="ETL1426" s="1"/>
      <c r="ETM1426" s="1"/>
      <c r="ETN1426" s="1"/>
      <c r="ETO1426" s="1"/>
      <c r="ETP1426" s="1"/>
      <c r="ETQ1426" s="1"/>
      <c r="ETR1426" s="1"/>
      <c r="ETS1426" s="1"/>
      <c r="ETT1426" s="1"/>
      <c r="ETU1426" s="1"/>
      <c r="ETV1426" s="1"/>
      <c r="ETW1426" s="1"/>
      <c r="ETX1426" s="1"/>
      <c r="ETY1426" s="1"/>
      <c r="ETZ1426" s="1"/>
      <c r="EUA1426" s="1"/>
      <c r="EUB1426" s="1"/>
      <c r="EUC1426" s="1"/>
      <c r="EUD1426" s="1"/>
      <c r="EUE1426" s="1"/>
      <c r="EUF1426" s="1"/>
      <c r="EUG1426" s="1"/>
      <c r="EUH1426" s="1"/>
      <c r="EUI1426" s="1"/>
      <c r="EUJ1426" s="1"/>
      <c r="EUK1426" s="1"/>
      <c r="EUL1426" s="1"/>
      <c r="EUM1426" s="1"/>
      <c r="EUN1426" s="1"/>
      <c r="EUO1426" s="1"/>
      <c r="EUP1426" s="1"/>
      <c r="EUQ1426" s="1"/>
      <c r="EUR1426" s="1"/>
      <c r="EUS1426" s="1"/>
      <c r="EUT1426" s="1"/>
      <c r="EUU1426" s="1"/>
      <c r="EUV1426" s="1"/>
      <c r="EUW1426" s="1"/>
      <c r="EUX1426" s="1"/>
      <c r="EUY1426" s="1"/>
      <c r="EUZ1426" s="1"/>
      <c r="EVA1426" s="1"/>
      <c r="EVB1426" s="1"/>
      <c r="EVC1426" s="1"/>
      <c r="EVD1426" s="1"/>
      <c r="EVE1426" s="1"/>
      <c r="EVF1426" s="1"/>
      <c r="EVG1426" s="1"/>
      <c r="EVH1426" s="1"/>
      <c r="EVI1426" s="1"/>
      <c r="EVJ1426" s="1"/>
      <c r="EVK1426" s="1"/>
      <c r="EVL1426" s="1"/>
      <c r="EVM1426" s="1"/>
      <c r="EVN1426" s="1"/>
      <c r="EVO1426" s="1"/>
      <c r="EVP1426" s="1"/>
      <c r="EVQ1426" s="1"/>
      <c r="EVR1426" s="1"/>
      <c r="EVS1426" s="1"/>
      <c r="EVT1426" s="1"/>
      <c r="EVU1426" s="1"/>
      <c r="EVV1426" s="1"/>
      <c r="EVW1426" s="1"/>
      <c r="EVX1426" s="1"/>
      <c r="EVY1426" s="1"/>
      <c r="EVZ1426" s="1"/>
      <c r="EWA1426" s="1"/>
      <c r="EWB1426" s="1"/>
      <c r="EWC1426" s="1"/>
      <c r="EWD1426" s="1"/>
      <c r="EWE1426" s="1"/>
      <c r="EWF1426" s="1"/>
      <c r="EWG1426" s="1"/>
      <c r="EWH1426" s="1"/>
      <c r="EWI1426" s="1"/>
      <c r="EWJ1426" s="1"/>
      <c r="EWK1426" s="1"/>
      <c r="EWL1426" s="1"/>
      <c r="EWM1426" s="1"/>
      <c r="EWN1426" s="1"/>
      <c r="EWO1426" s="1"/>
      <c r="EWP1426" s="1"/>
      <c r="EWQ1426" s="1"/>
      <c r="EWR1426" s="1"/>
      <c r="EWS1426" s="1"/>
      <c r="EWT1426" s="1"/>
      <c r="EWU1426" s="1"/>
      <c r="EWV1426" s="1"/>
      <c r="EWW1426" s="1"/>
      <c r="EWX1426" s="1"/>
      <c r="EWY1426" s="1"/>
      <c r="EWZ1426" s="1"/>
      <c r="EXA1426" s="1"/>
      <c r="EXB1426" s="1"/>
      <c r="EXC1426" s="1"/>
      <c r="EXD1426" s="1"/>
      <c r="EXE1426" s="1"/>
      <c r="EXF1426" s="1"/>
      <c r="EXG1426" s="1"/>
      <c r="EXH1426" s="1"/>
      <c r="EXI1426" s="1"/>
      <c r="EXJ1426" s="1"/>
      <c r="EXK1426" s="1"/>
      <c r="EXL1426" s="1"/>
      <c r="EXM1426" s="1"/>
      <c r="EXN1426" s="1"/>
      <c r="EXO1426" s="1"/>
      <c r="EXP1426" s="1"/>
      <c r="EXQ1426" s="1"/>
      <c r="EXR1426" s="1"/>
      <c r="EXS1426" s="1"/>
      <c r="EXT1426" s="1"/>
      <c r="EXU1426" s="1"/>
      <c r="EXV1426" s="1"/>
      <c r="EXW1426" s="1"/>
      <c r="EXX1426" s="1"/>
      <c r="EXY1426" s="1"/>
      <c r="EXZ1426" s="1"/>
      <c r="EYA1426" s="1"/>
      <c r="EYB1426" s="1"/>
      <c r="EYC1426" s="1"/>
      <c r="EYD1426" s="1"/>
      <c r="EYE1426" s="1"/>
      <c r="EYF1426" s="1"/>
      <c r="EYG1426" s="1"/>
      <c r="EYH1426" s="1"/>
      <c r="EYI1426" s="1"/>
      <c r="EYJ1426" s="1"/>
      <c r="EYK1426" s="1"/>
      <c r="EYL1426" s="1"/>
      <c r="EYM1426" s="1"/>
      <c r="EYN1426" s="1"/>
      <c r="EYO1426" s="1"/>
      <c r="EYP1426" s="1"/>
      <c r="EYQ1426" s="1"/>
      <c r="EYR1426" s="1"/>
      <c r="EYS1426" s="1"/>
      <c r="EYT1426" s="1"/>
      <c r="EYU1426" s="1"/>
      <c r="EYV1426" s="1"/>
      <c r="EYW1426" s="1"/>
      <c r="EYX1426" s="1"/>
      <c r="EYY1426" s="1"/>
      <c r="EYZ1426" s="1"/>
      <c r="EZA1426" s="1"/>
      <c r="EZB1426" s="1"/>
      <c r="EZC1426" s="1"/>
      <c r="EZD1426" s="1"/>
      <c r="EZE1426" s="1"/>
      <c r="EZF1426" s="1"/>
      <c r="EZG1426" s="1"/>
      <c r="EZH1426" s="1"/>
      <c r="EZI1426" s="1"/>
      <c r="EZJ1426" s="1"/>
      <c r="EZK1426" s="1"/>
      <c r="EZL1426" s="1"/>
      <c r="EZM1426" s="1"/>
      <c r="EZN1426" s="1"/>
      <c r="EZO1426" s="1"/>
      <c r="EZP1426" s="1"/>
      <c r="EZQ1426" s="1"/>
      <c r="EZR1426" s="1"/>
      <c r="EZS1426" s="1"/>
      <c r="EZT1426" s="1"/>
      <c r="EZU1426" s="1"/>
      <c r="EZV1426" s="1"/>
      <c r="EZW1426" s="1"/>
      <c r="EZX1426" s="1"/>
      <c r="EZY1426" s="1"/>
      <c r="EZZ1426" s="1"/>
      <c r="FAA1426" s="1"/>
      <c r="FAB1426" s="1"/>
      <c r="FAC1426" s="1"/>
      <c r="FAD1426" s="1"/>
      <c r="FAE1426" s="1"/>
      <c r="FAF1426" s="1"/>
      <c r="FAG1426" s="1"/>
      <c r="FAH1426" s="1"/>
      <c r="FAI1426" s="1"/>
      <c r="FAJ1426" s="1"/>
      <c r="FAK1426" s="1"/>
      <c r="FAL1426" s="1"/>
      <c r="FAM1426" s="1"/>
      <c r="FAN1426" s="1"/>
      <c r="FAO1426" s="1"/>
      <c r="FAP1426" s="1"/>
      <c r="FAQ1426" s="1"/>
      <c r="FAR1426" s="1"/>
      <c r="FAS1426" s="1"/>
      <c r="FAT1426" s="1"/>
      <c r="FAU1426" s="1"/>
      <c r="FAV1426" s="1"/>
      <c r="FAW1426" s="1"/>
      <c r="FAX1426" s="1"/>
      <c r="FAY1426" s="1"/>
      <c r="FAZ1426" s="1"/>
      <c r="FBA1426" s="1"/>
      <c r="FBB1426" s="1"/>
      <c r="FBC1426" s="1"/>
      <c r="FBD1426" s="1"/>
      <c r="FBE1426" s="1"/>
      <c r="FBF1426" s="1"/>
      <c r="FBG1426" s="1"/>
      <c r="FBH1426" s="1"/>
      <c r="FBI1426" s="1"/>
      <c r="FBJ1426" s="1"/>
      <c r="FBK1426" s="1"/>
      <c r="FBL1426" s="1"/>
      <c r="FBM1426" s="1"/>
      <c r="FBN1426" s="1"/>
      <c r="FBO1426" s="1"/>
      <c r="FBP1426" s="1"/>
      <c r="FBQ1426" s="1"/>
      <c r="FBR1426" s="1"/>
      <c r="FBS1426" s="1"/>
      <c r="FBT1426" s="1"/>
      <c r="FBU1426" s="1"/>
      <c r="FBV1426" s="1"/>
      <c r="FBW1426" s="1"/>
      <c r="FBX1426" s="1"/>
      <c r="FBY1426" s="1"/>
      <c r="FBZ1426" s="1"/>
      <c r="FCA1426" s="1"/>
      <c r="FCB1426" s="1"/>
      <c r="FCC1426" s="1"/>
      <c r="FCD1426" s="1"/>
      <c r="FCE1426" s="1"/>
      <c r="FCF1426" s="1"/>
      <c r="FCG1426" s="1"/>
      <c r="FCH1426" s="1"/>
      <c r="FCI1426" s="1"/>
      <c r="FCJ1426" s="1"/>
      <c r="FCK1426" s="1"/>
      <c r="FCL1426" s="1"/>
      <c r="FCM1426" s="1"/>
      <c r="FCN1426" s="1"/>
      <c r="FCO1426" s="1"/>
      <c r="FCP1426" s="1"/>
      <c r="FCQ1426" s="1"/>
      <c r="FCR1426" s="1"/>
      <c r="FCS1426" s="1"/>
      <c r="FCT1426" s="1"/>
      <c r="FCU1426" s="1"/>
      <c r="FCV1426" s="1"/>
      <c r="FCW1426" s="1"/>
      <c r="FCX1426" s="1"/>
      <c r="FCY1426" s="1"/>
      <c r="FCZ1426" s="1"/>
      <c r="FDA1426" s="1"/>
      <c r="FDB1426" s="1"/>
      <c r="FDC1426" s="1"/>
      <c r="FDD1426" s="1"/>
      <c r="FDE1426" s="1"/>
      <c r="FDF1426" s="1"/>
      <c r="FDG1426" s="1"/>
      <c r="FDH1426" s="1"/>
      <c r="FDI1426" s="1"/>
      <c r="FDJ1426" s="1"/>
      <c r="FDK1426" s="1"/>
      <c r="FDL1426" s="1"/>
      <c r="FDM1426" s="1"/>
      <c r="FDN1426" s="1"/>
      <c r="FDO1426" s="1"/>
      <c r="FDP1426" s="1"/>
      <c r="FDQ1426" s="1"/>
      <c r="FDR1426" s="1"/>
      <c r="FDS1426" s="1"/>
      <c r="FDT1426" s="1"/>
      <c r="FDU1426" s="1"/>
      <c r="FDV1426" s="1"/>
      <c r="FDW1426" s="1"/>
      <c r="FDX1426" s="1"/>
      <c r="FDY1426" s="1"/>
      <c r="FDZ1426" s="1"/>
      <c r="FEA1426" s="1"/>
      <c r="FEB1426" s="1"/>
      <c r="FEC1426" s="1"/>
      <c r="FED1426" s="1"/>
      <c r="FEE1426" s="1"/>
      <c r="FEF1426" s="1"/>
      <c r="FEG1426" s="1"/>
      <c r="FEH1426" s="1"/>
      <c r="FEI1426" s="1"/>
      <c r="FEJ1426" s="1"/>
      <c r="FEK1426" s="1"/>
      <c r="FEL1426" s="1"/>
      <c r="FEM1426" s="1"/>
      <c r="FEN1426" s="1"/>
      <c r="FEO1426" s="1"/>
      <c r="FEP1426" s="1"/>
      <c r="FEQ1426" s="1"/>
      <c r="FER1426" s="1"/>
      <c r="FES1426" s="1"/>
      <c r="FET1426" s="1"/>
      <c r="FEU1426" s="1"/>
      <c r="FEV1426" s="1"/>
      <c r="FEW1426" s="1"/>
      <c r="FEX1426" s="1"/>
      <c r="FEY1426" s="1"/>
      <c r="FEZ1426" s="1"/>
      <c r="FFA1426" s="1"/>
      <c r="FFB1426" s="1"/>
      <c r="FFC1426" s="1"/>
      <c r="FFD1426" s="1"/>
      <c r="FFE1426" s="1"/>
      <c r="FFF1426" s="1"/>
      <c r="FFG1426" s="1"/>
      <c r="FFH1426" s="1"/>
      <c r="FFI1426" s="1"/>
      <c r="FFJ1426" s="1"/>
      <c r="FFK1426" s="1"/>
      <c r="FFL1426" s="1"/>
      <c r="FFM1426" s="1"/>
      <c r="FFN1426" s="1"/>
      <c r="FFO1426" s="1"/>
      <c r="FFP1426" s="1"/>
      <c r="FFQ1426" s="1"/>
      <c r="FFR1426" s="1"/>
      <c r="FFS1426" s="1"/>
      <c r="FFT1426" s="1"/>
      <c r="FFU1426" s="1"/>
      <c r="FFV1426" s="1"/>
      <c r="FFW1426" s="1"/>
      <c r="FFX1426" s="1"/>
      <c r="FFY1426" s="1"/>
      <c r="FFZ1426" s="1"/>
      <c r="FGA1426" s="1"/>
      <c r="FGB1426" s="1"/>
      <c r="FGC1426" s="1"/>
      <c r="FGD1426" s="1"/>
      <c r="FGE1426" s="1"/>
      <c r="FGF1426" s="1"/>
      <c r="FGG1426" s="1"/>
      <c r="FGH1426" s="1"/>
      <c r="FGI1426" s="1"/>
      <c r="FGJ1426" s="1"/>
      <c r="FGK1426" s="1"/>
      <c r="FGL1426" s="1"/>
      <c r="FGM1426" s="1"/>
      <c r="FGN1426" s="1"/>
      <c r="FGO1426" s="1"/>
      <c r="FGP1426" s="1"/>
      <c r="FGQ1426" s="1"/>
      <c r="FGR1426" s="1"/>
      <c r="FGS1426" s="1"/>
      <c r="FGT1426" s="1"/>
      <c r="FGU1426" s="1"/>
      <c r="FGV1426" s="1"/>
      <c r="FGW1426" s="1"/>
      <c r="FGX1426" s="1"/>
      <c r="FGY1426" s="1"/>
      <c r="FGZ1426" s="1"/>
      <c r="FHA1426" s="1"/>
      <c r="FHB1426" s="1"/>
      <c r="FHC1426" s="1"/>
      <c r="FHD1426" s="1"/>
      <c r="FHE1426" s="1"/>
      <c r="FHF1426" s="1"/>
      <c r="FHG1426" s="1"/>
      <c r="FHH1426" s="1"/>
      <c r="FHI1426" s="1"/>
      <c r="FHJ1426" s="1"/>
      <c r="FHK1426" s="1"/>
      <c r="FHL1426" s="1"/>
      <c r="FHM1426" s="1"/>
      <c r="FHN1426" s="1"/>
      <c r="FHO1426" s="1"/>
      <c r="FHP1426" s="1"/>
      <c r="FHQ1426" s="1"/>
      <c r="FHR1426" s="1"/>
      <c r="FHS1426" s="1"/>
      <c r="FHT1426" s="1"/>
      <c r="FHU1426" s="1"/>
      <c r="FHV1426" s="1"/>
      <c r="FHW1426" s="1"/>
      <c r="FHX1426" s="1"/>
      <c r="FHY1426" s="1"/>
      <c r="FHZ1426" s="1"/>
      <c r="FIA1426" s="1"/>
      <c r="FIB1426" s="1"/>
      <c r="FIC1426" s="1"/>
      <c r="FID1426" s="1"/>
      <c r="FIE1426" s="1"/>
      <c r="FIF1426" s="1"/>
      <c r="FIG1426" s="1"/>
      <c r="FIH1426" s="1"/>
      <c r="FII1426" s="1"/>
      <c r="FIJ1426" s="1"/>
      <c r="FIK1426" s="1"/>
      <c r="FIL1426" s="1"/>
      <c r="FIM1426" s="1"/>
      <c r="FIN1426" s="1"/>
      <c r="FIO1426" s="1"/>
      <c r="FIP1426" s="1"/>
      <c r="FIQ1426" s="1"/>
      <c r="FIR1426" s="1"/>
      <c r="FIS1426" s="1"/>
      <c r="FIT1426" s="1"/>
      <c r="FIU1426" s="1"/>
      <c r="FIV1426" s="1"/>
      <c r="FIW1426" s="1"/>
      <c r="FIX1426" s="1"/>
      <c r="FIY1426" s="1"/>
      <c r="FIZ1426" s="1"/>
      <c r="FJA1426" s="1"/>
      <c r="FJB1426" s="1"/>
      <c r="FJC1426" s="1"/>
      <c r="FJD1426" s="1"/>
      <c r="FJE1426" s="1"/>
      <c r="FJF1426" s="1"/>
      <c r="FJG1426" s="1"/>
      <c r="FJH1426" s="1"/>
      <c r="FJI1426" s="1"/>
      <c r="FJJ1426" s="1"/>
      <c r="FJK1426" s="1"/>
      <c r="FJL1426" s="1"/>
      <c r="FJM1426" s="1"/>
      <c r="FJN1426" s="1"/>
      <c r="FJO1426" s="1"/>
      <c r="FJP1426" s="1"/>
      <c r="FJQ1426" s="1"/>
      <c r="FJR1426" s="1"/>
      <c r="FJS1426" s="1"/>
      <c r="FJT1426" s="1"/>
      <c r="FJU1426" s="1"/>
      <c r="FJV1426" s="1"/>
      <c r="FJW1426" s="1"/>
      <c r="FJX1426" s="1"/>
      <c r="FJY1426" s="1"/>
      <c r="FJZ1426" s="1"/>
      <c r="FKA1426" s="1"/>
      <c r="FKB1426" s="1"/>
      <c r="FKC1426" s="1"/>
      <c r="FKD1426" s="1"/>
      <c r="FKE1426" s="1"/>
      <c r="FKF1426" s="1"/>
      <c r="FKG1426" s="1"/>
      <c r="FKH1426" s="1"/>
      <c r="FKI1426" s="1"/>
      <c r="FKJ1426" s="1"/>
      <c r="FKK1426" s="1"/>
      <c r="FKL1426" s="1"/>
      <c r="FKM1426" s="1"/>
      <c r="FKN1426" s="1"/>
      <c r="FKO1426" s="1"/>
      <c r="FKP1426" s="1"/>
      <c r="FKQ1426" s="1"/>
      <c r="FKR1426" s="1"/>
      <c r="FKS1426" s="1"/>
      <c r="FKT1426" s="1"/>
      <c r="FKU1426" s="1"/>
      <c r="FKV1426" s="1"/>
      <c r="FKW1426" s="1"/>
      <c r="FKX1426" s="1"/>
      <c r="FKY1426" s="1"/>
      <c r="FKZ1426" s="1"/>
      <c r="FLA1426" s="1"/>
      <c r="FLB1426" s="1"/>
      <c r="FLC1426" s="1"/>
      <c r="FLD1426" s="1"/>
      <c r="FLE1426" s="1"/>
      <c r="FLF1426" s="1"/>
      <c r="FLG1426" s="1"/>
      <c r="FLH1426" s="1"/>
      <c r="FLI1426" s="1"/>
      <c r="FLJ1426" s="1"/>
      <c r="FLK1426" s="1"/>
      <c r="FLL1426" s="1"/>
      <c r="FLM1426" s="1"/>
      <c r="FLN1426" s="1"/>
      <c r="FLO1426" s="1"/>
      <c r="FLP1426" s="1"/>
      <c r="FLQ1426" s="1"/>
      <c r="FLR1426" s="1"/>
      <c r="FLS1426" s="1"/>
      <c r="FLT1426" s="1"/>
      <c r="FLU1426" s="1"/>
      <c r="FLV1426" s="1"/>
      <c r="FLW1426" s="1"/>
      <c r="FLX1426" s="1"/>
      <c r="FLY1426" s="1"/>
      <c r="FLZ1426" s="1"/>
      <c r="FMA1426" s="1"/>
      <c r="FMB1426" s="1"/>
      <c r="FMC1426" s="1"/>
      <c r="FMD1426" s="1"/>
      <c r="FME1426" s="1"/>
      <c r="FMF1426" s="1"/>
      <c r="FMG1426" s="1"/>
      <c r="FMH1426" s="1"/>
      <c r="FMI1426" s="1"/>
      <c r="FMJ1426" s="1"/>
      <c r="FMK1426" s="1"/>
      <c r="FML1426" s="1"/>
      <c r="FMM1426" s="1"/>
      <c r="FMN1426" s="1"/>
      <c r="FMO1426" s="1"/>
      <c r="FMP1426" s="1"/>
      <c r="FMQ1426" s="1"/>
      <c r="FMR1426" s="1"/>
      <c r="FMS1426" s="1"/>
      <c r="FMT1426" s="1"/>
      <c r="FMU1426" s="1"/>
      <c r="FMV1426" s="1"/>
      <c r="FMW1426" s="1"/>
      <c r="FMX1426" s="1"/>
      <c r="FMY1426" s="1"/>
      <c r="FMZ1426" s="1"/>
      <c r="FNA1426" s="1"/>
      <c r="FNB1426" s="1"/>
      <c r="FNC1426" s="1"/>
      <c r="FND1426" s="1"/>
      <c r="FNE1426" s="1"/>
      <c r="FNF1426" s="1"/>
      <c r="FNG1426" s="1"/>
      <c r="FNH1426" s="1"/>
      <c r="FNI1426" s="1"/>
      <c r="FNJ1426" s="1"/>
      <c r="FNK1426" s="1"/>
      <c r="FNL1426" s="1"/>
      <c r="FNM1426" s="1"/>
      <c r="FNN1426" s="1"/>
      <c r="FNO1426" s="1"/>
      <c r="FNP1426" s="1"/>
      <c r="FNQ1426" s="1"/>
      <c r="FNR1426" s="1"/>
      <c r="FNS1426" s="1"/>
      <c r="FNT1426" s="1"/>
      <c r="FNU1426" s="1"/>
      <c r="FNV1426" s="1"/>
      <c r="FNW1426" s="1"/>
      <c r="FNX1426" s="1"/>
      <c r="FNY1426" s="1"/>
      <c r="FNZ1426" s="1"/>
      <c r="FOA1426" s="1"/>
      <c r="FOB1426" s="1"/>
      <c r="FOC1426" s="1"/>
      <c r="FOD1426" s="1"/>
      <c r="FOE1426" s="1"/>
      <c r="FOF1426" s="1"/>
      <c r="FOG1426" s="1"/>
      <c r="FOH1426" s="1"/>
      <c r="FOI1426" s="1"/>
      <c r="FOJ1426" s="1"/>
      <c r="FOK1426" s="1"/>
      <c r="FOL1426" s="1"/>
      <c r="FOM1426" s="1"/>
      <c r="FON1426" s="1"/>
      <c r="FOO1426" s="1"/>
      <c r="FOP1426" s="1"/>
      <c r="FOQ1426" s="1"/>
      <c r="FOR1426" s="1"/>
      <c r="FOS1426" s="1"/>
      <c r="FOT1426" s="1"/>
      <c r="FOU1426" s="1"/>
      <c r="FOV1426" s="1"/>
      <c r="FOW1426" s="1"/>
      <c r="FOX1426" s="1"/>
      <c r="FOY1426" s="1"/>
      <c r="FOZ1426" s="1"/>
      <c r="FPA1426" s="1"/>
      <c r="FPB1426" s="1"/>
      <c r="FPC1426" s="1"/>
      <c r="FPD1426" s="1"/>
      <c r="FPE1426" s="1"/>
      <c r="FPF1426" s="1"/>
      <c r="FPG1426" s="1"/>
      <c r="FPH1426" s="1"/>
      <c r="FPI1426" s="1"/>
      <c r="FPJ1426" s="1"/>
      <c r="FPK1426" s="1"/>
      <c r="FPL1426" s="1"/>
      <c r="FPM1426" s="1"/>
      <c r="FPN1426" s="1"/>
      <c r="FPO1426" s="1"/>
      <c r="FPP1426" s="1"/>
      <c r="FPQ1426" s="1"/>
      <c r="FPR1426" s="1"/>
      <c r="FPS1426" s="1"/>
      <c r="FPT1426" s="1"/>
      <c r="FPU1426" s="1"/>
      <c r="FPV1426" s="1"/>
      <c r="FPW1426" s="1"/>
      <c r="FPX1426" s="1"/>
      <c r="FPY1426" s="1"/>
      <c r="FPZ1426" s="1"/>
      <c r="FQA1426" s="1"/>
      <c r="FQB1426" s="1"/>
      <c r="FQC1426" s="1"/>
      <c r="FQD1426" s="1"/>
      <c r="FQE1426" s="1"/>
      <c r="FQF1426" s="1"/>
      <c r="FQG1426" s="1"/>
      <c r="FQH1426" s="1"/>
      <c r="FQI1426" s="1"/>
      <c r="FQJ1426" s="1"/>
      <c r="FQK1426" s="1"/>
      <c r="FQL1426" s="1"/>
      <c r="FQM1426" s="1"/>
      <c r="FQN1426" s="1"/>
      <c r="FQO1426" s="1"/>
      <c r="FQP1426" s="1"/>
      <c r="FQQ1426" s="1"/>
      <c r="FQR1426" s="1"/>
      <c r="FQS1426" s="1"/>
      <c r="FQT1426" s="1"/>
      <c r="FQU1426" s="1"/>
      <c r="FQV1426" s="1"/>
      <c r="FQW1426" s="1"/>
      <c r="FQX1426" s="1"/>
      <c r="FQY1426" s="1"/>
      <c r="FQZ1426" s="1"/>
      <c r="FRA1426" s="1"/>
      <c r="FRB1426" s="1"/>
      <c r="FRC1426" s="1"/>
      <c r="FRD1426" s="1"/>
      <c r="FRE1426" s="1"/>
      <c r="FRF1426" s="1"/>
      <c r="FRG1426" s="1"/>
      <c r="FRH1426" s="1"/>
      <c r="FRI1426" s="1"/>
      <c r="FRJ1426" s="1"/>
      <c r="FRK1426" s="1"/>
      <c r="FRL1426" s="1"/>
      <c r="FRM1426" s="1"/>
      <c r="FRN1426" s="1"/>
      <c r="FRO1426" s="1"/>
      <c r="FRP1426" s="1"/>
      <c r="FRQ1426" s="1"/>
      <c r="FRR1426" s="1"/>
      <c r="FRS1426" s="1"/>
      <c r="FRT1426" s="1"/>
      <c r="FRU1426" s="1"/>
      <c r="FRV1426" s="1"/>
      <c r="FRW1426" s="1"/>
      <c r="FRX1426" s="1"/>
      <c r="FRY1426" s="1"/>
      <c r="FRZ1426" s="1"/>
      <c r="FSA1426" s="1"/>
      <c r="FSB1426" s="1"/>
      <c r="FSC1426" s="1"/>
      <c r="FSD1426" s="1"/>
      <c r="FSE1426" s="1"/>
      <c r="FSF1426" s="1"/>
      <c r="FSG1426" s="1"/>
      <c r="FSH1426" s="1"/>
      <c r="FSI1426" s="1"/>
      <c r="FSJ1426" s="1"/>
      <c r="FSK1426" s="1"/>
      <c r="FSL1426" s="1"/>
      <c r="FSM1426" s="1"/>
      <c r="FSN1426" s="1"/>
      <c r="FSO1426" s="1"/>
      <c r="FSP1426" s="1"/>
      <c r="FSQ1426" s="1"/>
      <c r="FSR1426" s="1"/>
      <c r="FSS1426" s="1"/>
      <c r="FST1426" s="1"/>
      <c r="FSU1426" s="1"/>
      <c r="FSV1426" s="1"/>
      <c r="FSW1426" s="1"/>
      <c r="FSX1426" s="1"/>
      <c r="FSY1426" s="1"/>
      <c r="FSZ1426" s="1"/>
      <c r="FTA1426" s="1"/>
      <c r="FTB1426" s="1"/>
      <c r="FTC1426" s="1"/>
      <c r="FTD1426" s="1"/>
      <c r="FTE1426" s="1"/>
      <c r="FTF1426" s="1"/>
      <c r="FTG1426" s="1"/>
      <c r="FTH1426" s="1"/>
      <c r="FTI1426" s="1"/>
      <c r="FTJ1426" s="1"/>
      <c r="FTK1426" s="1"/>
      <c r="FTL1426" s="1"/>
      <c r="FTM1426" s="1"/>
      <c r="FTN1426" s="1"/>
      <c r="FTO1426" s="1"/>
      <c r="FTP1426" s="1"/>
      <c r="FTQ1426" s="1"/>
      <c r="FTR1426" s="1"/>
      <c r="FTS1426" s="1"/>
      <c r="FTT1426" s="1"/>
      <c r="FTU1426" s="1"/>
      <c r="FTV1426" s="1"/>
      <c r="FTW1426" s="1"/>
      <c r="FTX1426" s="1"/>
      <c r="FTY1426" s="1"/>
      <c r="FTZ1426" s="1"/>
      <c r="FUA1426" s="1"/>
      <c r="FUB1426" s="1"/>
      <c r="FUC1426" s="1"/>
      <c r="FUD1426" s="1"/>
      <c r="FUE1426" s="1"/>
      <c r="FUF1426" s="1"/>
      <c r="FUG1426" s="1"/>
      <c r="FUH1426" s="1"/>
      <c r="FUI1426" s="1"/>
      <c r="FUJ1426" s="1"/>
      <c r="FUK1426" s="1"/>
      <c r="FUL1426" s="1"/>
      <c r="FUM1426" s="1"/>
      <c r="FUN1426" s="1"/>
      <c r="FUO1426" s="1"/>
      <c r="FUP1426" s="1"/>
      <c r="FUQ1426" s="1"/>
      <c r="FUR1426" s="1"/>
      <c r="FUS1426" s="1"/>
      <c r="FUT1426" s="1"/>
      <c r="FUU1426" s="1"/>
      <c r="FUV1426" s="1"/>
      <c r="FUW1426" s="1"/>
      <c r="FUX1426" s="1"/>
      <c r="FUY1426" s="1"/>
      <c r="FUZ1426" s="1"/>
      <c r="FVA1426" s="1"/>
      <c r="FVB1426" s="1"/>
      <c r="FVC1426" s="1"/>
      <c r="FVD1426" s="1"/>
      <c r="FVE1426" s="1"/>
      <c r="FVF1426" s="1"/>
      <c r="FVG1426" s="1"/>
      <c r="FVH1426" s="1"/>
      <c r="FVI1426" s="1"/>
      <c r="FVJ1426" s="1"/>
      <c r="FVK1426" s="1"/>
      <c r="FVL1426" s="1"/>
      <c r="FVM1426" s="1"/>
      <c r="FVN1426" s="1"/>
      <c r="FVO1426" s="1"/>
      <c r="FVP1426" s="1"/>
      <c r="FVQ1426" s="1"/>
      <c r="FVR1426" s="1"/>
      <c r="FVS1426" s="1"/>
      <c r="FVT1426" s="1"/>
      <c r="FVU1426" s="1"/>
      <c r="FVV1426" s="1"/>
      <c r="FVW1426" s="1"/>
      <c r="FVX1426" s="1"/>
      <c r="FVY1426" s="1"/>
      <c r="FVZ1426" s="1"/>
      <c r="FWA1426" s="1"/>
      <c r="FWB1426" s="1"/>
      <c r="FWC1426" s="1"/>
      <c r="FWD1426" s="1"/>
      <c r="FWE1426" s="1"/>
      <c r="FWF1426" s="1"/>
      <c r="FWG1426" s="1"/>
      <c r="FWH1426" s="1"/>
      <c r="FWI1426" s="1"/>
      <c r="FWJ1426" s="1"/>
      <c r="FWK1426" s="1"/>
      <c r="FWL1426" s="1"/>
      <c r="FWM1426" s="1"/>
      <c r="FWN1426" s="1"/>
      <c r="FWO1426" s="1"/>
      <c r="FWP1426" s="1"/>
      <c r="FWQ1426" s="1"/>
      <c r="FWR1426" s="1"/>
      <c r="FWS1426" s="1"/>
      <c r="FWT1426" s="1"/>
      <c r="FWU1426" s="1"/>
      <c r="FWV1426" s="1"/>
      <c r="FWW1426" s="1"/>
      <c r="FWX1426" s="1"/>
      <c r="FWY1426" s="1"/>
      <c r="FWZ1426" s="1"/>
      <c r="FXA1426" s="1"/>
      <c r="FXB1426" s="1"/>
      <c r="FXC1426" s="1"/>
      <c r="FXD1426" s="1"/>
      <c r="FXE1426" s="1"/>
      <c r="FXF1426" s="1"/>
      <c r="FXG1426" s="1"/>
      <c r="FXH1426" s="1"/>
      <c r="FXI1426" s="1"/>
      <c r="FXJ1426" s="1"/>
      <c r="FXK1426" s="1"/>
      <c r="FXL1426" s="1"/>
      <c r="FXM1426" s="1"/>
      <c r="FXN1426" s="1"/>
      <c r="FXO1426" s="1"/>
      <c r="FXP1426" s="1"/>
      <c r="FXQ1426" s="1"/>
      <c r="FXR1426" s="1"/>
      <c r="FXS1426" s="1"/>
      <c r="FXT1426" s="1"/>
      <c r="FXU1426" s="1"/>
      <c r="FXV1426" s="1"/>
      <c r="FXW1426" s="1"/>
      <c r="FXX1426" s="1"/>
      <c r="FXY1426" s="1"/>
      <c r="FXZ1426" s="1"/>
      <c r="FYA1426" s="1"/>
      <c r="FYB1426" s="1"/>
      <c r="FYC1426" s="1"/>
      <c r="FYD1426" s="1"/>
      <c r="FYE1426" s="1"/>
      <c r="FYF1426" s="1"/>
      <c r="FYG1426" s="1"/>
      <c r="FYH1426" s="1"/>
      <c r="FYI1426" s="1"/>
      <c r="FYJ1426" s="1"/>
      <c r="FYK1426" s="1"/>
      <c r="FYL1426" s="1"/>
      <c r="FYM1426" s="1"/>
      <c r="FYN1426" s="1"/>
      <c r="FYO1426" s="1"/>
      <c r="FYP1426" s="1"/>
      <c r="FYQ1426" s="1"/>
      <c r="FYR1426" s="1"/>
      <c r="FYS1426" s="1"/>
      <c r="FYT1426" s="1"/>
      <c r="FYU1426" s="1"/>
      <c r="FYV1426" s="1"/>
      <c r="FYW1426" s="1"/>
      <c r="FYX1426" s="1"/>
      <c r="FYY1426" s="1"/>
      <c r="FYZ1426" s="1"/>
      <c r="FZA1426" s="1"/>
      <c r="FZB1426" s="1"/>
      <c r="FZC1426" s="1"/>
      <c r="FZD1426" s="1"/>
      <c r="FZE1426" s="1"/>
      <c r="FZF1426" s="1"/>
      <c r="FZG1426" s="1"/>
      <c r="FZH1426" s="1"/>
      <c r="FZI1426" s="1"/>
      <c r="FZJ1426" s="1"/>
      <c r="FZK1426" s="1"/>
      <c r="FZL1426" s="1"/>
      <c r="FZM1426" s="1"/>
      <c r="FZN1426" s="1"/>
      <c r="FZO1426" s="1"/>
      <c r="FZP1426" s="1"/>
      <c r="FZQ1426" s="1"/>
      <c r="FZR1426" s="1"/>
      <c r="FZS1426" s="1"/>
      <c r="FZT1426" s="1"/>
      <c r="FZU1426" s="1"/>
      <c r="FZV1426" s="1"/>
      <c r="FZW1426" s="1"/>
      <c r="FZX1426" s="1"/>
      <c r="FZY1426" s="1"/>
      <c r="FZZ1426" s="1"/>
      <c r="GAA1426" s="1"/>
      <c r="GAB1426" s="1"/>
      <c r="GAC1426" s="1"/>
      <c r="GAD1426" s="1"/>
      <c r="GAE1426" s="1"/>
      <c r="GAF1426" s="1"/>
      <c r="GAG1426" s="1"/>
      <c r="GAH1426" s="1"/>
      <c r="GAI1426" s="1"/>
      <c r="GAJ1426" s="1"/>
      <c r="GAK1426" s="1"/>
      <c r="GAL1426" s="1"/>
      <c r="GAM1426" s="1"/>
      <c r="GAN1426" s="1"/>
      <c r="GAO1426" s="1"/>
      <c r="GAP1426" s="1"/>
      <c r="GAQ1426" s="1"/>
      <c r="GAR1426" s="1"/>
      <c r="GAS1426" s="1"/>
      <c r="GAT1426" s="1"/>
      <c r="GAU1426" s="1"/>
      <c r="GAV1426" s="1"/>
      <c r="GAW1426" s="1"/>
      <c r="GAX1426" s="1"/>
      <c r="GAY1426" s="1"/>
      <c r="GAZ1426" s="1"/>
      <c r="GBA1426" s="1"/>
      <c r="GBB1426" s="1"/>
      <c r="GBC1426" s="1"/>
      <c r="GBD1426" s="1"/>
      <c r="GBE1426" s="1"/>
      <c r="GBF1426" s="1"/>
      <c r="GBG1426" s="1"/>
      <c r="GBH1426" s="1"/>
      <c r="GBI1426" s="1"/>
      <c r="GBJ1426" s="1"/>
      <c r="GBK1426" s="1"/>
      <c r="GBL1426" s="1"/>
      <c r="GBM1426" s="1"/>
      <c r="GBN1426" s="1"/>
      <c r="GBO1426" s="1"/>
      <c r="GBP1426" s="1"/>
      <c r="GBQ1426" s="1"/>
      <c r="GBR1426" s="1"/>
      <c r="GBS1426" s="1"/>
      <c r="GBT1426" s="1"/>
      <c r="GBU1426" s="1"/>
      <c r="GBV1426" s="1"/>
      <c r="GBW1426" s="1"/>
      <c r="GBX1426" s="1"/>
      <c r="GBY1426" s="1"/>
      <c r="GBZ1426" s="1"/>
      <c r="GCA1426" s="1"/>
      <c r="GCB1426" s="1"/>
      <c r="GCC1426" s="1"/>
      <c r="GCD1426" s="1"/>
      <c r="GCE1426" s="1"/>
      <c r="GCF1426" s="1"/>
      <c r="GCG1426" s="1"/>
      <c r="GCH1426" s="1"/>
      <c r="GCI1426" s="1"/>
      <c r="GCJ1426" s="1"/>
      <c r="GCK1426" s="1"/>
      <c r="GCL1426" s="1"/>
      <c r="GCM1426" s="1"/>
      <c r="GCN1426" s="1"/>
      <c r="GCO1426" s="1"/>
      <c r="GCP1426" s="1"/>
      <c r="GCQ1426" s="1"/>
      <c r="GCR1426" s="1"/>
      <c r="GCS1426" s="1"/>
      <c r="GCT1426" s="1"/>
      <c r="GCU1426" s="1"/>
      <c r="GCV1426" s="1"/>
      <c r="GCW1426" s="1"/>
      <c r="GCX1426" s="1"/>
      <c r="GCY1426" s="1"/>
      <c r="GCZ1426" s="1"/>
      <c r="GDA1426" s="1"/>
      <c r="GDB1426" s="1"/>
      <c r="GDC1426" s="1"/>
      <c r="GDD1426" s="1"/>
      <c r="GDE1426" s="1"/>
      <c r="GDF1426" s="1"/>
      <c r="GDG1426" s="1"/>
      <c r="GDH1426" s="1"/>
      <c r="GDI1426" s="1"/>
      <c r="GDJ1426" s="1"/>
      <c r="GDK1426" s="1"/>
      <c r="GDL1426" s="1"/>
      <c r="GDM1426" s="1"/>
      <c r="GDN1426" s="1"/>
      <c r="GDO1426" s="1"/>
      <c r="GDP1426" s="1"/>
      <c r="GDQ1426" s="1"/>
      <c r="GDR1426" s="1"/>
      <c r="GDS1426" s="1"/>
      <c r="GDT1426" s="1"/>
      <c r="GDU1426" s="1"/>
      <c r="GDV1426" s="1"/>
      <c r="GDW1426" s="1"/>
      <c r="GDX1426" s="1"/>
      <c r="GDY1426" s="1"/>
      <c r="GDZ1426" s="1"/>
      <c r="GEA1426" s="1"/>
      <c r="GEB1426" s="1"/>
      <c r="GEC1426" s="1"/>
      <c r="GED1426" s="1"/>
      <c r="GEE1426" s="1"/>
      <c r="GEF1426" s="1"/>
      <c r="GEG1426" s="1"/>
      <c r="GEH1426" s="1"/>
      <c r="GEI1426" s="1"/>
      <c r="GEJ1426" s="1"/>
      <c r="GEK1426" s="1"/>
      <c r="GEL1426" s="1"/>
      <c r="GEM1426" s="1"/>
      <c r="GEN1426" s="1"/>
      <c r="GEO1426" s="1"/>
      <c r="GEP1426" s="1"/>
      <c r="GEQ1426" s="1"/>
      <c r="GER1426" s="1"/>
      <c r="GES1426" s="1"/>
      <c r="GET1426" s="1"/>
      <c r="GEU1426" s="1"/>
      <c r="GEV1426" s="1"/>
      <c r="GEW1426" s="1"/>
      <c r="GEX1426" s="1"/>
      <c r="GEY1426" s="1"/>
      <c r="GEZ1426" s="1"/>
      <c r="GFA1426" s="1"/>
      <c r="GFB1426" s="1"/>
      <c r="GFC1426" s="1"/>
      <c r="GFD1426" s="1"/>
      <c r="GFE1426" s="1"/>
      <c r="GFF1426" s="1"/>
      <c r="GFG1426" s="1"/>
      <c r="GFH1426" s="1"/>
      <c r="GFI1426" s="1"/>
      <c r="GFJ1426" s="1"/>
      <c r="GFK1426" s="1"/>
      <c r="GFL1426" s="1"/>
      <c r="GFM1426" s="1"/>
      <c r="GFN1426" s="1"/>
      <c r="GFO1426" s="1"/>
      <c r="GFP1426" s="1"/>
      <c r="GFQ1426" s="1"/>
      <c r="GFR1426" s="1"/>
      <c r="GFS1426" s="1"/>
      <c r="GFT1426" s="1"/>
      <c r="GFU1426" s="1"/>
      <c r="GFV1426" s="1"/>
      <c r="GFW1426" s="1"/>
      <c r="GFX1426" s="1"/>
      <c r="GFY1426" s="1"/>
      <c r="GFZ1426" s="1"/>
      <c r="GGA1426" s="1"/>
      <c r="GGB1426" s="1"/>
      <c r="GGC1426" s="1"/>
      <c r="GGD1426" s="1"/>
      <c r="GGE1426" s="1"/>
      <c r="GGF1426" s="1"/>
      <c r="GGG1426" s="1"/>
      <c r="GGH1426" s="1"/>
      <c r="GGI1426" s="1"/>
      <c r="GGJ1426" s="1"/>
      <c r="GGK1426" s="1"/>
      <c r="GGL1426" s="1"/>
      <c r="GGM1426" s="1"/>
      <c r="GGN1426" s="1"/>
      <c r="GGO1426" s="1"/>
      <c r="GGP1426" s="1"/>
      <c r="GGQ1426" s="1"/>
      <c r="GGR1426" s="1"/>
      <c r="GGS1426" s="1"/>
      <c r="GGT1426" s="1"/>
      <c r="GGU1426" s="1"/>
      <c r="GGV1426" s="1"/>
      <c r="GGW1426" s="1"/>
      <c r="GGX1426" s="1"/>
      <c r="GGY1426" s="1"/>
      <c r="GGZ1426" s="1"/>
      <c r="GHA1426" s="1"/>
      <c r="GHB1426" s="1"/>
      <c r="GHC1426" s="1"/>
      <c r="GHD1426" s="1"/>
      <c r="GHE1426" s="1"/>
      <c r="GHF1426" s="1"/>
      <c r="GHG1426" s="1"/>
      <c r="GHH1426" s="1"/>
      <c r="GHI1426" s="1"/>
      <c r="GHJ1426" s="1"/>
      <c r="GHK1426" s="1"/>
      <c r="GHL1426" s="1"/>
      <c r="GHM1426" s="1"/>
      <c r="GHN1426" s="1"/>
      <c r="GHO1426" s="1"/>
      <c r="GHP1426" s="1"/>
      <c r="GHQ1426" s="1"/>
      <c r="GHR1426" s="1"/>
      <c r="GHS1426" s="1"/>
      <c r="GHT1426" s="1"/>
      <c r="GHU1426" s="1"/>
      <c r="GHV1426" s="1"/>
      <c r="GHW1426" s="1"/>
      <c r="GHX1426" s="1"/>
      <c r="GHY1426" s="1"/>
      <c r="GHZ1426" s="1"/>
      <c r="GIA1426" s="1"/>
      <c r="GIB1426" s="1"/>
      <c r="GIC1426" s="1"/>
      <c r="GID1426" s="1"/>
      <c r="GIE1426" s="1"/>
      <c r="GIF1426" s="1"/>
      <c r="GIG1426" s="1"/>
      <c r="GIH1426" s="1"/>
      <c r="GII1426" s="1"/>
      <c r="GIJ1426" s="1"/>
      <c r="GIK1426" s="1"/>
      <c r="GIL1426" s="1"/>
      <c r="GIM1426" s="1"/>
      <c r="GIN1426" s="1"/>
      <c r="GIO1426" s="1"/>
      <c r="GIP1426" s="1"/>
      <c r="GIQ1426" s="1"/>
      <c r="GIR1426" s="1"/>
      <c r="GIS1426" s="1"/>
      <c r="GIT1426" s="1"/>
      <c r="GIU1426" s="1"/>
      <c r="GIV1426" s="1"/>
      <c r="GIW1426" s="1"/>
      <c r="GIX1426" s="1"/>
      <c r="GIY1426" s="1"/>
      <c r="GIZ1426" s="1"/>
      <c r="GJA1426" s="1"/>
      <c r="GJB1426" s="1"/>
      <c r="GJC1426" s="1"/>
      <c r="GJD1426" s="1"/>
      <c r="GJE1426" s="1"/>
      <c r="GJF1426" s="1"/>
      <c r="GJG1426" s="1"/>
      <c r="GJH1426" s="1"/>
      <c r="GJI1426" s="1"/>
      <c r="GJJ1426" s="1"/>
      <c r="GJK1426" s="1"/>
      <c r="GJL1426" s="1"/>
      <c r="GJM1426" s="1"/>
      <c r="GJN1426" s="1"/>
      <c r="GJO1426" s="1"/>
      <c r="GJP1426" s="1"/>
      <c r="GJQ1426" s="1"/>
      <c r="GJR1426" s="1"/>
      <c r="GJS1426" s="1"/>
      <c r="GJT1426" s="1"/>
      <c r="GJU1426" s="1"/>
      <c r="GJV1426" s="1"/>
      <c r="GJW1426" s="1"/>
      <c r="GJX1426" s="1"/>
      <c r="GJY1426" s="1"/>
      <c r="GJZ1426" s="1"/>
      <c r="GKA1426" s="1"/>
      <c r="GKB1426" s="1"/>
      <c r="GKC1426" s="1"/>
      <c r="GKD1426" s="1"/>
      <c r="GKE1426" s="1"/>
      <c r="GKF1426" s="1"/>
      <c r="GKG1426" s="1"/>
      <c r="GKH1426" s="1"/>
      <c r="GKI1426" s="1"/>
      <c r="GKJ1426" s="1"/>
      <c r="GKK1426" s="1"/>
      <c r="GKL1426" s="1"/>
      <c r="GKM1426" s="1"/>
      <c r="GKN1426" s="1"/>
      <c r="GKO1426" s="1"/>
      <c r="GKP1426" s="1"/>
      <c r="GKQ1426" s="1"/>
      <c r="GKR1426" s="1"/>
      <c r="GKS1426" s="1"/>
      <c r="GKT1426" s="1"/>
      <c r="GKU1426" s="1"/>
      <c r="GKV1426" s="1"/>
      <c r="GKW1426" s="1"/>
      <c r="GKX1426" s="1"/>
      <c r="GKY1426" s="1"/>
      <c r="GKZ1426" s="1"/>
      <c r="GLA1426" s="1"/>
      <c r="GLB1426" s="1"/>
      <c r="GLC1426" s="1"/>
      <c r="GLD1426" s="1"/>
      <c r="GLE1426" s="1"/>
      <c r="GLF1426" s="1"/>
      <c r="GLG1426" s="1"/>
      <c r="GLH1426" s="1"/>
      <c r="GLI1426" s="1"/>
      <c r="GLJ1426" s="1"/>
      <c r="GLK1426" s="1"/>
      <c r="GLL1426" s="1"/>
      <c r="GLM1426" s="1"/>
      <c r="GLN1426" s="1"/>
      <c r="GLO1426" s="1"/>
      <c r="GLP1426" s="1"/>
      <c r="GLQ1426" s="1"/>
      <c r="GLR1426" s="1"/>
      <c r="GLS1426" s="1"/>
      <c r="GLT1426" s="1"/>
      <c r="GLU1426" s="1"/>
      <c r="GLV1426" s="1"/>
      <c r="GLW1426" s="1"/>
      <c r="GLX1426" s="1"/>
      <c r="GLY1426" s="1"/>
      <c r="GLZ1426" s="1"/>
      <c r="GMA1426" s="1"/>
      <c r="GMB1426" s="1"/>
      <c r="GMC1426" s="1"/>
      <c r="GMD1426" s="1"/>
      <c r="GME1426" s="1"/>
      <c r="GMF1426" s="1"/>
      <c r="GMG1426" s="1"/>
      <c r="GMH1426" s="1"/>
      <c r="GMI1426" s="1"/>
      <c r="GMJ1426" s="1"/>
      <c r="GMK1426" s="1"/>
      <c r="GML1426" s="1"/>
      <c r="GMM1426" s="1"/>
      <c r="GMN1426" s="1"/>
      <c r="GMO1426" s="1"/>
      <c r="GMP1426" s="1"/>
      <c r="GMQ1426" s="1"/>
      <c r="GMR1426" s="1"/>
      <c r="GMS1426" s="1"/>
      <c r="GMT1426" s="1"/>
      <c r="GMU1426" s="1"/>
      <c r="GMV1426" s="1"/>
      <c r="GMW1426" s="1"/>
      <c r="GMX1426" s="1"/>
      <c r="GMY1426" s="1"/>
      <c r="GMZ1426" s="1"/>
      <c r="GNA1426" s="1"/>
      <c r="GNB1426" s="1"/>
      <c r="GNC1426" s="1"/>
      <c r="GND1426" s="1"/>
      <c r="GNE1426" s="1"/>
      <c r="GNF1426" s="1"/>
      <c r="GNG1426" s="1"/>
      <c r="GNH1426" s="1"/>
      <c r="GNI1426" s="1"/>
      <c r="GNJ1426" s="1"/>
      <c r="GNK1426" s="1"/>
      <c r="GNL1426" s="1"/>
      <c r="GNM1426" s="1"/>
      <c r="GNN1426" s="1"/>
      <c r="GNO1426" s="1"/>
      <c r="GNP1426" s="1"/>
      <c r="GNQ1426" s="1"/>
      <c r="GNR1426" s="1"/>
      <c r="GNS1426" s="1"/>
      <c r="GNT1426" s="1"/>
      <c r="GNU1426" s="1"/>
      <c r="GNV1426" s="1"/>
      <c r="GNW1426" s="1"/>
      <c r="GNX1426" s="1"/>
      <c r="GNY1426" s="1"/>
      <c r="GNZ1426" s="1"/>
      <c r="GOA1426" s="1"/>
      <c r="GOB1426" s="1"/>
      <c r="GOC1426" s="1"/>
      <c r="GOD1426" s="1"/>
      <c r="GOE1426" s="1"/>
      <c r="GOF1426" s="1"/>
      <c r="GOG1426" s="1"/>
      <c r="GOH1426" s="1"/>
      <c r="GOI1426" s="1"/>
      <c r="GOJ1426" s="1"/>
      <c r="GOK1426" s="1"/>
      <c r="GOL1426" s="1"/>
      <c r="GOM1426" s="1"/>
      <c r="GON1426" s="1"/>
      <c r="GOO1426" s="1"/>
      <c r="GOP1426" s="1"/>
      <c r="GOQ1426" s="1"/>
      <c r="GOR1426" s="1"/>
      <c r="GOS1426" s="1"/>
      <c r="GOT1426" s="1"/>
      <c r="GOU1426" s="1"/>
      <c r="GOV1426" s="1"/>
      <c r="GOW1426" s="1"/>
      <c r="GOX1426" s="1"/>
      <c r="GOY1426" s="1"/>
      <c r="GOZ1426" s="1"/>
      <c r="GPA1426" s="1"/>
      <c r="GPB1426" s="1"/>
      <c r="GPC1426" s="1"/>
      <c r="GPD1426" s="1"/>
      <c r="GPE1426" s="1"/>
      <c r="GPF1426" s="1"/>
      <c r="GPG1426" s="1"/>
      <c r="GPH1426" s="1"/>
      <c r="GPI1426" s="1"/>
      <c r="GPJ1426" s="1"/>
      <c r="GPK1426" s="1"/>
      <c r="GPL1426" s="1"/>
      <c r="GPM1426" s="1"/>
      <c r="GPN1426" s="1"/>
      <c r="GPO1426" s="1"/>
      <c r="GPP1426" s="1"/>
      <c r="GPQ1426" s="1"/>
      <c r="GPR1426" s="1"/>
      <c r="GPS1426" s="1"/>
      <c r="GPT1426" s="1"/>
      <c r="GPU1426" s="1"/>
      <c r="GPV1426" s="1"/>
      <c r="GPW1426" s="1"/>
      <c r="GPX1426" s="1"/>
      <c r="GPY1426" s="1"/>
      <c r="GPZ1426" s="1"/>
      <c r="GQA1426" s="1"/>
      <c r="GQB1426" s="1"/>
      <c r="GQC1426" s="1"/>
      <c r="GQD1426" s="1"/>
      <c r="GQE1426" s="1"/>
      <c r="GQF1426" s="1"/>
      <c r="GQG1426" s="1"/>
      <c r="GQH1426" s="1"/>
      <c r="GQI1426" s="1"/>
      <c r="GQJ1426" s="1"/>
      <c r="GQK1426" s="1"/>
      <c r="GQL1426" s="1"/>
      <c r="GQM1426" s="1"/>
      <c r="GQN1426" s="1"/>
      <c r="GQO1426" s="1"/>
      <c r="GQP1426" s="1"/>
      <c r="GQQ1426" s="1"/>
      <c r="GQR1426" s="1"/>
      <c r="GQS1426" s="1"/>
      <c r="GQT1426" s="1"/>
      <c r="GQU1426" s="1"/>
      <c r="GQV1426" s="1"/>
      <c r="GQW1426" s="1"/>
      <c r="GQX1426" s="1"/>
      <c r="GQY1426" s="1"/>
      <c r="GQZ1426" s="1"/>
      <c r="GRA1426" s="1"/>
      <c r="GRB1426" s="1"/>
      <c r="GRC1426" s="1"/>
      <c r="GRD1426" s="1"/>
      <c r="GRE1426" s="1"/>
      <c r="GRF1426" s="1"/>
      <c r="GRG1426" s="1"/>
      <c r="GRH1426" s="1"/>
      <c r="GRI1426" s="1"/>
      <c r="GRJ1426" s="1"/>
      <c r="GRK1426" s="1"/>
      <c r="GRL1426" s="1"/>
      <c r="GRM1426" s="1"/>
      <c r="GRN1426" s="1"/>
      <c r="GRO1426" s="1"/>
      <c r="GRP1426" s="1"/>
      <c r="GRQ1426" s="1"/>
      <c r="GRR1426" s="1"/>
      <c r="GRS1426" s="1"/>
      <c r="GRT1426" s="1"/>
      <c r="GRU1426" s="1"/>
      <c r="GRV1426" s="1"/>
      <c r="GRW1426" s="1"/>
      <c r="GRX1426" s="1"/>
      <c r="GRY1426" s="1"/>
      <c r="GRZ1426" s="1"/>
      <c r="GSA1426" s="1"/>
      <c r="GSB1426" s="1"/>
      <c r="GSC1426" s="1"/>
      <c r="GSD1426" s="1"/>
      <c r="GSE1426" s="1"/>
      <c r="GSF1426" s="1"/>
      <c r="GSG1426" s="1"/>
      <c r="GSH1426" s="1"/>
      <c r="GSI1426" s="1"/>
      <c r="GSJ1426" s="1"/>
      <c r="GSK1426" s="1"/>
      <c r="GSL1426" s="1"/>
      <c r="GSM1426" s="1"/>
      <c r="GSN1426" s="1"/>
      <c r="GSO1426" s="1"/>
      <c r="GSP1426" s="1"/>
      <c r="GSQ1426" s="1"/>
      <c r="GSR1426" s="1"/>
      <c r="GSS1426" s="1"/>
      <c r="GST1426" s="1"/>
      <c r="GSU1426" s="1"/>
      <c r="GSV1426" s="1"/>
      <c r="GSW1426" s="1"/>
      <c r="GSX1426" s="1"/>
      <c r="GSY1426" s="1"/>
      <c r="GSZ1426" s="1"/>
      <c r="GTA1426" s="1"/>
      <c r="GTB1426" s="1"/>
      <c r="GTC1426" s="1"/>
      <c r="GTD1426" s="1"/>
      <c r="GTE1426" s="1"/>
      <c r="GTF1426" s="1"/>
      <c r="GTG1426" s="1"/>
      <c r="GTH1426" s="1"/>
      <c r="GTI1426" s="1"/>
      <c r="GTJ1426" s="1"/>
      <c r="GTK1426" s="1"/>
      <c r="GTL1426" s="1"/>
      <c r="GTM1426" s="1"/>
      <c r="GTN1426" s="1"/>
      <c r="GTO1426" s="1"/>
      <c r="GTP1426" s="1"/>
      <c r="GTQ1426" s="1"/>
      <c r="GTR1426" s="1"/>
      <c r="GTS1426" s="1"/>
      <c r="GTT1426" s="1"/>
      <c r="GTU1426" s="1"/>
      <c r="GTV1426" s="1"/>
      <c r="GTW1426" s="1"/>
      <c r="GTX1426" s="1"/>
      <c r="GTY1426" s="1"/>
      <c r="GTZ1426" s="1"/>
      <c r="GUA1426" s="1"/>
      <c r="GUB1426" s="1"/>
      <c r="GUC1426" s="1"/>
      <c r="GUD1426" s="1"/>
      <c r="GUE1426" s="1"/>
      <c r="GUF1426" s="1"/>
      <c r="GUG1426" s="1"/>
      <c r="GUH1426" s="1"/>
      <c r="GUI1426" s="1"/>
      <c r="GUJ1426" s="1"/>
      <c r="GUK1426" s="1"/>
      <c r="GUL1426" s="1"/>
      <c r="GUM1426" s="1"/>
      <c r="GUN1426" s="1"/>
      <c r="GUO1426" s="1"/>
      <c r="GUP1426" s="1"/>
      <c r="GUQ1426" s="1"/>
      <c r="GUR1426" s="1"/>
      <c r="GUS1426" s="1"/>
      <c r="GUT1426" s="1"/>
      <c r="GUU1426" s="1"/>
      <c r="GUV1426" s="1"/>
      <c r="GUW1426" s="1"/>
      <c r="GUX1426" s="1"/>
      <c r="GUY1426" s="1"/>
      <c r="GUZ1426" s="1"/>
      <c r="GVA1426" s="1"/>
      <c r="GVB1426" s="1"/>
      <c r="GVC1426" s="1"/>
      <c r="GVD1426" s="1"/>
      <c r="GVE1426" s="1"/>
      <c r="GVF1426" s="1"/>
      <c r="GVG1426" s="1"/>
      <c r="GVH1426" s="1"/>
      <c r="GVI1426" s="1"/>
      <c r="GVJ1426" s="1"/>
      <c r="GVK1426" s="1"/>
      <c r="GVL1426" s="1"/>
      <c r="GVM1426" s="1"/>
      <c r="GVN1426" s="1"/>
      <c r="GVO1426" s="1"/>
      <c r="GVP1426" s="1"/>
      <c r="GVQ1426" s="1"/>
      <c r="GVR1426" s="1"/>
      <c r="GVS1426" s="1"/>
      <c r="GVT1426" s="1"/>
      <c r="GVU1426" s="1"/>
      <c r="GVV1426" s="1"/>
      <c r="GVW1426" s="1"/>
      <c r="GVX1426" s="1"/>
      <c r="GVY1426" s="1"/>
      <c r="GVZ1426" s="1"/>
      <c r="GWA1426" s="1"/>
      <c r="GWB1426" s="1"/>
      <c r="GWC1426" s="1"/>
      <c r="GWD1426" s="1"/>
      <c r="GWE1426" s="1"/>
      <c r="GWF1426" s="1"/>
      <c r="GWG1426" s="1"/>
      <c r="GWH1426" s="1"/>
      <c r="GWI1426" s="1"/>
      <c r="GWJ1426" s="1"/>
      <c r="GWK1426" s="1"/>
      <c r="GWL1426" s="1"/>
      <c r="GWM1426" s="1"/>
      <c r="GWN1426" s="1"/>
      <c r="GWO1426" s="1"/>
      <c r="GWP1426" s="1"/>
      <c r="GWQ1426" s="1"/>
      <c r="GWR1426" s="1"/>
      <c r="GWS1426" s="1"/>
      <c r="GWT1426" s="1"/>
      <c r="GWU1426" s="1"/>
      <c r="GWV1426" s="1"/>
      <c r="GWW1426" s="1"/>
      <c r="GWX1426" s="1"/>
      <c r="GWY1426" s="1"/>
      <c r="GWZ1426" s="1"/>
      <c r="GXA1426" s="1"/>
      <c r="GXB1426" s="1"/>
      <c r="GXC1426" s="1"/>
      <c r="GXD1426" s="1"/>
      <c r="GXE1426" s="1"/>
      <c r="GXF1426" s="1"/>
      <c r="GXG1426" s="1"/>
      <c r="GXH1426" s="1"/>
      <c r="GXI1426" s="1"/>
      <c r="GXJ1426" s="1"/>
      <c r="GXK1426" s="1"/>
      <c r="GXL1426" s="1"/>
      <c r="GXM1426" s="1"/>
      <c r="GXN1426" s="1"/>
      <c r="GXO1426" s="1"/>
      <c r="GXP1426" s="1"/>
      <c r="GXQ1426" s="1"/>
      <c r="GXR1426" s="1"/>
      <c r="GXS1426" s="1"/>
      <c r="GXT1426" s="1"/>
      <c r="GXU1426" s="1"/>
      <c r="GXV1426" s="1"/>
      <c r="GXW1426" s="1"/>
      <c r="GXX1426" s="1"/>
      <c r="GXY1426" s="1"/>
      <c r="GXZ1426" s="1"/>
      <c r="GYA1426" s="1"/>
      <c r="GYB1426" s="1"/>
      <c r="GYC1426" s="1"/>
      <c r="GYD1426" s="1"/>
      <c r="GYE1426" s="1"/>
      <c r="GYF1426" s="1"/>
      <c r="GYG1426" s="1"/>
      <c r="GYH1426" s="1"/>
      <c r="GYI1426" s="1"/>
      <c r="GYJ1426" s="1"/>
      <c r="GYK1426" s="1"/>
      <c r="GYL1426" s="1"/>
      <c r="GYM1426" s="1"/>
      <c r="GYN1426" s="1"/>
      <c r="GYO1426" s="1"/>
      <c r="GYP1426" s="1"/>
      <c r="GYQ1426" s="1"/>
      <c r="GYR1426" s="1"/>
      <c r="GYS1426" s="1"/>
      <c r="GYT1426" s="1"/>
      <c r="GYU1426" s="1"/>
      <c r="GYV1426" s="1"/>
      <c r="GYW1426" s="1"/>
      <c r="GYX1426" s="1"/>
      <c r="GYY1426" s="1"/>
      <c r="GYZ1426" s="1"/>
      <c r="GZA1426" s="1"/>
      <c r="GZB1426" s="1"/>
      <c r="GZC1426" s="1"/>
      <c r="GZD1426" s="1"/>
      <c r="GZE1426" s="1"/>
      <c r="GZF1426" s="1"/>
      <c r="GZG1426" s="1"/>
      <c r="GZH1426" s="1"/>
      <c r="GZI1426" s="1"/>
      <c r="GZJ1426" s="1"/>
      <c r="GZK1426" s="1"/>
      <c r="GZL1426" s="1"/>
      <c r="GZM1426" s="1"/>
      <c r="GZN1426" s="1"/>
      <c r="GZO1426" s="1"/>
      <c r="GZP1426" s="1"/>
      <c r="GZQ1426" s="1"/>
      <c r="GZR1426" s="1"/>
      <c r="GZS1426" s="1"/>
      <c r="GZT1426" s="1"/>
      <c r="GZU1426" s="1"/>
      <c r="GZV1426" s="1"/>
      <c r="GZW1426" s="1"/>
      <c r="GZX1426" s="1"/>
      <c r="GZY1426" s="1"/>
      <c r="GZZ1426" s="1"/>
      <c r="HAA1426" s="1"/>
      <c r="HAB1426" s="1"/>
      <c r="HAC1426" s="1"/>
      <c r="HAD1426" s="1"/>
      <c r="HAE1426" s="1"/>
      <c r="HAF1426" s="1"/>
      <c r="HAG1426" s="1"/>
      <c r="HAH1426" s="1"/>
      <c r="HAI1426" s="1"/>
      <c r="HAJ1426" s="1"/>
      <c r="HAK1426" s="1"/>
      <c r="HAL1426" s="1"/>
      <c r="HAM1426" s="1"/>
      <c r="HAN1426" s="1"/>
      <c r="HAO1426" s="1"/>
      <c r="HAP1426" s="1"/>
      <c r="HAQ1426" s="1"/>
      <c r="HAR1426" s="1"/>
      <c r="HAS1426" s="1"/>
      <c r="HAT1426" s="1"/>
      <c r="HAU1426" s="1"/>
      <c r="HAV1426" s="1"/>
      <c r="HAW1426" s="1"/>
      <c r="HAX1426" s="1"/>
      <c r="HAY1426" s="1"/>
      <c r="HAZ1426" s="1"/>
      <c r="HBA1426" s="1"/>
      <c r="HBB1426" s="1"/>
      <c r="HBC1426" s="1"/>
      <c r="HBD1426" s="1"/>
      <c r="HBE1426" s="1"/>
      <c r="HBF1426" s="1"/>
      <c r="HBG1426" s="1"/>
      <c r="HBH1426" s="1"/>
      <c r="HBI1426" s="1"/>
      <c r="HBJ1426" s="1"/>
      <c r="HBK1426" s="1"/>
      <c r="HBL1426" s="1"/>
      <c r="HBM1426" s="1"/>
      <c r="HBN1426" s="1"/>
      <c r="HBO1426" s="1"/>
      <c r="HBP1426" s="1"/>
      <c r="HBQ1426" s="1"/>
      <c r="HBR1426" s="1"/>
      <c r="HBS1426" s="1"/>
      <c r="HBT1426" s="1"/>
      <c r="HBU1426" s="1"/>
      <c r="HBV1426" s="1"/>
      <c r="HBW1426" s="1"/>
      <c r="HBX1426" s="1"/>
      <c r="HBY1426" s="1"/>
      <c r="HBZ1426" s="1"/>
      <c r="HCA1426" s="1"/>
      <c r="HCB1426" s="1"/>
      <c r="HCC1426" s="1"/>
      <c r="HCD1426" s="1"/>
      <c r="HCE1426" s="1"/>
      <c r="HCF1426" s="1"/>
      <c r="HCG1426" s="1"/>
      <c r="HCH1426" s="1"/>
      <c r="HCI1426" s="1"/>
      <c r="HCJ1426" s="1"/>
      <c r="HCK1426" s="1"/>
      <c r="HCL1426" s="1"/>
      <c r="HCM1426" s="1"/>
      <c r="HCN1426" s="1"/>
      <c r="HCO1426" s="1"/>
      <c r="HCP1426" s="1"/>
      <c r="HCQ1426" s="1"/>
      <c r="HCR1426" s="1"/>
      <c r="HCS1426" s="1"/>
      <c r="HCT1426" s="1"/>
      <c r="HCU1426" s="1"/>
      <c r="HCV1426" s="1"/>
      <c r="HCW1426" s="1"/>
      <c r="HCX1426" s="1"/>
      <c r="HCY1426" s="1"/>
      <c r="HCZ1426" s="1"/>
      <c r="HDA1426" s="1"/>
      <c r="HDB1426" s="1"/>
      <c r="HDC1426" s="1"/>
      <c r="HDD1426" s="1"/>
      <c r="HDE1426" s="1"/>
      <c r="HDF1426" s="1"/>
      <c r="HDG1426" s="1"/>
      <c r="HDH1426" s="1"/>
      <c r="HDI1426" s="1"/>
      <c r="HDJ1426" s="1"/>
      <c r="HDK1426" s="1"/>
      <c r="HDL1426" s="1"/>
      <c r="HDM1426" s="1"/>
      <c r="HDN1426" s="1"/>
      <c r="HDO1426" s="1"/>
      <c r="HDP1426" s="1"/>
      <c r="HDQ1426" s="1"/>
      <c r="HDR1426" s="1"/>
      <c r="HDS1426" s="1"/>
      <c r="HDT1426" s="1"/>
      <c r="HDU1426" s="1"/>
      <c r="HDV1426" s="1"/>
      <c r="HDW1426" s="1"/>
      <c r="HDX1426" s="1"/>
      <c r="HDY1426" s="1"/>
      <c r="HDZ1426" s="1"/>
      <c r="HEA1426" s="1"/>
      <c r="HEB1426" s="1"/>
      <c r="HEC1426" s="1"/>
      <c r="HED1426" s="1"/>
      <c r="HEE1426" s="1"/>
      <c r="HEF1426" s="1"/>
      <c r="HEG1426" s="1"/>
      <c r="HEH1426" s="1"/>
      <c r="HEI1426" s="1"/>
      <c r="HEJ1426" s="1"/>
      <c r="HEK1426" s="1"/>
      <c r="HEL1426" s="1"/>
      <c r="HEM1426" s="1"/>
      <c r="HEN1426" s="1"/>
      <c r="HEO1426" s="1"/>
      <c r="HEP1426" s="1"/>
      <c r="HEQ1426" s="1"/>
      <c r="HER1426" s="1"/>
      <c r="HES1426" s="1"/>
      <c r="HET1426" s="1"/>
      <c r="HEU1426" s="1"/>
      <c r="HEV1426" s="1"/>
      <c r="HEW1426" s="1"/>
      <c r="HEX1426" s="1"/>
      <c r="HEY1426" s="1"/>
      <c r="HEZ1426" s="1"/>
      <c r="HFA1426" s="1"/>
      <c r="HFB1426" s="1"/>
      <c r="HFC1426" s="1"/>
      <c r="HFD1426" s="1"/>
      <c r="HFE1426" s="1"/>
      <c r="HFF1426" s="1"/>
      <c r="HFG1426" s="1"/>
      <c r="HFH1426" s="1"/>
      <c r="HFI1426" s="1"/>
      <c r="HFJ1426" s="1"/>
      <c r="HFK1426" s="1"/>
      <c r="HFL1426" s="1"/>
      <c r="HFM1426" s="1"/>
      <c r="HFN1426" s="1"/>
      <c r="HFO1426" s="1"/>
      <c r="HFP1426" s="1"/>
      <c r="HFQ1426" s="1"/>
      <c r="HFR1426" s="1"/>
      <c r="HFS1426" s="1"/>
      <c r="HFT1426" s="1"/>
      <c r="HFU1426" s="1"/>
      <c r="HFV1426" s="1"/>
      <c r="HFW1426" s="1"/>
      <c r="HFX1426" s="1"/>
      <c r="HFY1426" s="1"/>
      <c r="HFZ1426" s="1"/>
      <c r="HGA1426" s="1"/>
      <c r="HGB1426" s="1"/>
      <c r="HGC1426" s="1"/>
      <c r="HGD1426" s="1"/>
      <c r="HGE1426" s="1"/>
      <c r="HGF1426" s="1"/>
      <c r="HGG1426" s="1"/>
      <c r="HGH1426" s="1"/>
      <c r="HGI1426" s="1"/>
      <c r="HGJ1426" s="1"/>
      <c r="HGK1426" s="1"/>
      <c r="HGL1426" s="1"/>
      <c r="HGM1426" s="1"/>
      <c r="HGN1426" s="1"/>
      <c r="HGO1426" s="1"/>
      <c r="HGP1426" s="1"/>
      <c r="HGQ1426" s="1"/>
      <c r="HGR1426" s="1"/>
      <c r="HGS1426" s="1"/>
      <c r="HGT1426" s="1"/>
      <c r="HGU1426" s="1"/>
      <c r="HGV1426" s="1"/>
      <c r="HGW1426" s="1"/>
      <c r="HGX1426" s="1"/>
      <c r="HGY1426" s="1"/>
      <c r="HGZ1426" s="1"/>
      <c r="HHA1426" s="1"/>
      <c r="HHB1426" s="1"/>
      <c r="HHC1426" s="1"/>
      <c r="HHD1426" s="1"/>
      <c r="HHE1426" s="1"/>
      <c r="HHF1426" s="1"/>
      <c r="HHG1426" s="1"/>
      <c r="HHH1426" s="1"/>
      <c r="HHI1426" s="1"/>
      <c r="HHJ1426" s="1"/>
      <c r="HHK1426" s="1"/>
      <c r="HHL1426" s="1"/>
      <c r="HHM1426" s="1"/>
      <c r="HHN1426" s="1"/>
      <c r="HHO1426" s="1"/>
      <c r="HHP1426" s="1"/>
      <c r="HHQ1426" s="1"/>
      <c r="HHR1426" s="1"/>
      <c r="HHS1426" s="1"/>
      <c r="HHT1426" s="1"/>
      <c r="HHU1426" s="1"/>
      <c r="HHV1426" s="1"/>
      <c r="HHW1426" s="1"/>
      <c r="HHX1426" s="1"/>
      <c r="HHY1426" s="1"/>
      <c r="HHZ1426" s="1"/>
      <c r="HIA1426" s="1"/>
      <c r="HIB1426" s="1"/>
      <c r="HIC1426" s="1"/>
      <c r="HID1426" s="1"/>
      <c r="HIE1426" s="1"/>
      <c r="HIF1426" s="1"/>
      <c r="HIG1426" s="1"/>
      <c r="HIH1426" s="1"/>
      <c r="HII1426" s="1"/>
      <c r="HIJ1426" s="1"/>
      <c r="HIK1426" s="1"/>
      <c r="HIL1426" s="1"/>
      <c r="HIM1426" s="1"/>
      <c r="HIN1426" s="1"/>
      <c r="HIO1426" s="1"/>
      <c r="HIP1426" s="1"/>
      <c r="HIQ1426" s="1"/>
      <c r="HIR1426" s="1"/>
      <c r="HIS1426" s="1"/>
      <c r="HIT1426" s="1"/>
      <c r="HIU1426" s="1"/>
      <c r="HIV1426" s="1"/>
      <c r="HIW1426" s="1"/>
      <c r="HIX1426" s="1"/>
      <c r="HIY1426" s="1"/>
      <c r="HIZ1426" s="1"/>
      <c r="HJA1426" s="1"/>
      <c r="HJB1426" s="1"/>
      <c r="HJC1426" s="1"/>
      <c r="HJD1426" s="1"/>
      <c r="HJE1426" s="1"/>
      <c r="HJF1426" s="1"/>
      <c r="HJG1426" s="1"/>
      <c r="HJH1426" s="1"/>
      <c r="HJI1426" s="1"/>
      <c r="HJJ1426" s="1"/>
      <c r="HJK1426" s="1"/>
      <c r="HJL1426" s="1"/>
      <c r="HJM1426" s="1"/>
      <c r="HJN1426" s="1"/>
      <c r="HJO1426" s="1"/>
      <c r="HJP1426" s="1"/>
      <c r="HJQ1426" s="1"/>
      <c r="HJR1426" s="1"/>
      <c r="HJS1426" s="1"/>
      <c r="HJT1426" s="1"/>
      <c r="HJU1426" s="1"/>
      <c r="HJV1426" s="1"/>
      <c r="HJW1426" s="1"/>
      <c r="HJX1426" s="1"/>
      <c r="HJY1426" s="1"/>
      <c r="HJZ1426" s="1"/>
      <c r="HKA1426" s="1"/>
      <c r="HKB1426" s="1"/>
      <c r="HKC1426" s="1"/>
      <c r="HKD1426" s="1"/>
      <c r="HKE1426" s="1"/>
      <c r="HKF1426" s="1"/>
      <c r="HKG1426" s="1"/>
      <c r="HKH1426" s="1"/>
      <c r="HKI1426" s="1"/>
      <c r="HKJ1426" s="1"/>
      <c r="HKK1426" s="1"/>
      <c r="HKL1426" s="1"/>
      <c r="HKM1426" s="1"/>
      <c r="HKN1426" s="1"/>
      <c r="HKO1426" s="1"/>
      <c r="HKP1426" s="1"/>
      <c r="HKQ1426" s="1"/>
      <c r="HKR1426" s="1"/>
      <c r="HKS1426" s="1"/>
      <c r="HKT1426" s="1"/>
      <c r="HKU1426" s="1"/>
      <c r="HKV1426" s="1"/>
      <c r="HKW1426" s="1"/>
      <c r="HKX1426" s="1"/>
      <c r="HKY1426" s="1"/>
      <c r="HKZ1426" s="1"/>
      <c r="HLA1426" s="1"/>
      <c r="HLB1426" s="1"/>
      <c r="HLC1426" s="1"/>
      <c r="HLD1426" s="1"/>
      <c r="HLE1426" s="1"/>
      <c r="HLF1426" s="1"/>
      <c r="HLG1426" s="1"/>
      <c r="HLH1426" s="1"/>
      <c r="HLI1426" s="1"/>
      <c r="HLJ1426" s="1"/>
      <c r="HLK1426" s="1"/>
      <c r="HLL1426" s="1"/>
      <c r="HLM1426" s="1"/>
      <c r="HLN1426" s="1"/>
      <c r="HLO1426" s="1"/>
      <c r="HLP1426" s="1"/>
      <c r="HLQ1426" s="1"/>
      <c r="HLR1426" s="1"/>
      <c r="HLS1426" s="1"/>
      <c r="HLT1426" s="1"/>
      <c r="HLU1426" s="1"/>
      <c r="HLV1426" s="1"/>
      <c r="HLW1426" s="1"/>
      <c r="HLX1426" s="1"/>
      <c r="HLY1426" s="1"/>
      <c r="HLZ1426" s="1"/>
      <c r="HMA1426" s="1"/>
      <c r="HMB1426" s="1"/>
      <c r="HMC1426" s="1"/>
      <c r="HMD1426" s="1"/>
      <c r="HME1426" s="1"/>
      <c r="HMF1426" s="1"/>
      <c r="HMG1426" s="1"/>
      <c r="HMH1426" s="1"/>
      <c r="HMI1426" s="1"/>
      <c r="HMJ1426" s="1"/>
      <c r="HMK1426" s="1"/>
      <c r="HML1426" s="1"/>
      <c r="HMM1426" s="1"/>
      <c r="HMN1426" s="1"/>
      <c r="HMO1426" s="1"/>
      <c r="HMP1426" s="1"/>
      <c r="HMQ1426" s="1"/>
      <c r="HMR1426" s="1"/>
      <c r="HMS1426" s="1"/>
      <c r="HMT1426" s="1"/>
      <c r="HMU1426" s="1"/>
      <c r="HMV1426" s="1"/>
      <c r="HMW1426" s="1"/>
      <c r="HMX1426" s="1"/>
      <c r="HMY1426" s="1"/>
      <c r="HMZ1426" s="1"/>
      <c r="HNA1426" s="1"/>
      <c r="HNB1426" s="1"/>
      <c r="HNC1426" s="1"/>
      <c r="HND1426" s="1"/>
      <c r="HNE1426" s="1"/>
      <c r="HNF1426" s="1"/>
      <c r="HNG1426" s="1"/>
      <c r="HNH1426" s="1"/>
      <c r="HNI1426" s="1"/>
      <c r="HNJ1426" s="1"/>
      <c r="HNK1426" s="1"/>
      <c r="HNL1426" s="1"/>
      <c r="HNM1426" s="1"/>
      <c r="HNN1426" s="1"/>
      <c r="HNO1426" s="1"/>
      <c r="HNP1426" s="1"/>
      <c r="HNQ1426" s="1"/>
      <c r="HNR1426" s="1"/>
      <c r="HNS1426" s="1"/>
      <c r="HNT1426" s="1"/>
      <c r="HNU1426" s="1"/>
      <c r="HNV1426" s="1"/>
      <c r="HNW1426" s="1"/>
      <c r="HNX1426" s="1"/>
      <c r="HNY1426" s="1"/>
      <c r="HNZ1426" s="1"/>
      <c r="HOA1426" s="1"/>
      <c r="HOB1426" s="1"/>
      <c r="HOC1426" s="1"/>
      <c r="HOD1426" s="1"/>
      <c r="HOE1426" s="1"/>
      <c r="HOF1426" s="1"/>
      <c r="HOG1426" s="1"/>
      <c r="HOH1426" s="1"/>
      <c r="HOI1426" s="1"/>
      <c r="HOJ1426" s="1"/>
      <c r="HOK1426" s="1"/>
      <c r="HOL1426" s="1"/>
      <c r="HOM1426" s="1"/>
      <c r="HON1426" s="1"/>
      <c r="HOO1426" s="1"/>
      <c r="HOP1426" s="1"/>
      <c r="HOQ1426" s="1"/>
      <c r="HOR1426" s="1"/>
      <c r="HOS1426" s="1"/>
      <c r="HOT1426" s="1"/>
      <c r="HOU1426" s="1"/>
      <c r="HOV1426" s="1"/>
      <c r="HOW1426" s="1"/>
      <c r="HOX1426" s="1"/>
      <c r="HOY1426" s="1"/>
      <c r="HOZ1426" s="1"/>
      <c r="HPA1426" s="1"/>
      <c r="HPB1426" s="1"/>
      <c r="HPC1426" s="1"/>
      <c r="HPD1426" s="1"/>
      <c r="HPE1426" s="1"/>
      <c r="HPF1426" s="1"/>
      <c r="HPG1426" s="1"/>
      <c r="HPH1426" s="1"/>
      <c r="HPI1426" s="1"/>
      <c r="HPJ1426" s="1"/>
      <c r="HPK1426" s="1"/>
      <c r="HPL1426" s="1"/>
      <c r="HPM1426" s="1"/>
      <c r="HPN1426" s="1"/>
      <c r="HPO1426" s="1"/>
      <c r="HPP1426" s="1"/>
      <c r="HPQ1426" s="1"/>
      <c r="HPR1426" s="1"/>
      <c r="HPS1426" s="1"/>
      <c r="HPT1426" s="1"/>
      <c r="HPU1426" s="1"/>
      <c r="HPV1426" s="1"/>
      <c r="HPW1426" s="1"/>
      <c r="HPX1426" s="1"/>
      <c r="HPY1426" s="1"/>
      <c r="HPZ1426" s="1"/>
      <c r="HQA1426" s="1"/>
      <c r="HQB1426" s="1"/>
      <c r="HQC1426" s="1"/>
      <c r="HQD1426" s="1"/>
      <c r="HQE1426" s="1"/>
      <c r="HQF1426" s="1"/>
      <c r="HQG1426" s="1"/>
      <c r="HQH1426" s="1"/>
      <c r="HQI1426" s="1"/>
      <c r="HQJ1426" s="1"/>
      <c r="HQK1426" s="1"/>
      <c r="HQL1426" s="1"/>
      <c r="HQM1426" s="1"/>
      <c r="HQN1426" s="1"/>
      <c r="HQO1426" s="1"/>
      <c r="HQP1426" s="1"/>
      <c r="HQQ1426" s="1"/>
      <c r="HQR1426" s="1"/>
      <c r="HQS1426" s="1"/>
      <c r="HQT1426" s="1"/>
      <c r="HQU1426" s="1"/>
      <c r="HQV1426" s="1"/>
      <c r="HQW1426" s="1"/>
      <c r="HQX1426" s="1"/>
      <c r="HQY1426" s="1"/>
      <c r="HQZ1426" s="1"/>
      <c r="HRA1426" s="1"/>
      <c r="HRB1426" s="1"/>
      <c r="HRC1426" s="1"/>
      <c r="HRD1426" s="1"/>
      <c r="HRE1426" s="1"/>
      <c r="HRF1426" s="1"/>
      <c r="HRG1426" s="1"/>
      <c r="HRH1426" s="1"/>
      <c r="HRI1426" s="1"/>
      <c r="HRJ1426" s="1"/>
      <c r="HRK1426" s="1"/>
      <c r="HRL1426" s="1"/>
      <c r="HRM1426" s="1"/>
      <c r="HRN1426" s="1"/>
      <c r="HRO1426" s="1"/>
      <c r="HRP1426" s="1"/>
      <c r="HRQ1426" s="1"/>
      <c r="HRR1426" s="1"/>
      <c r="HRS1426" s="1"/>
      <c r="HRT1426" s="1"/>
      <c r="HRU1426" s="1"/>
      <c r="HRV1426" s="1"/>
      <c r="HRW1426" s="1"/>
      <c r="HRX1426" s="1"/>
      <c r="HRY1426" s="1"/>
      <c r="HRZ1426" s="1"/>
      <c r="HSA1426" s="1"/>
      <c r="HSB1426" s="1"/>
      <c r="HSC1426" s="1"/>
      <c r="HSD1426" s="1"/>
      <c r="HSE1426" s="1"/>
      <c r="HSF1426" s="1"/>
      <c r="HSG1426" s="1"/>
      <c r="HSH1426" s="1"/>
      <c r="HSI1426" s="1"/>
      <c r="HSJ1426" s="1"/>
      <c r="HSK1426" s="1"/>
      <c r="HSL1426" s="1"/>
      <c r="HSM1426" s="1"/>
      <c r="HSN1426" s="1"/>
      <c r="HSO1426" s="1"/>
      <c r="HSP1426" s="1"/>
      <c r="HSQ1426" s="1"/>
      <c r="HSR1426" s="1"/>
      <c r="HSS1426" s="1"/>
      <c r="HST1426" s="1"/>
      <c r="HSU1426" s="1"/>
      <c r="HSV1426" s="1"/>
      <c r="HSW1426" s="1"/>
      <c r="HSX1426" s="1"/>
      <c r="HSY1426" s="1"/>
      <c r="HSZ1426" s="1"/>
      <c r="HTA1426" s="1"/>
      <c r="HTB1426" s="1"/>
      <c r="HTC1426" s="1"/>
      <c r="HTD1426" s="1"/>
      <c r="HTE1426" s="1"/>
      <c r="HTF1426" s="1"/>
      <c r="HTG1426" s="1"/>
      <c r="HTH1426" s="1"/>
      <c r="HTI1426" s="1"/>
      <c r="HTJ1426" s="1"/>
      <c r="HTK1426" s="1"/>
      <c r="HTL1426" s="1"/>
      <c r="HTM1426" s="1"/>
      <c r="HTN1426" s="1"/>
      <c r="HTO1426" s="1"/>
      <c r="HTP1426" s="1"/>
      <c r="HTQ1426" s="1"/>
      <c r="HTR1426" s="1"/>
      <c r="HTS1426" s="1"/>
      <c r="HTT1426" s="1"/>
      <c r="HTU1426" s="1"/>
      <c r="HTV1426" s="1"/>
      <c r="HTW1426" s="1"/>
      <c r="HTX1426" s="1"/>
      <c r="HTY1426" s="1"/>
      <c r="HTZ1426" s="1"/>
      <c r="HUA1426" s="1"/>
      <c r="HUB1426" s="1"/>
      <c r="HUC1426" s="1"/>
      <c r="HUD1426" s="1"/>
      <c r="HUE1426" s="1"/>
      <c r="HUF1426" s="1"/>
      <c r="HUG1426" s="1"/>
      <c r="HUH1426" s="1"/>
      <c r="HUI1426" s="1"/>
      <c r="HUJ1426" s="1"/>
      <c r="HUK1426" s="1"/>
      <c r="HUL1426" s="1"/>
      <c r="HUM1426" s="1"/>
      <c r="HUN1426" s="1"/>
      <c r="HUO1426" s="1"/>
      <c r="HUP1426" s="1"/>
      <c r="HUQ1426" s="1"/>
      <c r="HUR1426" s="1"/>
      <c r="HUS1426" s="1"/>
      <c r="HUT1426" s="1"/>
      <c r="HUU1426" s="1"/>
      <c r="HUV1426" s="1"/>
      <c r="HUW1426" s="1"/>
      <c r="HUX1426" s="1"/>
      <c r="HUY1426" s="1"/>
      <c r="HUZ1426" s="1"/>
      <c r="HVA1426" s="1"/>
      <c r="HVB1426" s="1"/>
      <c r="HVC1426" s="1"/>
      <c r="HVD1426" s="1"/>
      <c r="HVE1426" s="1"/>
      <c r="HVF1426" s="1"/>
      <c r="HVG1426" s="1"/>
      <c r="HVH1426" s="1"/>
      <c r="HVI1426" s="1"/>
      <c r="HVJ1426" s="1"/>
      <c r="HVK1426" s="1"/>
      <c r="HVL1426" s="1"/>
      <c r="HVM1426" s="1"/>
      <c r="HVN1426" s="1"/>
      <c r="HVO1426" s="1"/>
      <c r="HVP1426" s="1"/>
      <c r="HVQ1426" s="1"/>
      <c r="HVR1426" s="1"/>
      <c r="HVS1426" s="1"/>
      <c r="HVT1426" s="1"/>
      <c r="HVU1426" s="1"/>
      <c r="HVV1426" s="1"/>
      <c r="HVW1426" s="1"/>
      <c r="HVX1426" s="1"/>
      <c r="HVY1426" s="1"/>
      <c r="HVZ1426" s="1"/>
      <c r="HWA1426" s="1"/>
      <c r="HWB1426" s="1"/>
      <c r="HWC1426" s="1"/>
      <c r="HWD1426" s="1"/>
      <c r="HWE1426" s="1"/>
      <c r="HWF1426" s="1"/>
      <c r="HWG1426" s="1"/>
      <c r="HWH1426" s="1"/>
      <c r="HWI1426" s="1"/>
      <c r="HWJ1426" s="1"/>
      <c r="HWK1426" s="1"/>
      <c r="HWL1426" s="1"/>
      <c r="HWM1426" s="1"/>
      <c r="HWN1426" s="1"/>
      <c r="HWO1426" s="1"/>
      <c r="HWP1426" s="1"/>
      <c r="HWQ1426" s="1"/>
      <c r="HWR1426" s="1"/>
      <c r="HWS1426" s="1"/>
      <c r="HWT1426" s="1"/>
      <c r="HWU1426" s="1"/>
      <c r="HWV1426" s="1"/>
      <c r="HWW1426" s="1"/>
      <c r="HWX1426" s="1"/>
      <c r="HWY1426" s="1"/>
      <c r="HWZ1426" s="1"/>
      <c r="HXA1426" s="1"/>
      <c r="HXB1426" s="1"/>
      <c r="HXC1426" s="1"/>
      <c r="HXD1426" s="1"/>
      <c r="HXE1426" s="1"/>
      <c r="HXF1426" s="1"/>
      <c r="HXG1426" s="1"/>
      <c r="HXH1426" s="1"/>
      <c r="HXI1426" s="1"/>
      <c r="HXJ1426" s="1"/>
      <c r="HXK1426" s="1"/>
      <c r="HXL1426" s="1"/>
      <c r="HXM1426" s="1"/>
      <c r="HXN1426" s="1"/>
      <c r="HXO1426" s="1"/>
      <c r="HXP1426" s="1"/>
      <c r="HXQ1426" s="1"/>
      <c r="HXR1426" s="1"/>
      <c r="HXS1426" s="1"/>
      <c r="HXT1426" s="1"/>
      <c r="HXU1426" s="1"/>
      <c r="HXV1426" s="1"/>
      <c r="HXW1426" s="1"/>
      <c r="HXX1426" s="1"/>
      <c r="HXY1426" s="1"/>
      <c r="HXZ1426" s="1"/>
      <c r="HYA1426" s="1"/>
      <c r="HYB1426" s="1"/>
      <c r="HYC1426" s="1"/>
      <c r="HYD1426" s="1"/>
      <c r="HYE1426" s="1"/>
      <c r="HYF1426" s="1"/>
      <c r="HYG1426" s="1"/>
      <c r="HYH1426" s="1"/>
      <c r="HYI1426" s="1"/>
      <c r="HYJ1426" s="1"/>
      <c r="HYK1426" s="1"/>
      <c r="HYL1426" s="1"/>
      <c r="HYM1426" s="1"/>
      <c r="HYN1426" s="1"/>
      <c r="HYO1426" s="1"/>
      <c r="HYP1426" s="1"/>
      <c r="HYQ1426" s="1"/>
      <c r="HYR1426" s="1"/>
      <c r="HYS1426" s="1"/>
      <c r="HYT1426" s="1"/>
      <c r="HYU1426" s="1"/>
      <c r="HYV1426" s="1"/>
      <c r="HYW1426" s="1"/>
      <c r="HYX1426" s="1"/>
      <c r="HYY1426" s="1"/>
      <c r="HYZ1426" s="1"/>
      <c r="HZA1426" s="1"/>
      <c r="HZB1426" s="1"/>
      <c r="HZC1426" s="1"/>
      <c r="HZD1426" s="1"/>
      <c r="HZE1426" s="1"/>
      <c r="HZF1426" s="1"/>
      <c r="HZG1426" s="1"/>
      <c r="HZH1426" s="1"/>
      <c r="HZI1426" s="1"/>
      <c r="HZJ1426" s="1"/>
      <c r="HZK1426" s="1"/>
      <c r="HZL1426" s="1"/>
      <c r="HZM1426" s="1"/>
      <c r="HZN1426" s="1"/>
      <c r="HZO1426" s="1"/>
      <c r="HZP1426" s="1"/>
      <c r="HZQ1426" s="1"/>
      <c r="HZR1426" s="1"/>
      <c r="HZS1426" s="1"/>
      <c r="HZT1426" s="1"/>
      <c r="HZU1426" s="1"/>
      <c r="HZV1426" s="1"/>
      <c r="HZW1426" s="1"/>
      <c r="HZX1426" s="1"/>
      <c r="HZY1426" s="1"/>
      <c r="HZZ1426" s="1"/>
      <c r="IAA1426" s="1"/>
      <c r="IAB1426" s="1"/>
      <c r="IAC1426" s="1"/>
      <c r="IAD1426" s="1"/>
      <c r="IAE1426" s="1"/>
      <c r="IAF1426" s="1"/>
      <c r="IAG1426" s="1"/>
      <c r="IAH1426" s="1"/>
      <c r="IAI1426" s="1"/>
      <c r="IAJ1426" s="1"/>
      <c r="IAK1426" s="1"/>
      <c r="IAL1426" s="1"/>
      <c r="IAM1426" s="1"/>
      <c r="IAN1426" s="1"/>
      <c r="IAO1426" s="1"/>
      <c r="IAP1426" s="1"/>
      <c r="IAQ1426" s="1"/>
      <c r="IAR1426" s="1"/>
      <c r="IAS1426" s="1"/>
      <c r="IAT1426" s="1"/>
      <c r="IAU1426" s="1"/>
      <c r="IAV1426" s="1"/>
      <c r="IAW1426" s="1"/>
      <c r="IAX1426" s="1"/>
      <c r="IAY1426" s="1"/>
      <c r="IAZ1426" s="1"/>
      <c r="IBA1426" s="1"/>
      <c r="IBB1426" s="1"/>
      <c r="IBC1426" s="1"/>
      <c r="IBD1426" s="1"/>
      <c r="IBE1426" s="1"/>
      <c r="IBF1426" s="1"/>
      <c r="IBG1426" s="1"/>
      <c r="IBH1426" s="1"/>
      <c r="IBI1426" s="1"/>
      <c r="IBJ1426" s="1"/>
      <c r="IBK1426" s="1"/>
      <c r="IBL1426" s="1"/>
      <c r="IBM1426" s="1"/>
      <c r="IBN1426" s="1"/>
      <c r="IBO1426" s="1"/>
      <c r="IBP1426" s="1"/>
      <c r="IBQ1426" s="1"/>
      <c r="IBR1426" s="1"/>
      <c r="IBS1426" s="1"/>
      <c r="IBT1426" s="1"/>
      <c r="IBU1426" s="1"/>
      <c r="IBV1426" s="1"/>
      <c r="IBW1426" s="1"/>
      <c r="IBX1426" s="1"/>
      <c r="IBY1426" s="1"/>
      <c r="IBZ1426" s="1"/>
      <c r="ICA1426" s="1"/>
      <c r="ICB1426" s="1"/>
      <c r="ICC1426" s="1"/>
      <c r="ICD1426" s="1"/>
      <c r="ICE1426" s="1"/>
      <c r="ICF1426" s="1"/>
      <c r="ICG1426" s="1"/>
      <c r="ICH1426" s="1"/>
      <c r="ICI1426" s="1"/>
      <c r="ICJ1426" s="1"/>
      <c r="ICK1426" s="1"/>
      <c r="ICL1426" s="1"/>
      <c r="ICM1426" s="1"/>
      <c r="ICN1426" s="1"/>
      <c r="ICO1426" s="1"/>
      <c r="ICP1426" s="1"/>
      <c r="ICQ1426" s="1"/>
      <c r="ICR1426" s="1"/>
      <c r="ICS1426" s="1"/>
      <c r="ICT1426" s="1"/>
      <c r="ICU1426" s="1"/>
      <c r="ICV1426" s="1"/>
      <c r="ICW1426" s="1"/>
      <c r="ICX1426" s="1"/>
      <c r="ICY1426" s="1"/>
      <c r="ICZ1426" s="1"/>
      <c r="IDA1426" s="1"/>
      <c r="IDB1426" s="1"/>
      <c r="IDC1426" s="1"/>
      <c r="IDD1426" s="1"/>
      <c r="IDE1426" s="1"/>
      <c r="IDF1426" s="1"/>
      <c r="IDG1426" s="1"/>
      <c r="IDH1426" s="1"/>
      <c r="IDI1426" s="1"/>
      <c r="IDJ1426" s="1"/>
      <c r="IDK1426" s="1"/>
      <c r="IDL1426" s="1"/>
      <c r="IDM1426" s="1"/>
      <c r="IDN1426" s="1"/>
      <c r="IDO1426" s="1"/>
      <c r="IDP1426" s="1"/>
      <c r="IDQ1426" s="1"/>
      <c r="IDR1426" s="1"/>
      <c r="IDS1426" s="1"/>
      <c r="IDT1426" s="1"/>
      <c r="IDU1426" s="1"/>
      <c r="IDV1426" s="1"/>
      <c r="IDW1426" s="1"/>
      <c r="IDX1426" s="1"/>
      <c r="IDY1426" s="1"/>
      <c r="IDZ1426" s="1"/>
      <c r="IEA1426" s="1"/>
      <c r="IEB1426" s="1"/>
      <c r="IEC1426" s="1"/>
      <c r="IED1426" s="1"/>
      <c r="IEE1426" s="1"/>
      <c r="IEF1426" s="1"/>
      <c r="IEG1426" s="1"/>
      <c r="IEH1426" s="1"/>
      <c r="IEI1426" s="1"/>
      <c r="IEJ1426" s="1"/>
      <c r="IEK1426" s="1"/>
      <c r="IEL1426" s="1"/>
      <c r="IEM1426" s="1"/>
      <c r="IEN1426" s="1"/>
      <c r="IEO1426" s="1"/>
      <c r="IEP1426" s="1"/>
      <c r="IEQ1426" s="1"/>
      <c r="IER1426" s="1"/>
      <c r="IES1426" s="1"/>
      <c r="IET1426" s="1"/>
      <c r="IEU1426" s="1"/>
      <c r="IEV1426" s="1"/>
      <c r="IEW1426" s="1"/>
      <c r="IEX1426" s="1"/>
      <c r="IEY1426" s="1"/>
      <c r="IEZ1426" s="1"/>
      <c r="IFA1426" s="1"/>
      <c r="IFB1426" s="1"/>
      <c r="IFC1426" s="1"/>
      <c r="IFD1426" s="1"/>
      <c r="IFE1426" s="1"/>
      <c r="IFF1426" s="1"/>
      <c r="IFG1426" s="1"/>
      <c r="IFH1426" s="1"/>
      <c r="IFI1426" s="1"/>
      <c r="IFJ1426" s="1"/>
      <c r="IFK1426" s="1"/>
      <c r="IFL1426" s="1"/>
      <c r="IFM1426" s="1"/>
      <c r="IFN1426" s="1"/>
      <c r="IFO1426" s="1"/>
      <c r="IFP1426" s="1"/>
      <c r="IFQ1426" s="1"/>
      <c r="IFR1426" s="1"/>
      <c r="IFS1426" s="1"/>
      <c r="IFT1426" s="1"/>
      <c r="IFU1426" s="1"/>
      <c r="IFV1426" s="1"/>
      <c r="IFW1426" s="1"/>
      <c r="IFX1426" s="1"/>
      <c r="IFY1426" s="1"/>
      <c r="IFZ1426" s="1"/>
      <c r="IGA1426" s="1"/>
      <c r="IGB1426" s="1"/>
      <c r="IGC1426" s="1"/>
      <c r="IGD1426" s="1"/>
      <c r="IGE1426" s="1"/>
      <c r="IGF1426" s="1"/>
      <c r="IGG1426" s="1"/>
      <c r="IGH1426" s="1"/>
      <c r="IGI1426" s="1"/>
      <c r="IGJ1426" s="1"/>
      <c r="IGK1426" s="1"/>
      <c r="IGL1426" s="1"/>
      <c r="IGM1426" s="1"/>
      <c r="IGN1426" s="1"/>
      <c r="IGO1426" s="1"/>
      <c r="IGP1426" s="1"/>
      <c r="IGQ1426" s="1"/>
      <c r="IGR1426" s="1"/>
      <c r="IGS1426" s="1"/>
      <c r="IGT1426" s="1"/>
      <c r="IGU1426" s="1"/>
      <c r="IGV1426" s="1"/>
      <c r="IGW1426" s="1"/>
      <c r="IGX1426" s="1"/>
      <c r="IGY1426" s="1"/>
      <c r="IGZ1426" s="1"/>
      <c r="IHA1426" s="1"/>
      <c r="IHB1426" s="1"/>
      <c r="IHC1426" s="1"/>
      <c r="IHD1426" s="1"/>
      <c r="IHE1426" s="1"/>
      <c r="IHF1426" s="1"/>
      <c r="IHG1426" s="1"/>
      <c r="IHH1426" s="1"/>
      <c r="IHI1426" s="1"/>
      <c r="IHJ1426" s="1"/>
      <c r="IHK1426" s="1"/>
      <c r="IHL1426" s="1"/>
      <c r="IHM1426" s="1"/>
      <c r="IHN1426" s="1"/>
      <c r="IHO1426" s="1"/>
      <c r="IHP1426" s="1"/>
      <c r="IHQ1426" s="1"/>
      <c r="IHR1426" s="1"/>
      <c r="IHS1426" s="1"/>
      <c r="IHT1426" s="1"/>
      <c r="IHU1426" s="1"/>
      <c r="IHV1426" s="1"/>
      <c r="IHW1426" s="1"/>
      <c r="IHX1426" s="1"/>
      <c r="IHY1426" s="1"/>
      <c r="IHZ1426" s="1"/>
      <c r="IIA1426" s="1"/>
      <c r="IIB1426" s="1"/>
      <c r="IIC1426" s="1"/>
      <c r="IID1426" s="1"/>
      <c r="IIE1426" s="1"/>
      <c r="IIF1426" s="1"/>
      <c r="IIG1426" s="1"/>
      <c r="IIH1426" s="1"/>
      <c r="III1426" s="1"/>
      <c r="IIJ1426" s="1"/>
      <c r="IIK1426" s="1"/>
      <c r="IIL1426" s="1"/>
      <c r="IIM1426" s="1"/>
      <c r="IIN1426" s="1"/>
      <c r="IIO1426" s="1"/>
      <c r="IIP1426" s="1"/>
      <c r="IIQ1426" s="1"/>
      <c r="IIR1426" s="1"/>
      <c r="IIS1426" s="1"/>
      <c r="IIT1426" s="1"/>
      <c r="IIU1426" s="1"/>
      <c r="IIV1426" s="1"/>
      <c r="IIW1426" s="1"/>
      <c r="IIX1426" s="1"/>
      <c r="IIY1426" s="1"/>
      <c r="IIZ1426" s="1"/>
      <c r="IJA1426" s="1"/>
      <c r="IJB1426" s="1"/>
      <c r="IJC1426" s="1"/>
      <c r="IJD1426" s="1"/>
      <c r="IJE1426" s="1"/>
      <c r="IJF1426" s="1"/>
      <c r="IJG1426" s="1"/>
      <c r="IJH1426" s="1"/>
      <c r="IJI1426" s="1"/>
      <c r="IJJ1426" s="1"/>
      <c r="IJK1426" s="1"/>
      <c r="IJL1426" s="1"/>
      <c r="IJM1426" s="1"/>
      <c r="IJN1426" s="1"/>
      <c r="IJO1426" s="1"/>
      <c r="IJP1426" s="1"/>
      <c r="IJQ1426" s="1"/>
      <c r="IJR1426" s="1"/>
      <c r="IJS1426" s="1"/>
      <c r="IJT1426" s="1"/>
      <c r="IJU1426" s="1"/>
      <c r="IJV1426" s="1"/>
      <c r="IJW1426" s="1"/>
      <c r="IJX1426" s="1"/>
      <c r="IJY1426" s="1"/>
      <c r="IJZ1426" s="1"/>
      <c r="IKA1426" s="1"/>
      <c r="IKB1426" s="1"/>
      <c r="IKC1426" s="1"/>
      <c r="IKD1426" s="1"/>
      <c r="IKE1426" s="1"/>
      <c r="IKF1426" s="1"/>
      <c r="IKG1426" s="1"/>
      <c r="IKH1426" s="1"/>
      <c r="IKI1426" s="1"/>
      <c r="IKJ1426" s="1"/>
      <c r="IKK1426" s="1"/>
      <c r="IKL1426" s="1"/>
      <c r="IKM1426" s="1"/>
      <c r="IKN1426" s="1"/>
      <c r="IKO1426" s="1"/>
      <c r="IKP1426" s="1"/>
      <c r="IKQ1426" s="1"/>
      <c r="IKR1426" s="1"/>
      <c r="IKS1426" s="1"/>
      <c r="IKT1426" s="1"/>
      <c r="IKU1426" s="1"/>
      <c r="IKV1426" s="1"/>
      <c r="IKW1426" s="1"/>
      <c r="IKX1426" s="1"/>
      <c r="IKY1426" s="1"/>
      <c r="IKZ1426" s="1"/>
      <c r="ILA1426" s="1"/>
      <c r="ILB1426" s="1"/>
      <c r="ILC1426" s="1"/>
      <c r="ILD1426" s="1"/>
      <c r="ILE1426" s="1"/>
      <c r="ILF1426" s="1"/>
      <c r="ILG1426" s="1"/>
      <c r="ILH1426" s="1"/>
      <c r="ILI1426" s="1"/>
      <c r="ILJ1426" s="1"/>
      <c r="ILK1426" s="1"/>
      <c r="ILL1426" s="1"/>
      <c r="ILM1426" s="1"/>
      <c r="ILN1426" s="1"/>
      <c r="ILO1426" s="1"/>
      <c r="ILP1426" s="1"/>
      <c r="ILQ1426" s="1"/>
      <c r="ILR1426" s="1"/>
      <c r="ILS1426" s="1"/>
      <c r="ILT1426" s="1"/>
      <c r="ILU1426" s="1"/>
      <c r="ILV1426" s="1"/>
      <c r="ILW1426" s="1"/>
      <c r="ILX1426" s="1"/>
      <c r="ILY1426" s="1"/>
      <c r="ILZ1426" s="1"/>
      <c r="IMA1426" s="1"/>
      <c r="IMB1426" s="1"/>
      <c r="IMC1426" s="1"/>
      <c r="IMD1426" s="1"/>
      <c r="IME1426" s="1"/>
      <c r="IMF1426" s="1"/>
      <c r="IMG1426" s="1"/>
      <c r="IMH1426" s="1"/>
      <c r="IMI1426" s="1"/>
      <c r="IMJ1426" s="1"/>
      <c r="IMK1426" s="1"/>
      <c r="IML1426" s="1"/>
      <c r="IMM1426" s="1"/>
      <c r="IMN1426" s="1"/>
      <c r="IMO1426" s="1"/>
      <c r="IMP1426" s="1"/>
      <c r="IMQ1426" s="1"/>
      <c r="IMR1426" s="1"/>
      <c r="IMS1426" s="1"/>
      <c r="IMT1426" s="1"/>
      <c r="IMU1426" s="1"/>
      <c r="IMV1426" s="1"/>
      <c r="IMW1426" s="1"/>
      <c r="IMX1426" s="1"/>
      <c r="IMY1426" s="1"/>
      <c r="IMZ1426" s="1"/>
      <c r="INA1426" s="1"/>
      <c r="INB1426" s="1"/>
      <c r="INC1426" s="1"/>
      <c r="IND1426" s="1"/>
      <c r="INE1426" s="1"/>
      <c r="INF1426" s="1"/>
      <c r="ING1426" s="1"/>
      <c r="INH1426" s="1"/>
      <c r="INI1426" s="1"/>
      <c r="INJ1426" s="1"/>
      <c r="INK1426" s="1"/>
      <c r="INL1426" s="1"/>
      <c r="INM1426" s="1"/>
      <c r="INN1426" s="1"/>
      <c r="INO1426" s="1"/>
      <c r="INP1426" s="1"/>
      <c r="INQ1426" s="1"/>
      <c r="INR1426" s="1"/>
      <c r="INS1426" s="1"/>
      <c r="INT1426" s="1"/>
      <c r="INU1426" s="1"/>
      <c r="INV1426" s="1"/>
      <c r="INW1426" s="1"/>
      <c r="INX1426" s="1"/>
      <c r="INY1426" s="1"/>
      <c r="INZ1426" s="1"/>
      <c r="IOA1426" s="1"/>
      <c r="IOB1426" s="1"/>
      <c r="IOC1426" s="1"/>
      <c r="IOD1426" s="1"/>
      <c r="IOE1426" s="1"/>
      <c r="IOF1426" s="1"/>
      <c r="IOG1426" s="1"/>
      <c r="IOH1426" s="1"/>
      <c r="IOI1426" s="1"/>
      <c r="IOJ1426" s="1"/>
      <c r="IOK1426" s="1"/>
      <c r="IOL1426" s="1"/>
      <c r="IOM1426" s="1"/>
      <c r="ION1426" s="1"/>
      <c r="IOO1426" s="1"/>
      <c r="IOP1426" s="1"/>
      <c r="IOQ1426" s="1"/>
      <c r="IOR1426" s="1"/>
      <c r="IOS1426" s="1"/>
      <c r="IOT1426" s="1"/>
      <c r="IOU1426" s="1"/>
      <c r="IOV1426" s="1"/>
      <c r="IOW1426" s="1"/>
      <c r="IOX1426" s="1"/>
      <c r="IOY1426" s="1"/>
      <c r="IOZ1426" s="1"/>
      <c r="IPA1426" s="1"/>
      <c r="IPB1426" s="1"/>
      <c r="IPC1426" s="1"/>
      <c r="IPD1426" s="1"/>
      <c r="IPE1426" s="1"/>
      <c r="IPF1426" s="1"/>
      <c r="IPG1426" s="1"/>
      <c r="IPH1426" s="1"/>
      <c r="IPI1426" s="1"/>
      <c r="IPJ1426" s="1"/>
      <c r="IPK1426" s="1"/>
      <c r="IPL1426" s="1"/>
      <c r="IPM1426" s="1"/>
      <c r="IPN1426" s="1"/>
      <c r="IPO1426" s="1"/>
      <c r="IPP1426" s="1"/>
      <c r="IPQ1426" s="1"/>
      <c r="IPR1426" s="1"/>
      <c r="IPS1426" s="1"/>
      <c r="IPT1426" s="1"/>
      <c r="IPU1426" s="1"/>
      <c r="IPV1426" s="1"/>
      <c r="IPW1426" s="1"/>
      <c r="IPX1426" s="1"/>
      <c r="IPY1426" s="1"/>
      <c r="IPZ1426" s="1"/>
      <c r="IQA1426" s="1"/>
      <c r="IQB1426" s="1"/>
      <c r="IQC1426" s="1"/>
      <c r="IQD1426" s="1"/>
      <c r="IQE1426" s="1"/>
      <c r="IQF1426" s="1"/>
      <c r="IQG1426" s="1"/>
      <c r="IQH1426" s="1"/>
      <c r="IQI1426" s="1"/>
      <c r="IQJ1426" s="1"/>
      <c r="IQK1426" s="1"/>
      <c r="IQL1426" s="1"/>
      <c r="IQM1426" s="1"/>
      <c r="IQN1426" s="1"/>
      <c r="IQO1426" s="1"/>
      <c r="IQP1426" s="1"/>
      <c r="IQQ1426" s="1"/>
      <c r="IQR1426" s="1"/>
      <c r="IQS1426" s="1"/>
      <c r="IQT1426" s="1"/>
      <c r="IQU1426" s="1"/>
      <c r="IQV1426" s="1"/>
      <c r="IQW1426" s="1"/>
      <c r="IQX1426" s="1"/>
      <c r="IQY1426" s="1"/>
      <c r="IQZ1426" s="1"/>
      <c r="IRA1426" s="1"/>
      <c r="IRB1426" s="1"/>
      <c r="IRC1426" s="1"/>
      <c r="IRD1426" s="1"/>
      <c r="IRE1426" s="1"/>
      <c r="IRF1426" s="1"/>
      <c r="IRG1426" s="1"/>
      <c r="IRH1426" s="1"/>
      <c r="IRI1426" s="1"/>
      <c r="IRJ1426" s="1"/>
      <c r="IRK1426" s="1"/>
      <c r="IRL1426" s="1"/>
      <c r="IRM1426" s="1"/>
      <c r="IRN1426" s="1"/>
      <c r="IRO1426" s="1"/>
      <c r="IRP1426" s="1"/>
      <c r="IRQ1426" s="1"/>
      <c r="IRR1426" s="1"/>
      <c r="IRS1426" s="1"/>
      <c r="IRT1426" s="1"/>
      <c r="IRU1426" s="1"/>
      <c r="IRV1426" s="1"/>
      <c r="IRW1426" s="1"/>
      <c r="IRX1426" s="1"/>
      <c r="IRY1426" s="1"/>
      <c r="IRZ1426" s="1"/>
      <c r="ISA1426" s="1"/>
      <c r="ISB1426" s="1"/>
      <c r="ISC1426" s="1"/>
      <c r="ISD1426" s="1"/>
      <c r="ISE1426" s="1"/>
      <c r="ISF1426" s="1"/>
      <c r="ISG1426" s="1"/>
      <c r="ISH1426" s="1"/>
      <c r="ISI1426" s="1"/>
      <c r="ISJ1426" s="1"/>
      <c r="ISK1426" s="1"/>
      <c r="ISL1426" s="1"/>
      <c r="ISM1426" s="1"/>
      <c r="ISN1426" s="1"/>
      <c r="ISO1426" s="1"/>
      <c r="ISP1426" s="1"/>
      <c r="ISQ1426" s="1"/>
      <c r="ISR1426" s="1"/>
      <c r="ISS1426" s="1"/>
      <c r="IST1426" s="1"/>
      <c r="ISU1426" s="1"/>
      <c r="ISV1426" s="1"/>
      <c r="ISW1426" s="1"/>
      <c r="ISX1426" s="1"/>
      <c r="ISY1426" s="1"/>
      <c r="ISZ1426" s="1"/>
      <c r="ITA1426" s="1"/>
      <c r="ITB1426" s="1"/>
      <c r="ITC1426" s="1"/>
      <c r="ITD1426" s="1"/>
      <c r="ITE1426" s="1"/>
      <c r="ITF1426" s="1"/>
      <c r="ITG1426" s="1"/>
      <c r="ITH1426" s="1"/>
      <c r="ITI1426" s="1"/>
      <c r="ITJ1426" s="1"/>
      <c r="ITK1426" s="1"/>
      <c r="ITL1426" s="1"/>
      <c r="ITM1426" s="1"/>
      <c r="ITN1426" s="1"/>
      <c r="ITO1426" s="1"/>
      <c r="ITP1426" s="1"/>
      <c r="ITQ1426" s="1"/>
      <c r="ITR1426" s="1"/>
      <c r="ITS1426" s="1"/>
      <c r="ITT1426" s="1"/>
      <c r="ITU1426" s="1"/>
      <c r="ITV1426" s="1"/>
      <c r="ITW1426" s="1"/>
      <c r="ITX1426" s="1"/>
      <c r="ITY1426" s="1"/>
      <c r="ITZ1426" s="1"/>
      <c r="IUA1426" s="1"/>
      <c r="IUB1426" s="1"/>
      <c r="IUC1426" s="1"/>
      <c r="IUD1426" s="1"/>
      <c r="IUE1426" s="1"/>
      <c r="IUF1426" s="1"/>
      <c r="IUG1426" s="1"/>
      <c r="IUH1426" s="1"/>
      <c r="IUI1426" s="1"/>
      <c r="IUJ1426" s="1"/>
      <c r="IUK1426" s="1"/>
      <c r="IUL1426" s="1"/>
      <c r="IUM1426" s="1"/>
      <c r="IUN1426" s="1"/>
      <c r="IUO1426" s="1"/>
      <c r="IUP1426" s="1"/>
      <c r="IUQ1426" s="1"/>
      <c r="IUR1426" s="1"/>
      <c r="IUS1426" s="1"/>
      <c r="IUT1426" s="1"/>
      <c r="IUU1426" s="1"/>
      <c r="IUV1426" s="1"/>
      <c r="IUW1426" s="1"/>
      <c r="IUX1426" s="1"/>
      <c r="IUY1426" s="1"/>
      <c r="IUZ1426" s="1"/>
      <c r="IVA1426" s="1"/>
      <c r="IVB1426" s="1"/>
      <c r="IVC1426" s="1"/>
      <c r="IVD1426" s="1"/>
      <c r="IVE1426" s="1"/>
      <c r="IVF1426" s="1"/>
      <c r="IVG1426" s="1"/>
      <c r="IVH1426" s="1"/>
      <c r="IVI1426" s="1"/>
      <c r="IVJ1426" s="1"/>
      <c r="IVK1426" s="1"/>
      <c r="IVL1426" s="1"/>
      <c r="IVM1426" s="1"/>
      <c r="IVN1426" s="1"/>
      <c r="IVO1426" s="1"/>
      <c r="IVP1426" s="1"/>
      <c r="IVQ1426" s="1"/>
      <c r="IVR1426" s="1"/>
      <c r="IVS1426" s="1"/>
      <c r="IVT1426" s="1"/>
      <c r="IVU1426" s="1"/>
      <c r="IVV1426" s="1"/>
      <c r="IVW1426" s="1"/>
      <c r="IVX1426" s="1"/>
      <c r="IVY1426" s="1"/>
      <c r="IVZ1426" s="1"/>
      <c r="IWA1426" s="1"/>
      <c r="IWB1426" s="1"/>
      <c r="IWC1426" s="1"/>
      <c r="IWD1426" s="1"/>
      <c r="IWE1426" s="1"/>
      <c r="IWF1426" s="1"/>
      <c r="IWG1426" s="1"/>
      <c r="IWH1426" s="1"/>
      <c r="IWI1426" s="1"/>
      <c r="IWJ1426" s="1"/>
      <c r="IWK1426" s="1"/>
      <c r="IWL1426" s="1"/>
      <c r="IWM1426" s="1"/>
      <c r="IWN1426" s="1"/>
      <c r="IWO1426" s="1"/>
      <c r="IWP1426" s="1"/>
      <c r="IWQ1426" s="1"/>
      <c r="IWR1426" s="1"/>
      <c r="IWS1426" s="1"/>
      <c r="IWT1426" s="1"/>
      <c r="IWU1426" s="1"/>
      <c r="IWV1426" s="1"/>
      <c r="IWW1426" s="1"/>
      <c r="IWX1426" s="1"/>
      <c r="IWY1426" s="1"/>
      <c r="IWZ1426" s="1"/>
      <c r="IXA1426" s="1"/>
      <c r="IXB1426" s="1"/>
      <c r="IXC1426" s="1"/>
      <c r="IXD1426" s="1"/>
      <c r="IXE1426" s="1"/>
      <c r="IXF1426" s="1"/>
      <c r="IXG1426" s="1"/>
      <c r="IXH1426" s="1"/>
      <c r="IXI1426" s="1"/>
      <c r="IXJ1426" s="1"/>
      <c r="IXK1426" s="1"/>
      <c r="IXL1426" s="1"/>
      <c r="IXM1426" s="1"/>
      <c r="IXN1426" s="1"/>
      <c r="IXO1426" s="1"/>
      <c r="IXP1426" s="1"/>
      <c r="IXQ1426" s="1"/>
      <c r="IXR1426" s="1"/>
      <c r="IXS1426" s="1"/>
      <c r="IXT1426" s="1"/>
      <c r="IXU1426" s="1"/>
      <c r="IXV1426" s="1"/>
      <c r="IXW1426" s="1"/>
      <c r="IXX1426" s="1"/>
      <c r="IXY1426" s="1"/>
      <c r="IXZ1426" s="1"/>
      <c r="IYA1426" s="1"/>
      <c r="IYB1426" s="1"/>
      <c r="IYC1426" s="1"/>
      <c r="IYD1426" s="1"/>
      <c r="IYE1426" s="1"/>
      <c r="IYF1426" s="1"/>
      <c r="IYG1426" s="1"/>
      <c r="IYH1426" s="1"/>
      <c r="IYI1426" s="1"/>
      <c r="IYJ1426" s="1"/>
      <c r="IYK1426" s="1"/>
      <c r="IYL1426" s="1"/>
      <c r="IYM1426" s="1"/>
      <c r="IYN1426" s="1"/>
      <c r="IYO1426" s="1"/>
      <c r="IYP1426" s="1"/>
      <c r="IYQ1426" s="1"/>
      <c r="IYR1426" s="1"/>
      <c r="IYS1426" s="1"/>
      <c r="IYT1426" s="1"/>
      <c r="IYU1426" s="1"/>
      <c r="IYV1426" s="1"/>
      <c r="IYW1426" s="1"/>
      <c r="IYX1426" s="1"/>
      <c r="IYY1426" s="1"/>
      <c r="IYZ1426" s="1"/>
      <c r="IZA1426" s="1"/>
      <c r="IZB1426" s="1"/>
      <c r="IZC1426" s="1"/>
      <c r="IZD1426" s="1"/>
      <c r="IZE1426" s="1"/>
      <c r="IZF1426" s="1"/>
      <c r="IZG1426" s="1"/>
      <c r="IZH1426" s="1"/>
      <c r="IZI1426" s="1"/>
      <c r="IZJ1426" s="1"/>
      <c r="IZK1426" s="1"/>
      <c r="IZL1426" s="1"/>
      <c r="IZM1426" s="1"/>
      <c r="IZN1426" s="1"/>
      <c r="IZO1426" s="1"/>
      <c r="IZP1426" s="1"/>
      <c r="IZQ1426" s="1"/>
      <c r="IZR1426" s="1"/>
      <c r="IZS1426" s="1"/>
      <c r="IZT1426" s="1"/>
      <c r="IZU1426" s="1"/>
      <c r="IZV1426" s="1"/>
      <c r="IZW1426" s="1"/>
      <c r="IZX1426" s="1"/>
      <c r="IZY1426" s="1"/>
      <c r="IZZ1426" s="1"/>
      <c r="JAA1426" s="1"/>
      <c r="JAB1426" s="1"/>
      <c r="JAC1426" s="1"/>
      <c r="JAD1426" s="1"/>
      <c r="JAE1426" s="1"/>
      <c r="JAF1426" s="1"/>
      <c r="JAG1426" s="1"/>
      <c r="JAH1426" s="1"/>
      <c r="JAI1426" s="1"/>
      <c r="JAJ1426" s="1"/>
      <c r="JAK1426" s="1"/>
      <c r="JAL1426" s="1"/>
      <c r="JAM1426" s="1"/>
      <c r="JAN1426" s="1"/>
      <c r="JAO1426" s="1"/>
      <c r="JAP1426" s="1"/>
      <c r="JAQ1426" s="1"/>
      <c r="JAR1426" s="1"/>
      <c r="JAS1426" s="1"/>
      <c r="JAT1426" s="1"/>
      <c r="JAU1426" s="1"/>
      <c r="JAV1426" s="1"/>
      <c r="JAW1426" s="1"/>
      <c r="JAX1426" s="1"/>
      <c r="JAY1426" s="1"/>
      <c r="JAZ1426" s="1"/>
      <c r="JBA1426" s="1"/>
      <c r="JBB1426" s="1"/>
      <c r="JBC1426" s="1"/>
      <c r="JBD1426" s="1"/>
      <c r="JBE1426" s="1"/>
      <c r="JBF1426" s="1"/>
      <c r="JBG1426" s="1"/>
      <c r="JBH1426" s="1"/>
      <c r="JBI1426" s="1"/>
      <c r="JBJ1426" s="1"/>
      <c r="JBK1426" s="1"/>
      <c r="JBL1426" s="1"/>
      <c r="JBM1426" s="1"/>
      <c r="JBN1426" s="1"/>
      <c r="JBO1426" s="1"/>
      <c r="JBP1426" s="1"/>
      <c r="JBQ1426" s="1"/>
      <c r="JBR1426" s="1"/>
      <c r="JBS1426" s="1"/>
      <c r="JBT1426" s="1"/>
      <c r="JBU1426" s="1"/>
      <c r="JBV1426" s="1"/>
      <c r="JBW1426" s="1"/>
      <c r="JBX1426" s="1"/>
      <c r="JBY1426" s="1"/>
      <c r="JBZ1426" s="1"/>
      <c r="JCA1426" s="1"/>
      <c r="JCB1426" s="1"/>
      <c r="JCC1426" s="1"/>
      <c r="JCD1426" s="1"/>
      <c r="JCE1426" s="1"/>
      <c r="JCF1426" s="1"/>
      <c r="JCG1426" s="1"/>
      <c r="JCH1426" s="1"/>
      <c r="JCI1426" s="1"/>
      <c r="JCJ1426" s="1"/>
      <c r="JCK1426" s="1"/>
      <c r="JCL1426" s="1"/>
      <c r="JCM1426" s="1"/>
      <c r="JCN1426" s="1"/>
      <c r="JCO1426" s="1"/>
      <c r="JCP1426" s="1"/>
      <c r="JCQ1426" s="1"/>
      <c r="JCR1426" s="1"/>
      <c r="JCS1426" s="1"/>
      <c r="JCT1426" s="1"/>
      <c r="JCU1426" s="1"/>
      <c r="JCV1426" s="1"/>
      <c r="JCW1426" s="1"/>
      <c r="JCX1426" s="1"/>
      <c r="JCY1426" s="1"/>
      <c r="JCZ1426" s="1"/>
      <c r="JDA1426" s="1"/>
      <c r="JDB1426" s="1"/>
      <c r="JDC1426" s="1"/>
      <c r="JDD1426" s="1"/>
      <c r="JDE1426" s="1"/>
      <c r="JDF1426" s="1"/>
      <c r="JDG1426" s="1"/>
      <c r="JDH1426" s="1"/>
      <c r="JDI1426" s="1"/>
      <c r="JDJ1426" s="1"/>
      <c r="JDK1426" s="1"/>
      <c r="JDL1426" s="1"/>
      <c r="JDM1426" s="1"/>
      <c r="JDN1426" s="1"/>
      <c r="JDO1426" s="1"/>
      <c r="JDP1426" s="1"/>
      <c r="JDQ1426" s="1"/>
      <c r="JDR1426" s="1"/>
      <c r="JDS1426" s="1"/>
      <c r="JDT1426" s="1"/>
      <c r="JDU1426" s="1"/>
      <c r="JDV1426" s="1"/>
      <c r="JDW1426" s="1"/>
      <c r="JDX1426" s="1"/>
      <c r="JDY1426" s="1"/>
      <c r="JDZ1426" s="1"/>
      <c r="JEA1426" s="1"/>
      <c r="JEB1426" s="1"/>
      <c r="JEC1426" s="1"/>
      <c r="JED1426" s="1"/>
      <c r="JEE1426" s="1"/>
      <c r="JEF1426" s="1"/>
      <c r="JEG1426" s="1"/>
      <c r="JEH1426" s="1"/>
      <c r="JEI1426" s="1"/>
      <c r="JEJ1426" s="1"/>
      <c r="JEK1426" s="1"/>
      <c r="JEL1426" s="1"/>
      <c r="JEM1426" s="1"/>
      <c r="JEN1426" s="1"/>
      <c r="JEO1426" s="1"/>
      <c r="JEP1426" s="1"/>
      <c r="JEQ1426" s="1"/>
      <c r="JER1426" s="1"/>
      <c r="JES1426" s="1"/>
      <c r="JET1426" s="1"/>
      <c r="JEU1426" s="1"/>
      <c r="JEV1426" s="1"/>
      <c r="JEW1426" s="1"/>
      <c r="JEX1426" s="1"/>
      <c r="JEY1426" s="1"/>
      <c r="JEZ1426" s="1"/>
      <c r="JFA1426" s="1"/>
      <c r="JFB1426" s="1"/>
      <c r="JFC1426" s="1"/>
      <c r="JFD1426" s="1"/>
      <c r="JFE1426" s="1"/>
      <c r="JFF1426" s="1"/>
      <c r="JFG1426" s="1"/>
      <c r="JFH1426" s="1"/>
      <c r="JFI1426" s="1"/>
      <c r="JFJ1426" s="1"/>
      <c r="JFK1426" s="1"/>
      <c r="JFL1426" s="1"/>
      <c r="JFM1426" s="1"/>
      <c r="JFN1426" s="1"/>
      <c r="JFO1426" s="1"/>
      <c r="JFP1426" s="1"/>
      <c r="JFQ1426" s="1"/>
      <c r="JFR1426" s="1"/>
      <c r="JFS1426" s="1"/>
      <c r="JFT1426" s="1"/>
      <c r="JFU1426" s="1"/>
      <c r="JFV1426" s="1"/>
      <c r="JFW1426" s="1"/>
      <c r="JFX1426" s="1"/>
      <c r="JFY1426" s="1"/>
      <c r="JFZ1426" s="1"/>
      <c r="JGA1426" s="1"/>
      <c r="JGB1426" s="1"/>
      <c r="JGC1426" s="1"/>
      <c r="JGD1426" s="1"/>
      <c r="JGE1426" s="1"/>
      <c r="JGF1426" s="1"/>
      <c r="JGG1426" s="1"/>
      <c r="JGH1426" s="1"/>
      <c r="JGI1426" s="1"/>
      <c r="JGJ1426" s="1"/>
      <c r="JGK1426" s="1"/>
      <c r="JGL1426" s="1"/>
      <c r="JGM1426" s="1"/>
      <c r="JGN1426" s="1"/>
      <c r="JGO1426" s="1"/>
      <c r="JGP1426" s="1"/>
      <c r="JGQ1426" s="1"/>
      <c r="JGR1426" s="1"/>
      <c r="JGS1426" s="1"/>
      <c r="JGT1426" s="1"/>
      <c r="JGU1426" s="1"/>
      <c r="JGV1426" s="1"/>
      <c r="JGW1426" s="1"/>
      <c r="JGX1426" s="1"/>
      <c r="JGY1426" s="1"/>
      <c r="JGZ1426" s="1"/>
      <c r="JHA1426" s="1"/>
      <c r="JHB1426" s="1"/>
      <c r="JHC1426" s="1"/>
      <c r="JHD1426" s="1"/>
      <c r="JHE1426" s="1"/>
      <c r="JHF1426" s="1"/>
      <c r="JHG1426" s="1"/>
      <c r="JHH1426" s="1"/>
      <c r="JHI1426" s="1"/>
      <c r="JHJ1426" s="1"/>
      <c r="JHK1426" s="1"/>
      <c r="JHL1426" s="1"/>
      <c r="JHM1426" s="1"/>
      <c r="JHN1426" s="1"/>
      <c r="JHO1426" s="1"/>
      <c r="JHP1426" s="1"/>
      <c r="JHQ1426" s="1"/>
      <c r="JHR1426" s="1"/>
      <c r="JHS1426" s="1"/>
      <c r="JHT1426" s="1"/>
      <c r="JHU1426" s="1"/>
      <c r="JHV1426" s="1"/>
      <c r="JHW1426" s="1"/>
      <c r="JHX1426" s="1"/>
      <c r="JHY1426" s="1"/>
      <c r="JHZ1426" s="1"/>
      <c r="JIA1426" s="1"/>
      <c r="JIB1426" s="1"/>
      <c r="JIC1426" s="1"/>
      <c r="JID1426" s="1"/>
      <c r="JIE1426" s="1"/>
      <c r="JIF1426" s="1"/>
      <c r="JIG1426" s="1"/>
      <c r="JIH1426" s="1"/>
      <c r="JII1426" s="1"/>
      <c r="JIJ1426" s="1"/>
      <c r="JIK1426" s="1"/>
      <c r="JIL1426" s="1"/>
      <c r="JIM1426" s="1"/>
      <c r="JIN1426" s="1"/>
      <c r="JIO1426" s="1"/>
      <c r="JIP1426" s="1"/>
      <c r="JIQ1426" s="1"/>
      <c r="JIR1426" s="1"/>
      <c r="JIS1426" s="1"/>
      <c r="JIT1426" s="1"/>
      <c r="JIU1426" s="1"/>
      <c r="JIV1426" s="1"/>
      <c r="JIW1426" s="1"/>
      <c r="JIX1426" s="1"/>
      <c r="JIY1426" s="1"/>
      <c r="JIZ1426" s="1"/>
      <c r="JJA1426" s="1"/>
      <c r="JJB1426" s="1"/>
      <c r="JJC1426" s="1"/>
      <c r="JJD1426" s="1"/>
      <c r="JJE1426" s="1"/>
      <c r="JJF1426" s="1"/>
      <c r="JJG1426" s="1"/>
      <c r="JJH1426" s="1"/>
      <c r="JJI1426" s="1"/>
      <c r="JJJ1426" s="1"/>
      <c r="JJK1426" s="1"/>
      <c r="JJL1426" s="1"/>
      <c r="JJM1426" s="1"/>
      <c r="JJN1426" s="1"/>
      <c r="JJO1426" s="1"/>
      <c r="JJP1426" s="1"/>
      <c r="JJQ1426" s="1"/>
      <c r="JJR1426" s="1"/>
      <c r="JJS1426" s="1"/>
      <c r="JJT1426" s="1"/>
      <c r="JJU1426" s="1"/>
      <c r="JJV1426" s="1"/>
      <c r="JJW1426" s="1"/>
      <c r="JJX1426" s="1"/>
      <c r="JJY1426" s="1"/>
      <c r="JJZ1426" s="1"/>
      <c r="JKA1426" s="1"/>
      <c r="JKB1426" s="1"/>
      <c r="JKC1426" s="1"/>
      <c r="JKD1426" s="1"/>
      <c r="JKE1426" s="1"/>
      <c r="JKF1426" s="1"/>
      <c r="JKG1426" s="1"/>
      <c r="JKH1426" s="1"/>
      <c r="JKI1426" s="1"/>
      <c r="JKJ1426" s="1"/>
      <c r="JKK1426" s="1"/>
      <c r="JKL1426" s="1"/>
      <c r="JKM1426" s="1"/>
      <c r="JKN1426" s="1"/>
      <c r="JKO1426" s="1"/>
      <c r="JKP1426" s="1"/>
      <c r="JKQ1426" s="1"/>
      <c r="JKR1426" s="1"/>
      <c r="JKS1426" s="1"/>
      <c r="JKT1426" s="1"/>
      <c r="JKU1426" s="1"/>
      <c r="JKV1426" s="1"/>
      <c r="JKW1426" s="1"/>
      <c r="JKX1426" s="1"/>
      <c r="JKY1426" s="1"/>
      <c r="JKZ1426" s="1"/>
      <c r="JLA1426" s="1"/>
      <c r="JLB1426" s="1"/>
      <c r="JLC1426" s="1"/>
      <c r="JLD1426" s="1"/>
      <c r="JLE1426" s="1"/>
      <c r="JLF1426" s="1"/>
      <c r="JLG1426" s="1"/>
      <c r="JLH1426" s="1"/>
      <c r="JLI1426" s="1"/>
      <c r="JLJ1426" s="1"/>
      <c r="JLK1426" s="1"/>
      <c r="JLL1426" s="1"/>
      <c r="JLM1426" s="1"/>
      <c r="JLN1426" s="1"/>
      <c r="JLO1426" s="1"/>
      <c r="JLP1426" s="1"/>
      <c r="JLQ1426" s="1"/>
      <c r="JLR1426" s="1"/>
      <c r="JLS1426" s="1"/>
      <c r="JLT1426" s="1"/>
      <c r="JLU1426" s="1"/>
      <c r="JLV1426" s="1"/>
      <c r="JLW1426" s="1"/>
      <c r="JLX1426" s="1"/>
      <c r="JLY1426" s="1"/>
      <c r="JLZ1426" s="1"/>
      <c r="JMA1426" s="1"/>
      <c r="JMB1426" s="1"/>
      <c r="JMC1426" s="1"/>
      <c r="JMD1426" s="1"/>
      <c r="JME1426" s="1"/>
      <c r="JMF1426" s="1"/>
      <c r="JMG1426" s="1"/>
      <c r="JMH1426" s="1"/>
      <c r="JMI1426" s="1"/>
      <c r="JMJ1426" s="1"/>
      <c r="JMK1426" s="1"/>
      <c r="JML1426" s="1"/>
      <c r="JMM1426" s="1"/>
      <c r="JMN1426" s="1"/>
      <c r="JMO1426" s="1"/>
      <c r="JMP1426" s="1"/>
      <c r="JMQ1426" s="1"/>
      <c r="JMR1426" s="1"/>
      <c r="JMS1426" s="1"/>
      <c r="JMT1426" s="1"/>
      <c r="JMU1426" s="1"/>
      <c r="JMV1426" s="1"/>
      <c r="JMW1426" s="1"/>
      <c r="JMX1426" s="1"/>
      <c r="JMY1426" s="1"/>
      <c r="JMZ1426" s="1"/>
      <c r="JNA1426" s="1"/>
      <c r="JNB1426" s="1"/>
      <c r="JNC1426" s="1"/>
      <c r="JND1426" s="1"/>
      <c r="JNE1426" s="1"/>
      <c r="JNF1426" s="1"/>
      <c r="JNG1426" s="1"/>
      <c r="JNH1426" s="1"/>
      <c r="JNI1426" s="1"/>
      <c r="JNJ1426" s="1"/>
      <c r="JNK1426" s="1"/>
      <c r="JNL1426" s="1"/>
      <c r="JNM1426" s="1"/>
      <c r="JNN1426" s="1"/>
      <c r="JNO1426" s="1"/>
      <c r="JNP1426" s="1"/>
      <c r="JNQ1426" s="1"/>
      <c r="JNR1426" s="1"/>
      <c r="JNS1426" s="1"/>
      <c r="JNT1426" s="1"/>
      <c r="JNU1426" s="1"/>
      <c r="JNV1426" s="1"/>
      <c r="JNW1426" s="1"/>
      <c r="JNX1426" s="1"/>
      <c r="JNY1426" s="1"/>
      <c r="JNZ1426" s="1"/>
      <c r="JOA1426" s="1"/>
      <c r="JOB1426" s="1"/>
      <c r="JOC1426" s="1"/>
      <c r="JOD1426" s="1"/>
      <c r="JOE1426" s="1"/>
      <c r="JOF1426" s="1"/>
      <c r="JOG1426" s="1"/>
      <c r="JOH1426" s="1"/>
      <c r="JOI1426" s="1"/>
      <c r="JOJ1426" s="1"/>
      <c r="JOK1426" s="1"/>
      <c r="JOL1426" s="1"/>
      <c r="JOM1426" s="1"/>
      <c r="JON1426" s="1"/>
      <c r="JOO1426" s="1"/>
      <c r="JOP1426" s="1"/>
      <c r="JOQ1426" s="1"/>
      <c r="JOR1426" s="1"/>
      <c r="JOS1426" s="1"/>
      <c r="JOT1426" s="1"/>
      <c r="JOU1426" s="1"/>
      <c r="JOV1426" s="1"/>
      <c r="JOW1426" s="1"/>
      <c r="JOX1426" s="1"/>
      <c r="JOY1426" s="1"/>
      <c r="JOZ1426" s="1"/>
      <c r="JPA1426" s="1"/>
      <c r="JPB1426" s="1"/>
      <c r="JPC1426" s="1"/>
      <c r="JPD1426" s="1"/>
      <c r="JPE1426" s="1"/>
      <c r="JPF1426" s="1"/>
      <c r="JPG1426" s="1"/>
      <c r="JPH1426" s="1"/>
      <c r="JPI1426" s="1"/>
      <c r="JPJ1426" s="1"/>
      <c r="JPK1426" s="1"/>
      <c r="JPL1426" s="1"/>
      <c r="JPM1426" s="1"/>
      <c r="JPN1426" s="1"/>
      <c r="JPO1426" s="1"/>
      <c r="JPP1426" s="1"/>
      <c r="JPQ1426" s="1"/>
      <c r="JPR1426" s="1"/>
      <c r="JPS1426" s="1"/>
      <c r="JPT1426" s="1"/>
      <c r="JPU1426" s="1"/>
      <c r="JPV1426" s="1"/>
      <c r="JPW1426" s="1"/>
      <c r="JPX1426" s="1"/>
      <c r="JPY1426" s="1"/>
      <c r="JPZ1426" s="1"/>
      <c r="JQA1426" s="1"/>
      <c r="JQB1426" s="1"/>
      <c r="JQC1426" s="1"/>
      <c r="JQD1426" s="1"/>
      <c r="JQE1426" s="1"/>
      <c r="JQF1426" s="1"/>
      <c r="JQG1426" s="1"/>
      <c r="JQH1426" s="1"/>
      <c r="JQI1426" s="1"/>
      <c r="JQJ1426" s="1"/>
      <c r="JQK1426" s="1"/>
      <c r="JQL1426" s="1"/>
      <c r="JQM1426" s="1"/>
      <c r="JQN1426" s="1"/>
      <c r="JQO1426" s="1"/>
      <c r="JQP1426" s="1"/>
      <c r="JQQ1426" s="1"/>
      <c r="JQR1426" s="1"/>
      <c r="JQS1426" s="1"/>
      <c r="JQT1426" s="1"/>
      <c r="JQU1426" s="1"/>
      <c r="JQV1426" s="1"/>
      <c r="JQW1426" s="1"/>
      <c r="JQX1426" s="1"/>
      <c r="JQY1426" s="1"/>
      <c r="JQZ1426" s="1"/>
      <c r="JRA1426" s="1"/>
      <c r="JRB1426" s="1"/>
      <c r="JRC1426" s="1"/>
      <c r="JRD1426" s="1"/>
      <c r="JRE1426" s="1"/>
      <c r="JRF1426" s="1"/>
      <c r="JRG1426" s="1"/>
      <c r="JRH1426" s="1"/>
      <c r="JRI1426" s="1"/>
      <c r="JRJ1426" s="1"/>
      <c r="JRK1426" s="1"/>
      <c r="JRL1426" s="1"/>
      <c r="JRM1426" s="1"/>
      <c r="JRN1426" s="1"/>
      <c r="JRO1426" s="1"/>
      <c r="JRP1426" s="1"/>
      <c r="JRQ1426" s="1"/>
      <c r="JRR1426" s="1"/>
      <c r="JRS1426" s="1"/>
      <c r="JRT1426" s="1"/>
      <c r="JRU1426" s="1"/>
      <c r="JRV1426" s="1"/>
      <c r="JRW1426" s="1"/>
      <c r="JRX1426" s="1"/>
      <c r="JRY1426" s="1"/>
      <c r="JRZ1426" s="1"/>
      <c r="JSA1426" s="1"/>
      <c r="JSB1426" s="1"/>
      <c r="JSC1426" s="1"/>
      <c r="JSD1426" s="1"/>
      <c r="JSE1426" s="1"/>
      <c r="JSF1426" s="1"/>
      <c r="JSG1426" s="1"/>
      <c r="JSH1426" s="1"/>
      <c r="JSI1426" s="1"/>
      <c r="JSJ1426" s="1"/>
      <c r="JSK1426" s="1"/>
      <c r="JSL1426" s="1"/>
      <c r="JSM1426" s="1"/>
      <c r="JSN1426" s="1"/>
      <c r="JSO1426" s="1"/>
      <c r="JSP1426" s="1"/>
      <c r="JSQ1426" s="1"/>
      <c r="JSR1426" s="1"/>
      <c r="JSS1426" s="1"/>
      <c r="JST1426" s="1"/>
      <c r="JSU1426" s="1"/>
      <c r="JSV1426" s="1"/>
      <c r="JSW1426" s="1"/>
      <c r="JSX1426" s="1"/>
      <c r="JSY1426" s="1"/>
      <c r="JSZ1426" s="1"/>
      <c r="JTA1426" s="1"/>
      <c r="JTB1426" s="1"/>
      <c r="JTC1426" s="1"/>
      <c r="JTD1426" s="1"/>
      <c r="JTE1426" s="1"/>
      <c r="JTF1426" s="1"/>
      <c r="JTG1426" s="1"/>
      <c r="JTH1426" s="1"/>
      <c r="JTI1426" s="1"/>
      <c r="JTJ1426" s="1"/>
      <c r="JTK1426" s="1"/>
      <c r="JTL1426" s="1"/>
      <c r="JTM1426" s="1"/>
      <c r="JTN1426" s="1"/>
      <c r="JTO1426" s="1"/>
      <c r="JTP1426" s="1"/>
      <c r="JTQ1426" s="1"/>
      <c r="JTR1426" s="1"/>
      <c r="JTS1426" s="1"/>
      <c r="JTT1426" s="1"/>
      <c r="JTU1426" s="1"/>
      <c r="JTV1426" s="1"/>
      <c r="JTW1426" s="1"/>
      <c r="JTX1426" s="1"/>
      <c r="JTY1426" s="1"/>
      <c r="JTZ1426" s="1"/>
      <c r="JUA1426" s="1"/>
      <c r="JUB1426" s="1"/>
      <c r="JUC1426" s="1"/>
      <c r="JUD1426" s="1"/>
      <c r="JUE1426" s="1"/>
      <c r="JUF1426" s="1"/>
      <c r="JUG1426" s="1"/>
      <c r="JUH1426" s="1"/>
      <c r="JUI1426" s="1"/>
      <c r="JUJ1426" s="1"/>
      <c r="JUK1426" s="1"/>
      <c r="JUL1426" s="1"/>
      <c r="JUM1426" s="1"/>
      <c r="JUN1426" s="1"/>
      <c r="JUO1426" s="1"/>
      <c r="JUP1426" s="1"/>
      <c r="JUQ1426" s="1"/>
      <c r="JUR1426" s="1"/>
      <c r="JUS1426" s="1"/>
      <c r="JUT1426" s="1"/>
      <c r="JUU1426" s="1"/>
      <c r="JUV1426" s="1"/>
      <c r="JUW1426" s="1"/>
      <c r="JUX1426" s="1"/>
      <c r="JUY1426" s="1"/>
      <c r="JUZ1426" s="1"/>
      <c r="JVA1426" s="1"/>
      <c r="JVB1426" s="1"/>
      <c r="JVC1426" s="1"/>
      <c r="JVD1426" s="1"/>
      <c r="JVE1426" s="1"/>
      <c r="JVF1426" s="1"/>
      <c r="JVG1426" s="1"/>
      <c r="JVH1426" s="1"/>
      <c r="JVI1426" s="1"/>
      <c r="JVJ1426" s="1"/>
      <c r="JVK1426" s="1"/>
      <c r="JVL1426" s="1"/>
      <c r="JVM1426" s="1"/>
      <c r="JVN1426" s="1"/>
      <c r="JVO1426" s="1"/>
      <c r="JVP1426" s="1"/>
      <c r="JVQ1426" s="1"/>
      <c r="JVR1426" s="1"/>
      <c r="JVS1426" s="1"/>
      <c r="JVT1426" s="1"/>
      <c r="JVU1426" s="1"/>
      <c r="JVV1426" s="1"/>
      <c r="JVW1426" s="1"/>
      <c r="JVX1426" s="1"/>
      <c r="JVY1426" s="1"/>
      <c r="JVZ1426" s="1"/>
      <c r="JWA1426" s="1"/>
      <c r="JWB1426" s="1"/>
      <c r="JWC1426" s="1"/>
      <c r="JWD1426" s="1"/>
      <c r="JWE1426" s="1"/>
      <c r="JWF1426" s="1"/>
      <c r="JWG1426" s="1"/>
      <c r="JWH1426" s="1"/>
      <c r="JWI1426" s="1"/>
      <c r="JWJ1426" s="1"/>
      <c r="JWK1426" s="1"/>
      <c r="JWL1426" s="1"/>
      <c r="JWM1426" s="1"/>
      <c r="JWN1426" s="1"/>
      <c r="JWO1426" s="1"/>
      <c r="JWP1426" s="1"/>
      <c r="JWQ1426" s="1"/>
      <c r="JWR1426" s="1"/>
      <c r="JWS1426" s="1"/>
      <c r="JWT1426" s="1"/>
      <c r="JWU1426" s="1"/>
      <c r="JWV1426" s="1"/>
      <c r="JWW1426" s="1"/>
      <c r="JWX1426" s="1"/>
      <c r="JWY1426" s="1"/>
      <c r="JWZ1426" s="1"/>
      <c r="JXA1426" s="1"/>
      <c r="JXB1426" s="1"/>
      <c r="JXC1426" s="1"/>
      <c r="JXD1426" s="1"/>
      <c r="JXE1426" s="1"/>
      <c r="JXF1426" s="1"/>
      <c r="JXG1426" s="1"/>
      <c r="JXH1426" s="1"/>
      <c r="JXI1426" s="1"/>
      <c r="JXJ1426" s="1"/>
      <c r="JXK1426" s="1"/>
      <c r="JXL1426" s="1"/>
      <c r="JXM1426" s="1"/>
      <c r="JXN1426" s="1"/>
      <c r="JXO1426" s="1"/>
      <c r="JXP1426" s="1"/>
      <c r="JXQ1426" s="1"/>
      <c r="JXR1426" s="1"/>
      <c r="JXS1426" s="1"/>
      <c r="JXT1426" s="1"/>
      <c r="JXU1426" s="1"/>
      <c r="JXV1426" s="1"/>
      <c r="JXW1426" s="1"/>
      <c r="JXX1426" s="1"/>
      <c r="JXY1426" s="1"/>
      <c r="JXZ1426" s="1"/>
      <c r="JYA1426" s="1"/>
      <c r="JYB1426" s="1"/>
      <c r="JYC1426" s="1"/>
      <c r="JYD1426" s="1"/>
      <c r="JYE1426" s="1"/>
      <c r="JYF1426" s="1"/>
      <c r="JYG1426" s="1"/>
      <c r="JYH1426" s="1"/>
      <c r="JYI1426" s="1"/>
      <c r="JYJ1426" s="1"/>
      <c r="JYK1426" s="1"/>
      <c r="JYL1426" s="1"/>
      <c r="JYM1426" s="1"/>
      <c r="JYN1426" s="1"/>
      <c r="JYO1426" s="1"/>
      <c r="JYP1426" s="1"/>
      <c r="JYQ1426" s="1"/>
      <c r="JYR1426" s="1"/>
      <c r="JYS1426" s="1"/>
      <c r="JYT1426" s="1"/>
      <c r="JYU1426" s="1"/>
      <c r="JYV1426" s="1"/>
      <c r="JYW1426" s="1"/>
      <c r="JYX1426" s="1"/>
      <c r="JYY1426" s="1"/>
      <c r="JYZ1426" s="1"/>
      <c r="JZA1426" s="1"/>
      <c r="JZB1426" s="1"/>
      <c r="JZC1426" s="1"/>
      <c r="JZD1426" s="1"/>
      <c r="JZE1426" s="1"/>
      <c r="JZF1426" s="1"/>
      <c r="JZG1426" s="1"/>
      <c r="JZH1426" s="1"/>
      <c r="JZI1426" s="1"/>
      <c r="JZJ1426" s="1"/>
      <c r="JZK1426" s="1"/>
      <c r="JZL1426" s="1"/>
      <c r="JZM1426" s="1"/>
      <c r="JZN1426" s="1"/>
      <c r="JZO1426" s="1"/>
      <c r="JZP1426" s="1"/>
      <c r="JZQ1426" s="1"/>
      <c r="JZR1426" s="1"/>
      <c r="JZS1426" s="1"/>
      <c r="JZT1426" s="1"/>
      <c r="JZU1426" s="1"/>
      <c r="JZV1426" s="1"/>
      <c r="JZW1426" s="1"/>
      <c r="JZX1426" s="1"/>
      <c r="JZY1426" s="1"/>
      <c r="JZZ1426" s="1"/>
      <c r="KAA1426" s="1"/>
      <c r="KAB1426" s="1"/>
      <c r="KAC1426" s="1"/>
      <c r="KAD1426" s="1"/>
      <c r="KAE1426" s="1"/>
      <c r="KAF1426" s="1"/>
      <c r="KAG1426" s="1"/>
      <c r="KAH1426" s="1"/>
      <c r="KAI1426" s="1"/>
      <c r="KAJ1426" s="1"/>
      <c r="KAK1426" s="1"/>
      <c r="KAL1426" s="1"/>
      <c r="KAM1426" s="1"/>
      <c r="KAN1426" s="1"/>
      <c r="KAO1426" s="1"/>
      <c r="KAP1426" s="1"/>
      <c r="KAQ1426" s="1"/>
      <c r="KAR1426" s="1"/>
      <c r="KAS1426" s="1"/>
      <c r="KAT1426" s="1"/>
      <c r="KAU1426" s="1"/>
      <c r="KAV1426" s="1"/>
      <c r="KAW1426" s="1"/>
      <c r="KAX1426" s="1"/>
      <c r="KAY1426" s="1"/>
      <c r="KAZ1426" s="1"/>
      <c r="KBA1426" s="1"/>
      <c r="KBB1426" s="1"/>
      <c r="KBC1426" s="1"/>
      <c r="KBD1426" s="1"/>
      <c r="KBE1426" s="1"/>
      <c r="KBF1426" s="1"/>
      <c r="KBG1426" s="1"/>
      <c r="KBH1426" s="1"/>
      <c r="KBI1426" s="1"/>
      <c r="KBJ1426" s="1"/>
      <c r="KBK1426" s="1"/>
      <c r="KBL1426" s="1"/>
      <c r="KBM1426" s="1"/>
      <c r="KBN1426" s="1"/>
      <c r="KBO1426" s="1"/>
      <c r="KBP1426" s="1"/>
      <c r="KBQ1426" s="1"/>
      <c r="KBR1426" s="1"/>
      <c r="KBS1426" s="1"/>
      <c r="KBT1426" s="1"/>
      <c r="KBU1426" s="1"/>
      <c r="KBV1426" s="1"/>
      <c r="KBW1426" s="1"/>
      <c r="KBX1426" s="1"/>
      <c r="KBY1426" s="1"/>
      <c r="KBZ1426" s="1"/>
      <c r="KCA1426" s="1"/>
      <c r="KCB1426" s="1"/>
      <c r="KCC1426" s="1"/>
      <c r="KCD1426" s="1"/>
      <c r="KCE1426" s="1"/>
      <c r="KCF1426" s="1"/>
      <c r="KCG1426" s="1"/>
      <c r="KCH1426" s="1"/>
      <c r="KCI1426" s="1"/>
      <c r="KCJ1426" s="1"/>
      <c r="KCK1426" s="1"/>
      <c r="KCL1426" s="1"/>
      <c r="KCM1426" s="1"/>
      <c r="KCN1426" s="1"/>
      <c r="KCO1426" s="1"/>
      <c r="KCP1426" s="1"/>
      <c r="KCQ1426" s="1"/>
      <c r="KCR1426" s="1"/>
      <c r="KCS1426" s="1"/>
      <c r="KCT1426" s="1"/>
      <c r="KCU1426" s="1"/>
      <c r="KCV1426" s="1"/>
      <c r="KCW1426" s="1"/>
      <c r="KCX1426" s="1"/>
      <c r="KCY1426" s="1"/>
      <c r="KCZ1426" s="1"/>
      <c r="KDA1426" s="1"/>
      <c r="KDB1426" s="1"/>
      <c r="KDC1426" s="1"/>
      <c r="KDD1426" s="1"/>
      <c r="KDE1426" s="1"/>
      <c r="KDF1426" s="1"/>
      <c r="KDG1426" s="1"/>
      <c r="KDH1426" s="1"/>
      <c r="KDI1426" s="1"/>
      <c r="KDJ1426" s="1"/>
      <c r="KDK1426" s="1"/>
      <c r="KDL1426" s="1"/>
      <c r="KDM1426" s="1"/>
      <c r="KDN1426" s="1"/>
      <c r="KDO1426" s="1"/>
      <c r="KDP1426" s="1"/>
      <c r="KDQ1426" s="1"/>
      <c r="KDR1426" s="1"/>
      <c r="KDS1426" s="1"/>
      <c r="KDT1426" s="1"/>
      <c r="KDU1426" s="1"/>
      <c r="KDV1426" s="1"/>
      <c r="KDW1426" s="1"/>
      <c r="KDX1426" s="1"/>
      <c r="KDY1426" s="1"/>
      <c r="KDZ1426" s="1"/>
      <c r="KEA1426" s="1"/>
      <c r="KEB1426" s="1"/>
      <c r="KEC1426" s="1"/>
      <c r="KED1426" s="1"/>
      <c r="KEE1426" s="1"/>
      <c r="KEF1426" s="1"/>
      <c r="KEG1426" s="1"/>
      <c r="KEH1426" s="1"/>
      <c r="KEI1426" s="1"/>
      <c r="KEJ1426" s="1"/>
      <c r="KEK1426" s="1"/>
      <c r="KEL1426" s="1"/>
      <c r="KEM1426" s="1"/>
      <c r="KEN1426" s="1"/>
      <c r="KEO1426" s="1"/>
      <c r="KEP1426" s="1"/>
      <c r="KEQ1426" s="1"/>
      <c r="KER1426" s="1"/>
      <c r="KES1426" s="1"/>
      <c r="KET1426" s="1"/>
      <c r="KEU1426" s="1"/>
      <c r="KEV1426" s="1"/>
      <c r="KEW1426" s="1"/>
      <c r="KEX1426" s="1"/>
      <c r="KEY1426" s="1"/>
      <c r="KEZ1426" s="1"/>
      <c r="KFA1426" s="1"/>
      <c r="KFB1426" s="1"/>
      <c r="KFC1426" s="1"/>
      <c r="KFD1426" s="1"/>
      <c r="KFE1426" s="1"/>
      <c r="KFF1426" s="1"/>
      <c r="KFG1426" s="1"/>
      <c r="KFH1426" s="1"/>
      <c r="KFI1426" s="1"/>
      <c r="KFJ1426" s="1"/>
      <c r="KFK1426" s="1"/>
      <c r="KFL1426" s="1"/>
      <c r="KFM1426" s="1"/>
      <c r="KFN1426" s="1"/>
      <c r="KFO1426" s="1"/>
      <c r="KFP1426" s="1"/>
      <c r="KFQ1426" s="1"/>
      <c r="KFR1426" s="1"/>
      <c r="KFS1426" s="1"/>
      <c r="KFT1426" s="1"/>
      <c r="KFU1426" s="1"/>
      <c r="KFV1426" s="1"/>
      <c r="KFW1426" s="1"/>
      <c r="KFX1426" s="1"/>
      <c r="KFY1426" s="1"/>
      <c r="KFZ1426" s="1"/>
      <c r="KGA1426" s="1"/>
      <c r="KGB1426" s="1"/>
      <c r="KGC1426" s="1"/>
      <c r="KGD1426" s="1"/>
      <c r="KGE1426" s="1"/>
      <c r="KGF1426" s="1"/>
      <c r="KGG1426" s="1"/>
      <c r="KGH1426" s="1"/>
      <c r="KGI1426" s="1"/>
      <c r="KGJ1426" s="1"/>
      <c r="KGK1426" s="1"/>
      <c r="KGL1426" s="1"/>
      <c r="KGM1426" s="1"/>
      <c r="KGN1426" s="1"/>
      <c r="KGO1426" s="1"/>
      <c r="KGP1426" s="1"/>
      <c r="KGQ1426" s="1"/>
      <c r="KGR1426" s="1"/>
      <c r="KGS1426" s="1"/>
      <c r="KGT1426" s="1"/>
      <c r="KGU1426" s="1"/>
      <c r="KGV1426" s="1"/>
      <c r="KGW1426" s="1"/>
      <c r="KGX1426" s="1"/>
      <c r="KGY1426" s="1"/>
      <c r="KGZ1426" s="1"/>
      <c r="KHA1426" s="1"/>
      <c r="KHB1426" s="1"/>
      <c r="KHC1426" s="1"/>
      <c r="KHD1426" s="1"/>
      <c r="KHE1426" s="1"/>
      <c r="KHF1426" s="1"/>
      <c r="KHG1426" s="1"/>
      <c r="KHH1426" s="1"/>
      <c r="KHI1426" s="1"/>
      <c r="KHJ1426" s="1"/>
      <c r="KHK1426" s="1"/>
      <c r="KHL1426" s="1"/>
      <c r="KHM1426" s="1"/>
      <c r="KHN1426" s="1"/>
      <c r="KHO1426" s="1"/>
      <c r="KHP1426" s="1"/>
      <c r="KHQ1426" s="1"/>
      <c r="KHR1426" s="1"/>
      <c r="KHS1426" s="1"/>
      <c r="KHT1426" s="1"/>
      <c r="KHU1426" s="1"/>
      <c r="KHV1426" s="1"/>
      <c r="KHW1426" s="1"/>
      <c r="KHX1426" s="1"/>
      <c r="KHY1426" s="1"/>
      <c r="KHZ1426" s="1"/>
      <c r="KIA1426" s="1"/>
      <c r="KIB1426" s="1"/>
      <c r="KIC1426" s="1"/>
      <c r="KID1426" s="1"/>
      <c r="KIE1426" s="1"/>
      <c r="KIF1426" s="1"/>
      <c r="KIG1426" s="1"/>
      <c r="KIH1426" s="1"/>
      <c r="KII1426" s="1"/>
      <c r="KIJ1426" s="1"/>
      <c r="KIK1426" s="1"/>
      <c r="KIL1426" s="1"/>
      <c r="KIM1426" s="1"/>
      <c r="KIN1426" s="1"/>
      <c r="KIO1426" s="1"/>
      <c r="KIP1426" s="1"/>
      <c r="KIQ1426" s="1"/>
      <c r="KIR1426" s="1"/>
      <c r="KIS1426" s="1"/>
      <c r="KIT1426" s="1"/>
      <c r="KIU1426" s="1"/>
      <c r="KIV1426" s="1"/>
      <c r="KIW1426" s="1"/>
      <c r="KIX1426" s="1"/>
      <c r="KIY1426" s="1"/>
      <c r="KIZ1426" s="1"/>
      <c r="KJA1426" s="1"/>
      <c r="KJB1426" s="1"/>
      <c r="KJC1426" s="1"/>
      <c r="KJD1426" s="1"/>
      <c r="KJE1426" s="1"/>
      <c r="KJF1426" s="1"/>
      <c r="KJG1426" s="1"/>
      <c r="KJH1426" s="1"/>
      <c r="KJI1426" s="1"/>
      <c r="KJJ1426" s="1"/>
      <c r="KJK1426" s="1"/>
      <c r="KJL1426" s="1"/>
      <c r="KJM1426" s="1"/>
      <c r="KJN1426" s="1"/>
      <c r="KJO1426" s="1"/>
      <c r="KJP1426" s="1"/>
      <c r="KJQ1426" s="1"/>
      <c r="KJR1426" s="1"/>
      <c r="KJS1426" s="1"/>
      <c r="KJT1426" s="1"/>
      <c r="KJU1426" s="1"/>
      <c r="KJV1426" s="1"/>
      <c r="KJW1426" s="1"/>
      <c r="KJX1426" s="1"/>
      <c r="KJY1426" s="1"/>
      <c r="KJZ1426" s="1"/>
      <c r="KKA1426" s="1"/>
      <c r="KKB1426" s="1"/>
      <c r="KKC1426" s="1"/>
      <c r="KKD1426" s="1"/>
      <c r="KKE1426" s="1"/>
      <c r="KKF1426" s="1"/>
      <c r="KKG1426" s="1"/>
      <c r="KKH1426" s="1"/>
      <c r="KKI1426" s="1"/>
      <c r="KKJ1426" s="1"/>
      <c r="KKK1426" s="1"/>
      <c r="KKL1426" s="1"/>
      <c r="KKM1426" s="1"/>
      <c r="KKN1426" s="1"/>
      <c r="KKO1426" s="1"/>
      <c r="KKP1426" s="1"/>
      <c r="KKQ1426" s="1"/>
      <c r="KKR1426" s="1"/>
      <c r="KKS1426" s="1"/>
      <c r="KKT1426" s="1"/>
      <c r="KKU1426" s="1"/>
      <c r="KKV1426" s="1"/>
      <c r="KKW1426" s="1"/>
      <c r="KKX1426" s="1"/>
      <c r="KKY1426" s="1"/>
      <c r="KKZ1426" s="1"/>
      <c r="KLA1426" s="1"/>
      <c r="KLB1426" s="1"/>
      <c r="KLC1426" s="1"/>
      <c r="KLD1426" s="1"/>
      <c r="KLE1426" s="1"/>
      <c r="KLF1426" s="1"/>
      <c r="KLG1426" s="1"/>
      <c r="KLH1426" s="1"/>
      <c r="KLI1426" s="1"/>
      <c r="KLJ1426" s="1"/>
      <c r="KLK1426" s="1"/>
      <c r="KLL1426" s="1"/>
      <c r="KLM1426" s="1"/>
      <c r="KLN1426" s="1"/>
      <c r="KLO1426" s="1"/>
      <c r="KLP1426" s="1"/>
      <c r="KLQ1426" s="1"/>
      <c r="KLR1426" s="1"/>
      <c r="KLS1426" s="1"/>
      <c r="KLT1426" s="1"/>
      <c r="KLU1426" s="1"/>
      <c r="KLV1426" s="1"/>
      <c r="KLW1426" s="1"/>
      <c r="KLX1426" s="1"/>
      <c r="KLY1426" s="1"/>
      <c r="KLZ1426" s="1"/>
      <c r="KMA1426" s="1"/>
      <c r="KMB1426" s="1"/>
      <c r="KMC1426" s="1"/>
      <c r="KMD1426" s="1"/>
      <c r="KME1426" s="1"/>
      <c r="KMF1426" s="1"/>
      <c r="KMG1426" s="1"/>
      <c r="KMH1426" s="1"/>
      <c r="KMI1426" s="1"/>
      <c r="KMJ1426" s="1"/>
      <c r="KMK1426" s="1"/>
      <c r="KML1426" s="1"/>
      <c r="KMM1426" s="1"/>
      <c r="KMN1426" s="1"/>
      <c r="KMO1426" s="1"/>
      <c r="KMP1426" s="1"/>
      <c r="KMQ1426" s="1"/>
      <c r="KMR1426" s="1"/>
      <c r="KMS1426" s="1"/>
      <c r="KMT1426" s="1"/>
      <c r="KMU1426" s="1"/>
      <c r="KMV1426" s="1"/>
      <c r="KMW1426" s="1"/>
      <c r="KMX1426" s="1"/>
      <c r="KMY1426" s="1"/>
      <c r="KMZ1426" s="1"/>
      <c r="KNA1426" s="1"/>
      <c r="KNB1426" s="1"/>
      <c r="KNC1426" s="1"/>
      <c r="KND1426" s="1"/>
      <c r="KNE1426" s="1"/>
      <c r="KNF1426" s="1"/>
      <c r="KNG1426" s="1"/>
      <c r="KNH1426" s="1"/>
      <c r="KNI1426" s="1"/>
      <c r="KNJ1426" s="1"/>
      <c r="KNK1426" s="1"/>
      <c r="KNL1426" s="1"/>
      <c r="KNM1426" s="1"/>
      <c r="KNN1426" s="1"/>
      <c r="KNO1426" s="1"/>
      <c r="KNP1426" s="1"/>
      <c r="KNQ1426" s="1"/>
      <c r="KNR1426" s="1"/>
      <c r="KNS1426" s="1"/>
      <c r="KNT1426" s="1"/>
      <c r="KNU1426" s="1"/>
      <c r="KNV1426" s="1"/>
      <c r="KNW1426" s="1"/>
      <c r="KNX1426" s="1"/>
      <c r="KNY1426" s="1"/>
      <c r="KNZ1426" s="1"/>
      <c r="KOA1426" s="1"/>
      <c r="KOB1426" s="1"/>
      <c r="KOC1426" s="1"/>
      <c r="KOD1426" s="1"/>
      <c r="KOE1426" s="1"/>
      <c r="KOF1426" s="1"/>
      <c r="KOG1426" s="1"/>
      <c r="KOH1426" s="1"/>
      <c r="KOI1426" s="1"/>
      <c r="KOJ1426" s="1"/>
      <c r="KOK1426" s="1"/>
      <c r="KOL1426" s="1"/>
      <c r="KOM1426" s="1"/>
      <c r="KON1426" s="1"/>
      <c r="KOO1426" s="1"/>
      <c r="KOP1426" s="1"/>
      <c r="KOQ1426" s="1"/>
      <c r="KOR1426" s="1"/>
      <c r="KOS1426" s="1"/>
      <c r="KOT1426" s="1"/>
      <c r="KOU1426" s="1"/>
      <c r="KOV1426" s="1"/>
      <c r="KOW1426" s="1"/>
      <c r="KOX1426" s="1"/>
      <c r="KOY1426" s="1"/>
      <c r="KOZ1426" s="1"/>
      <c r="KPA1426" s="1"/>
      <c r="KPB1426" s="1"/>
      <c r="KPC1426" s="1"/>
      <c r="KPD1426" s="1"/>
      <c r="KPE1426" s="1"/>
      <c r="KPF1426" s="1"/>
      <c r="KPG1426" s="1"/>
      <c r="KPH1426" s="1"/>
      <c r="KPI1426" s="1"/>
      <c r="KPJ1426" s="1"/>
      <c r="KPK1426" s="1"/>
      <c r="KPL1426" s="1"/>
      <c r="KPM1426" s="1"/>
      <c r="KPN1426" s="1"/>
      <c r="KPO1426" s="1"/>
      <c r="KPP1426" s="1"/>
      <c r="KPQ1426" s="1"/>
      <c r="KPR1426" s="1"/>
      <c r="KPS1426" s="1"/>
      <c r="KPT1426" s="1"/>
      <c r="KPU1426" s="1"/>
      <c r="KPV1426" s="1"/>
      <c r="KPW1426" s="1"/>
      <c r="KPX1426" s="1"/>
      <c r="KPY1426" s="1"/>
      <c r="KPZ1426" s="1"/>
      <c r="KQA1426" s="1"/>
      <c r="KQB1426" s="1"/>
      <c r="KQC1426" s="1"/>
      <c r="KQD1426" s="1"/>
      <c r="KQE1426" s="1"/>
      <c r="KQF1426" s="1"/>
      <c r="KQG1426" s="1"/>
      <c r="KQH1426" s="1"/>
      <c r="KQI1426" s="1"/>
      <c r="KQJ1426" s="1"/>
      <c r="KQK1426" s="1"/>
      <c r="KQL1426" s="1"/>
      <c r="KQM1426" s="1"/>
      <c r="KQN1426" s="1"/>
      <c r="KQO1426" s="1"/>
      <c r="KQP1426" s="1"/>
      <c r="KQQ1426" s="1"/>
      <c r="KQR1426" s="1"/>
      <c r="KQS1426" s="1"/>
      <c r="KQT1426" s="1"/>
      <c r="KQU1426" s="1"/>
      <c r="KQV1426" s="1"/>
      <c r="KQW1426" s="1"/>
      <c r="KQX1426" s="1"/>
      <c r="KQY1426" s="1"/>
      <c r="KQZ1426" s="1"/>
      <c r="KRA1426" s="1"/>
      <c r="KRB1426" s="1"/>
      <c r="KRC1426" s="1"/>
      <c r="KRD1426" s="1"/>
      <c r="KRE1426" s="1"/>
      <c r="KRF1426" s="1"/>
      <c r="KRG1426" s="1"/>
      <c r="KRH1426" s="1"/>
      <c r="KRI1426" s="1"/>
      <c r="KRJ1426" s="1"/>
      <c r="KRK1426" s="1"/>
      <c r="KRL1426" s="1"/>
      <c r="KRM1426" s="1"/>
      <c r="KRN1426" s="1"/>
      <c r="KRO1426" s="1"/>
      <c r="KRP1426" s="1"/>
      <c r="KRQ1426" s="1"/>
      <c r="KRR1426" s="1"/>
      <c r="KRS1426" s="1"/>
      <c r="KRT1426" s="1"/>
      <c r="KRU1426" s="1"/>
      <c r="KRV1426" s="1"/>
      <c r="KRW1426" s="1"/>
      <c r="KRX1426" s="1"/>
      <c r="KRY1426" s="1"/>
      <c r="KRZ1426" s="1"/>
      <c r="KSA1426" s="1"/>
      <c r="KSB1426" s="1"/>
      <c r="KSC1426" s="1"/>
      <c r="KSD1426" s="1"/>
      <c r="KSE1426" s="1"/>
      <c r="KSF1426" s="1"/>
      <c r="KSG1426" s="1"/>
      <c r="KSH1426" s="1"/>
      <c r="KSI1426" s="1"/>
      <c r="KSJ1426" s="1"/>
      <c r="KSK1426" s="1"/>
      <c r="KSL1426" s="1"/>
      <c r="KSM1426" s="1"/>
      <c r="KSN1426" s="1"/>
      <c r="KSO1426" s="1"/>
      <c r="KSP1426" s="1"/>
      <c r="KSQ1426" s="1"/>
      <c r="KSR1426" s="1"/>
      <c r="KSS1426" s="1"/>
      <c r="KST1426" s="1"/>
      <c r="KSU1426" s="1"/>
      <c r="KSV1426" s="1"/>
      <c r="KSW1426" s="1"/>
      <c r="KSX1426" s="1"/>
      <c r="KSY1426" s="1"/>
      <c r="KSZ1426" s="1"/>
      <c r="KTA1426" s="1"/>
      <c r="KTB1426" s="1"/>
      <c r="KTC1426" s="1"/>
      <c r="KTD1426" s="1"/>
      <c r="KTE1426" s="1"/>
      <c r="KTF1426" s="1"/>
      <c r="KTG1426" s="1"/>
      <c r="KTH1426" s="1"/>
      <c r="KTI1426" s="1"/>
      <c r="KTJ1426" s="1"/>
      <c r="KTK1426" s="1"/>
      <c r="KTL1426" s="1"/>
      <c r="KTM1426" s="1"/>
      <c r="KTN1426" s="1"/>
      <c r="KTO1426" s="1"/>
      <c r="KTP1426" s="1"/>
      <c r="KTQ1426" s="1"/>
      <c r="KTR1426" s="1"/>
      <c r="KTS1426" s="1"/>
      <c r="KTT1426" s="1"/>
      <c r="KTU1426" s="1"/>
      <c r="KTV1426" s="1"/>
      <c r="KTW1426" s="1"/>
      <c r="KTX1426" s="1"/>
      <c r="KTY1426" s="1"/>
      <c r="KTZ1426" s="1"/>
      <c r="KUA1426" s="1"/>
      <c r="KUB1426" s="1"/>
      <c r="KUC1426" s="1"/>
      <c r="KUD1426" s="1"/>
      <c r="KUE1426" s="1"/>
      <c r="KUF1426" s="1"/>
      <c r="KUG1426" s="1"/>
      <c r="KUH1426" s="1"/>
      <c r="KUI1426" s="1"/>
      <c r="KUJ1426" s="1"/>
      <c r="KUK1426" s="1"/>
      <c r="KUL1426" s="1"/>
      <c r="KUM1426" s="1"/>
      <c r="KUN1426" s="1"/>
      <c r="KUO1426" s="1"/>
      <c r="KUP1426" s="1"/>
      <c r="KUQ1426" s="1"/>
      <c r="KUR1426" s="1"/>
      <c r="KUS1426" s="1"/>
      <c r="KUT1426" s="1"/>
      <c r="KUU1426" s="1"/>
      <c r="KUV1426" s="1"/>
      <c r="KUW1426" s="1"/>
      <c r="KUX1426" s="1"/>
      <c r="KUY1426" s="1"/>
      <c r="KUZ1426" s="1"/>
      <c r="KVA1426" s="1"/>
      <c r="KVB1426" s="1"/>
      <c r="KVC1426" s="1"/>
      <c r="KVD1426" s="1"/>
      <c r="KVE1426" s="1"/>
      <c r="KVF1426" s="1"/>
      <c r="KVG1426" s="1"/>
      <c r="KVH1426" s="1"/>
      <c r="KVI1426" s="1"/>
      <c r="KVJ1426" s="1"/>
      <c r="KVK1426" s="1"/>
      <c r="KVL1426" s="1"/>
      <c r="KVM1426" s="1"/>
      <c r="KVN1426" s="1"/>
      <c r="KVO1426" s="1"/>
      <c r="KVP1426" s="1"/>
      <c r="KVQ1426" s="1"/>
      <c r="KVR1426" s="1"/>
      <c r="KVS1426" s="1"/>
      <c r="KVT1426" s="1"/>
      <c r="KVU1426" s="1"/>
      <c r="KVV1426" s="1"/>
      <c r="KVW1426" s="1"/>
      <c r="KVX1426" s="1"/>
      <c r="KVY1426" s="1"/>
      <c r="KVZ1426" s="1"/>
      <c r="KWA1426" s="1"/>
      <c r="KWB1426" s="1"/>
      <c r="KWC1426" s="1"/>
      <c r="KWD1426" s="1"/>
      <c r="KWE1426" s="1"/>
      <c r="KWF1426" s="1"/>
      <c r="KWG1426" s="1"/>
      <c r="KWH1426" s="1"/>
      <c r="KWI1426" s="1"/>
      <c r="KWJ1426" s="1"/>
      <c r="KWK1426" s="1"/>
      <c r="KWL1426" s="1"/>
      <c r="KWM1426" s="1"/>
      <c r="KWN1426" s="1"/>
      <c r="KWO1426" s="1"/>
      <c r="KWP1426" s="1"/>
      <c r="KWQ1426" s="1"/>
      <c r="KWR1426" s="1"/>
      <c r="KWS1426" s="1"/>
      <c r="KWT1426" s="1"/>
      <c r="KWU1426" s="1"/>
      <c r="KWV1426" s="1"/>
      <c r="KWW1426" s="1"/>
      <c r="KWX1426" s="1"/>
      <c r="KWY1426" s="1"/>
      <c r="KWZ1426" s="1"/>
      <c r="KXA1426" s="1"/>
      <c r="KXB1426" s="1"/>
      <c r="KXC1426" s="1"/>
      <c r="KXD1426" s="1"/>
      <c r="KXE1426" s="1"/>
      <c r="KXF1426" s="1"/>
      <c r="KXG1426" s="1"/>
      <c r="KXH1426" s="1"/>
      <c r="KXI1426" s="1"/>
      <c r="KXJ1426" s="1"/>
      <c r="KXK1426" s="1"/>
      <c r="KXL1426" s="1"/>
      <c r="KXM1426" s="1"/>
      <c r="KXN1426" s="1"/>
      <c r="KXO1426" s="1"/>
      <c r="KXP1426" s="1"/>
      <c r="KXQ1426" s="1"/>
      <c r="KXR1426" s="1"/>
      <c r="KXS1426" s="1"/>
      <c r="KXT1426" s="1"/>
      <c r="KXU1426" s="1"/>
      <c r="KXV1426" s="1"/>
      <c r="KXW1426" s="1"/>
      <c r="KXX1426" s="1"/>
      <c r="KXY1426" s="1"/>
      <c r="KXZ1426" s="1"/>
      <c r="KYA1426" s="1"/>
      <c r="KYB1426" s="1"/>
      <c r="KYC1426" s="1"/>
      <c r="KYD1426" s="1"/>
      <c r="KYE1426" s="1"/>
      <c r="KYF1426" s="1"/>
      <c r="KYG1426" s="1"/>
      <c r="KYH1426" s="1"/>
      <c r="KYI1426" s="1"/>
      <c r="KYJ1426" s="1"/>
      <c r="KYK1426" s="1"/>
      <c r="KYL1426" s="1"/>
      <c r="KYM1426" s="1"/>
      <c r="KYN1426" s="1"/>
      <c r="KYO1426" s="1"/>
      <c r="KYP1426" s="1"/>
      <c r="KYQ1426" s="1"/>
      <c r="KYR1426" s="1"/>
      <c r="KYS1426" s="1"/>
      <c r="KYT1426" s="1"/>
      <c r="KYU1426" s="1"/>
      <c r="KYV1426" s="1"/>
      <c r="KYW1426" s="1"/>
      <c r="KYX1426" s="1"/>
      <c r="KYY1426" s="1"/>
      <c r="KYZ1426" s="1"/>
      <c r="KZA1426" s="1"/>
      <c r="KZB1426" s="1"/>
      <c r="KZC1426" s="1"/>
      <c r="KZD1426" s="1"/>
      <c r="KZE1426" s="1"/>
      <c r="KZF1426" s="1"/>
      <c r="KZG1426" s="1"/>
      <c r="KZH1426" s="1"/>
      <c r="KZI1426" s="1"/>
      <c r="KZJ1426" s="1"/>
      <c r="KZK1426" s="1"/>
      <c r="KZL1426" s="1"/>
      <c r="KZM1426" s="1"/>
      <c r="KZN1426" s="1"/>
      <c r="KZO1426" s="1"/>
      <c r="KZP1426" s="1"/>
      <c r="KZQ1426" s="1"/>
      <c r="KZR1426" s="1"/>
      <c r="KZS1426" s="1"/>
      <c r="KZT1426" s="1"/>
      <c r="KZU1426" s="1"/>
      <c r="KZV1426" s="1"/>
      <c r="KZW1426" s="1"/>
      <c r="KZX1426" s="1"/>
      <c r="KZY1426" s="1"/>
      <c r="KZZ1426" s="1"/>
      <c r="LAA1426" s="1"/>
      <c r="LAB1426" s="1"/>
      <c r="LAC1426" s="1"/>
      <c r="LAD1426" s="1"/>
      <c r="LAE1426" s="1"/>
      <c r="LAF1426" s="1"/>
      <c r="LAG1426" s="1"/>
      <c r="LAH1426" s="1"/>
      <c r="LAI1426" s="1"/>
      <c r="LAJ1426" s="1"/>
      <c r="LAK1426" s="1"/>
      <c r="LAL1426" s="1"/>
      <c r="LAM1426" s="1"/>
      <c r="LAN1426" s="1"/>
      <c r="LAO1426" s="1"/>
      <c r="LAP1426" s="1"/>
      <c r="LAQ1426" s="1"/>
      <c r="LAR1426" s="1"/>
      <c r="LAS1426" s="1"/>
      <c r="LAT1426" s="1"/>
      <c r="LAU1426" s="1"/>
      <c r="LAV1426" s="1"/>
      <c r="LAW1426" s="1"/>
      <c r="LAX1426" s="1"/>
      <c r="LAY1426" s="1"/>
      <c r="LAZ1426" s="1"/>
      <c r="LBA1426" s="1"/>
      <c r="LBB1426" s="1"/>
      <c r="LBC1426" s="1"/>
      <c r="LBD1426" s="1"/>
      <c r="LBE1426" s="1"/>
      <c r="LBF1426" s="1"/>
      <c r="LBG1426" s="1"/>
      <c r="LBH1426" s="1"/>
      <c r="LBI1426" s="1"/>
      <c r="LBJ1426" s="1"/>
      <c r="LBK1426" s="1"/>
      <c r="LBL1426" s="1"/>
      <c r="LBM1426" s="1"/>
      <c r="LBN1426" s="1"/>
      <c r="LBO1426" s="1"/>
      <c r="LBP1426" s="1"/>
      <c r="LBQ1426" s="1"/>
      <c r="LBR1426" s="1"/>
      <c r="LBS1426" s="1"/>
      <c r="LBT1426" s="1"/>
      <c r="LBU1426" s="1"/>
      <c r="LBV1426" s="1"/>
      <c r="LBW1426" s="1"/>
      <c r="LBX1426" s="1"/>
      <c r="LBY1426" s="1"/>
      <c r="LBZ1426" s="1"/>
      <c r="LCA1426" s="1"/>
      <c r="LCB1426" s="1"/>
      <c r="LCC1426" s="1"/>
      <c r="LCD1426" s="1"/>
      <c r="LCE1426" s="1"/>
      <c r="LCF1426" s="1"/>
      <c r="LCG1426" s="1"/>
      <c r="LCH1426" s="1"/>
      <c r="LCI1426" s="1"/>
      <c r="LCJ1426" s="1"/>
      <c r="LCK1426" s="1"/>
      <c r="LCL1426" s="1"/>
      <c r="LCM1426" s="1"/>
      <c r="LCN1426" s="1"/>
      <c r="LCO1426" s="1"/>
      <c r="LCP1426" s="1"/>
      <c r="LCQ1426" s="1"/>
      <c r="LCR1426" s="1"/>
      <c r="LCS1426" s="1"/>
      <c r="LCT1426" s="1"/>
      <c r="LCU1426" s="1"/>
      <c r="LCV1426" s="1"/>
      <c r="LCW1426" s="1"/>
      <c r="LCX1426" s="1"/>
      <c r="LCY1426" s="1"/>
      <c r="LCZ1426" s="1"/>
      <c r="LDA1426" s="1"/>
      <c r="LDB1426" s="1"/>
      <c r="LDC1426" s="1"/>
      <c r="LDD1426" s="1"/>
      <c r="LDE1426" s="1"/>
      <c r="LDF1426" s="1"/>
      <c r="LDG1426" s="1"/>
      <c r="LDH1426" s="1"/>
      <c r="LDI1426" s="1"/>
      <c r="LDJ1426" s="1"/>
      <c r="LDK1426" s="1"/>
      <c r="LDL1426" s="1"/>
      <c r="LDM1426" s="1"/>
      <c r="LDN1426" s="1"/>
      <c r="LDO1426" s="1"/>
      <c r="LDP1426" s="1"/>
      <c r="LDQ1426" s="1"/>
      <c r="LDR1426" s="1"/>
      <c r="LDS1426" s="1"/>
      <c r="LDT1426" s="1"/>
      <c r="LDU1426" s="1"/>
      <c r="LDV1426" s="1"/>
      <c r="LDW1426" s="1"/>
      <c r="LDX1426" s="1"/>
      <c r="LDY1426" s="1"/>
      <c r="LDZ1426" s="1"/>
      <c r="LEA1426" s="1"/>
      <c r="LEB1426" s="1"/>
      <c r="LEC1426" s="1"/>
      <c r="LED1426" s="1"/>
      <c r="LEE1426" s="1"/>
      <c r="LEF1426" s="1"/>
      <c r="LEG1426" s="1"/>
      <c r="LEH1426" s="1"/>
      <c r="LEI1426" s="1"/>
      <c r="LEJ1426" s="1"/>
      <c r="LEK1426" s="1"/>
      <c r="LEL1426" s="1"/>
      <c r="LEM1426" s="1"/>
      <c r="LEN1426" s="1"/>
      <c r="LEO1426" s="1"/>
      <c r="LEP1426" s="1"/>
      <c r="LEQ1426" s="1"/>
      <c r="LER1426" s="1"/>
      <c r="LES1426" s="1"/>
      <c r="LET1426" s="1"/>
      <c r="LEU1426" s="1"/>
      <c r="LEV1426" s="1"/>
      <c r="LEW1426" s="1"/>
      <c r="LEX1426" s="1"/>
      <c r="LEY1426" s="1"/>
      <c r="LEZ1426" s="1"/>
      <c r="LFA1426" s="1"/>
      <c r="LFB1426" s="1"/>
      <c r="LFC1426" s="1"/>
      <c r="LFD1426" s="1"/>
      <c r="LFE1426" s="1"/>
      <c r="LFF1426" s="1"/>
      <c r="LFG1426" s="1"/>
      <c r="LFH1426" s="1"/>
      <c r="LFI1426" s="1"/>
      <c r="LFJ1426" s="1"/>
      <c r="LFK1426" s="1"/>
      <c r="LFL1426" s="1"/>
      <c r="LFM1426" s="1"/>
      <c r="LFN1426" s="1"/>
      <c r="LFO1426" s="1"/>
      <c r="LFP1426" s="1"/>
      <c r="LFQ1426" s="1"/>
      <c r="LFR1426" s="1"/>
      <c r="LFS1426" s="1"/>
      <c r="LFT1426" s="1"/>
      <c r="LFU1426" s="1"/>
      <c r="LFV1426" s="1"/>
      <c r="LFW1426" s="1"/>
      <c r="LFX1426" s="1"/>
      <c r="LFY1426" s="1"/>
      <c r="LFZ1426" s="1"/>
      <c r="LGA1426" s="1"/>
      <c r="LGB1426" s="1"/>
      <c r="LGC1426" s="1"/>
      <c r="LGD1426" s="1"/>
      <c r="LGE1426" s="1"/>
      <c r="LGF1426" s="1"/>
      <c r="LGG1426" s="1"/>
      <c r="LGH1426" s="1"/>
      <c r="LGI1426" s="1"/>
      <c r="LGJ1426" s="1"/>
      <c r="LGK1426" s="1"/>
      <c r="LGL1426" s="1"/>
      <c r="LGM1426" s="1"/>
      <c r="LGN1426" s="1"/>
      <c r="LGO1426" s="1"/>
      <c r="LGP1426" s="1"/>
      <c r="LGQ1426" s="1"/>
      <c r="LGR1426" s="1"/>
      <c r="LGS1426" s="1"/>
      <c r="LGT1426" s="1"/>
      <c r="LGU1426" s="1"/>
      <c r="LGV1426" s="1"/>
      <c r="LGW1426" s="1"/>
      <c r="LGX1426" s="1"/>
      <c r="LGY1426" s="1"/>
      <c r="LGZ1426" s="1"/>
      <c r="LHA1426" s="1"/>
      <c r="LHB1426" s="1"/>
      <c r="LHC1426" s="1"/>
      <c r="LHD1426" s="1"/>
      <c r="LHE1426" s="1"/>
      <c r="LHF1426" s="1"/>
      <c r="LHG1426" s="1"/>
      <c r="LHH1426" s="1"/>
      <c r="LHI1426" s="1"/>
      <c r="LHJ1426" s="1"/>
      <c r="LHK1426" s="1"/>
      <c r="LHL1426" s="1"/>
      <c r="LHM1426" s="1"/>
      <c r="LHN1426" s="1"/>
      <c r="LHO1426" s="1"/>
      <c r="LHP1426" s="1"/>
      <c r="LHQ1426" s="1"/>
      <c r="LHR1426" s="1"/>
      <c r="LHS1426" s="1"/>
      <c r="LHT1426" s="1"/>
      <c r="LHU1426" s="1"/>
      <c r="LHV1426" s="1"/>
      <c r="LHW1426" s="1"/>
      <c r="LHX1426" s="1"/>
      <c r="LHY1426" s="1"/>
      <c r="LHZ1426" s="1"/>
      <c r="LIA1426" s="1"/>
      <c r="LIB1426" s="1"/>
      <c r="LIC1426" s="1"/>
      <c r="LID1426" s="1"/>
      <c r="LIE1426" s="1"/>
      <c r="LIF1426" s="1"/>
      <c r="LIG1426" s="1"/>
      <c r="LIH1426" s="1"/>
      <c r="LII1426" s="1"/>
      <c r="LIJ1426" s="1"/>
      <c r="LIK1426" s="1"/>
      <c r="LIL1426" s="1"/>
      <c r="LIM1426" s="1"/>
      <c r="LIN1426" s="1"/>
      <c r="LIO1426" s="1"/>
      <c r="LIP1426" s="1"/>
      <c r="LIQ1426" s="1"/>
      <c r="LIR1426" s="1"/>
      <c r="LIS1426" s="1"/>
      <c r="LIT1426" s="1"/>
      <c r="LIU1426" s="1"/>
      <c r="LIV1426" s="1"/>
      <c r="LIW1426" s="1"/>
      <c r="LIX1426" s="1"/>
      <c r="LIY1426" s="1"/>
      <c r="LIZ1426" s="1"/>
      <c r="LJA1426" s="1"/>
      <c r="LJB1426" s="1"/>
      <c r="LJC1426" s="1"/>
      <c r="LJD1426" s="1"/>
      <c r="LJE1426" s="1"/>
      <c r="LJF1426" s="1"/>
      <c r="LJG1426" s="1"/>
      <c r="LJH1426" s="1"/>
      <c r="LJI1426" s="1"/>
      <c r="LJJ1426" s="1"/>
      <c r="LJK1426" s="1"/>
      <c r="LJL1426" s="1"/>
      <c r="LJM1426" s="1"/>
      <c r="LJN1426" s="1"/>
      <c r="LJO1426" s="1"/>
      <c r="LJP1426" s="1"/>
      <c r="LJQ1426" s="1"/>
      <c r="LJR1426" s="1"/>
      <c r="LJS1426" s="1"/>
      <c r="LJT1426" s="1"/>
      <c r="LJU1426" s="1"/>
      <c r="LJV1426" s="1"/>
      <c r="LJW1426" s="1"/>
      <c r="LJX1426" s="1"/>
      <c r="LJY1426" s="1"/>
      <c r="LJZ1426" s="1"/>
      <c r="LKA1426" s="1"/>
      <c r="LKB1426" s="1"/>
      <c r="LKC1426" s="1"/>
      <c r="LKD1426" s="1"/>
      <c r="LKE1426" s="1"/>
      <c r="LKF1426" s="1"/>
      <c r="LKG1426" s="1"/>
      <c r="LKH1426" s="1"/>
      <c r="LKI1426" s="1"/>
      <c r="LKJ1426" s="1"/>
      <c r="LKK1426" s="1"/>
      <c r="LKL1426" s="1"/>
      <c r="LKM1426" s="1"/>
      <c r="LKN1426" s="1"/>
      <c r="LKO1426" s="1"/>
      <c r="LKP1426" s="1"/>
      <c r="LKQ1426" s="1"/>
      <c r="LKR1426" s="1"/>
      <c r="LKS1426" s="1"/>
      <c r="LKT1426" s="1"/>
      <c r="LKU1426" s="1"/>
      <c r="LKV1426" s="1"/>
      <c r="LKW1426" s="1"/>
      <c r="LKX1426" s="1"/>
      <c r="LKY1426" s="1"/>
      <c r="LKZ1426" s="1"/>
      <c r="LLA1426" s="1"/>
      <c r="LLB1426" s="1"/>
      <c r="LLC1426" s="1"/>
      <c r="LLD1426" s="1"/>
      <c r="LLE1426" s="1"/>
      <c r="LLF1426" s="1"/>
      <c r="LLG1426" s="1"/>
      <c r="LLH1426" s="1"/>
      <c r="LLI1426" s="1"/>
      <c r="LLJ1426" s="1"/>
      <c r="LLK1426" s="1"/>
      <c r="LLL1426" s="1"/>
      <c r="LLM1426" s="1"/>
      <c r="LLN1426" s="1"/>
      <c r="LLO1426" s="1"/>
      <c r="LLP1426" s="1"/>
      <c r="LLQ1426" s="1"/>
      <c r="LLR1426" s="1"/>
      <c r="LLS1426" s="1"/>
      <c r="LLT1426" s="1"/>
      <c r="LLU1426" s="1"/>
      <c r="LLV1426" s="1"/>
      <c r="LLW1426" s="1"/>
      <c r="LLX1426" s="1"/>
      <c r="LLY1426" s="1"/>
      <c r="LLZ1426" s="1"/>
      <c r="LMA1426" s="1"/>
      <c r="LMB1426" s="1"/>
      <c r="LMC1426" s="1"/>
      <c r="LMD1426" s="1"/>
      <c r="LME1426" s="1"/>
      <c r="LMF1426" s="1"/>
      <c r="LMG1426" s="1"/>
      <c r="LMH1426" s="1"/>
      <c r="LMI1426" s="1"/>
      <c r="LMJ1426" s="1"/>
      <c r="LMK1426" s="1"/>
      <c r="LML1426" s="1"/>
      <c r="LMM1426" s="1"/>
      <c r="LMN1426" s="1"/>
      <c r="LMO1426" s="1"/>
      <c r="LMP1426" s="1"/>
      <c r="LMQ1426" s="1"/>
      <c r="LMR1426" s="1"/>
      <c r="LMS1426" s="1"/>
      <c r="LMT1426" s="1"/>
      <c r="LMU1426" s="1"/>
      <c r="LMV1426" s="1"/>
      <c r="LMW1426" s="1"/>
      <c r="LMX1426" s="1"/>
      <c r="LMY1426" s="1"/>
      <c r="LMZ1426" s="1"/>
      <c r="LNA1426" s="1"/>
      <c r="LNB1426" s="1"/>
      <c r="LNC1426" s="1"/>
      <c r="LND1426" s="1"/>
      <c r="LNE1426" s="1"/>
      <c r="LNF1426" s="1"/>
      <c r="LNG1426" s="1"/>
      <c r="LNH1426" s="1"/>
      <c r="LNI1426" s="1"/>
      <c r="LNJ1426" s="1"/>
      <c r="LNK1426" s="1"/>
      <c r="LNL1426" s="1"/>
      <c r="LNM1426" s="1"/>
      <c r="LNN1426" s="1"/>
      <c r="LNO1426" s="1"/>
      <c r="LNP1426" s="1"/>
      <c r="LNQ1426" s="1"/>
      <c r="LNR1426" s="1"/>
      <c r="LNS1426" s="1"/>
      <c r="LNT1426" s="1"/>
      <c r="LNU1426" s="1"/>
      <c r="LNV1426" s="1"/>
      <c r="LNW1426" s="1"/>
      <c r="LNX1426" s="1"/>
      <c r="LNY1426" s="1"/>
      <c r="LNZ1426" s="1"/>
      <c r="LOA1426" s="1"/>
      <c r="LOB1426" s="1"/>
      <c r="LOC1426" s="1"/>
      <c r="LOD1426" s="1"/>
      <c r="LOE1426" s="1"/>
      <c r="LOF1426" s="1"/>
      <c r="LOG1426" s="1"/>
      <c r="LOH1426" s="1"/>
      <c r="LOI1426" s="1"/>
      <c r="LOJ1426" s="1"/>
      <c r="LOK1426" s="1"/>
      <c r="LOL1426" s="1"/>
      <c r="LOM1426" s="1"/>
      <c r="LON1426" s="1"/>
      <c r="LOO1426" s="1"/>
      <c r="LOP1426" s="1"/>
      <c r="LOQ1426" s="1"/>
      <c r="LOR1426" s="1"/>
      <c r="LOS1426" s="1"/>
      <c r="LOT1426" s="1"/>
      <c r="LOU1426" s="1"/>
      <c r="LOV1426" s="1"/>
      <c r="LOW1426" s="1"/>
      <c r="LOX1426" s="1"/>
      <c r="LOY1426" s="1"/>
      <c r="LOZ1426" s="1"/>
      <c r="LPA1426" s="1"/>
      <c r="LPB1426" s="1"/>
      <c r="LPC1426" s="1"/>
      <c r="LPD1426" s="1"/>
      <c r="LPE1426" s="1"/>
      <c r="LPF1426" s="1"/>
      <c r="LPG1426" s="1"/>
      <c r="LPH1426" s="1"/>
      <c r="LPI1426" s="1"/>
      <c r="LPJ1426" s="1"/>
      <c r="LPK1426" s="1"/>
      <c r="LPL1426" s="1"/>
      <c r="LPM1426" s="1"/>
      <c r="LPN1426" s="1"/>
      <c r="LPO1426" s="1"/>
      <c r="LPP1426" s="1"/>
      <c r="LPQ1426" s="1"/>
      <c r="LPR1426" s="1"/>
      <c r="LPS1426" s="1"/>
      <c r="LPT1426" s="1"/>
      <c r="LPU1426" s="1"/>
      <c r="LPV1426" s="1"/>
      <c r="LPW1426" s="1"/>
      <c r="LPX1426" s="1"/>
      <c r="LPY1426" s="1"/>
      <c r="LPZ1426" s="1"/>
      <c r="LQA1426" s="1"/>
      <c r="LQB1426" s="1"/>
      <c r="LQC1426" s="1"/>
      <c r="LQD1426" s="1"/>
      <c r="LQE1426" s="1"/>
      <c r="LQF1426" s="1"/>
      <c r="LQG1426" s="1"/>
      <c r="LQH1426" s="1"/>
      <c r="LQI1426" s="1"/>
      <c r="LQJ1426" s="1"/>
      <c r="LQK1426" s="1"/>
      <c r="LQL1426" s="1"/>
      <c r="LQM1426" s="1"/>
      <c r="LQN1426" s="1"/>
      <c r="LQO1426" s="1"/>
      <c r="LQP1426" s="1"/>
      <c r="LQQ1426" s="1"/>
      <c r="LQR1426" s="1"/>
      <c r="LQS1426" s="1"/>
      <c r="LQT1426" s="1"/>
      <c r="LQU1426" s="1"/>
      <c r="LQV1426" s="1"/>
      <c r="LQW1426" s="1"/>
      <c r="LQX1426" s="1"/>
      <c r="LQY1426" s="1"/>
      <c r="LQZ1426" s="1"/>
      <c r="LRA1426" s="1"/>
      <c r="LRB1426" s="1"/>
      <c r="LRC1426" s="1"/>
      <c r="LRD1426" s="1"/>
      <c r="LRE1426" s="1"/>
      <c r="LRF1426" s="1"/>
      <c r="LRG1426" s="1"/>
      <c r="LRH1426" s="1"/>
      <c r="LRI1426" s="1"/>
      <c r="LRJ1426" s="1"/>
      <c r="LRK1426" s="1"/>
      <c r="LRL1426" s="1"/>
      <c r="LRM1426" s="1"/>
      <c r="LRN1426" s="1"/>
      <c r="LRO1426" s="1"/>
      <c r="LRP1426" s="1"/>
      <c r="LRQ1426" s="1"/>
      <c r="LRR1426" s="1"/>
      <c r="LRS1426" s="1"/>
      <c r="LRT1426" s="1"/>
      <c r="LRU1426" s="1"/>
      <c r="LRV1426" s="1"/>
      <c r="LRW1426" s="1"/>
      <c r="LRX1426" s="1"/>
      <c r="LRY1426" s="1"/>
      <c r="LRZ1426" s="1"/>
      <c r="LSA1426" s="1"/>
      <c r="LSB1426" s="1"/>
      <c r="LSC1426" s="1"/>
      <c r="LSD1426" s="1"/>
      <c r="LSE1426" s="1"/>
      <c r="LSF1426" s="1"/>
      <c r="LSG1426" s="1"/>
      <c r="LSH1426" s="1"/>
      <c r="LSI1426" s="1"/>
      <c r="LSJ1426" s="1"/>
      <c r="LSK1426" s="1"/>
      <c r="LSL1426" s="1"/>
      <c r="LSM1426" s="1"/>
      <c r="LSN1426" s="1"/>
      <c r="LSO1426" s="1"/>
      <c r="LSP1426" s="1"/>
      <c r="LSQ1426" s="1"/>
      <c r="LSR1426" s="1"/>
      <c r="LSS1426" s="1"/>
      <c r="LST1426" s="1"/>
      <c r="LSU1426" s="1"/>
      <c r="LSV1426" s="1"/>
      <c r="LSW1426" s="1"/>
      <c r="LSX1426" s="1"/>
      <c r="LSY1426" s="1"/>
      <c r="LSZ1426" s="1"/>
      <c r="LTA1426" s="1"/>
      <c r="LTB1426" s="1"/>
      <c r="LTC1426" s="1"/>
      <c r="LTD1426" s="1"/>
      <c r="LTE1426" s="1"/>
      <c r="LTF1426" s="1"/>
      <c r="LTG1426" s="1"/>
      <c r="LTH1426" s="1"/>
      <c r="LTI1426" s="1"/>
      <c r="LTJ1426" s="1"/>
      <c r="LTK1426" s="1"/>
      <c r="LTL1426" s="1"/>
      <c r="LTM1426" s="1"/>
      <c r="LTN1426" s="1"/>
      <c r="LTO1426" s="1"/>
      <c r="LTP1426" s="1"/>
      <c r="LTQ1426" s="1"/>
      <c r="LTR1426" s="1"/>
      <c r="LTS1426" s="1"/>
      <c r="LTT1426" s="1"/>
      <c r="LTU1426" s="1"/>
      <c r="LTV1426" s="1"/>
      <c r="LTW1426" s="1"/>
      <c r="LTX1426" s="1"/>
      <c r="LTY1426" s="1"/>
      <c r="LTZ1426" s="1"/>
      <c r="LUA1426" s="1"/>
      <c r="LUB1426" s="1"/>
      <c r="LUC1426" s="1"/>
      <c r="LUD1426" s="1"/>
      <c r="LUE1426" s="1"/>
      <c r="LUF1426" s="1"/>
      <c r="LUG1426" s="1"/>
      <c r="LUH1426" s="1"/>
      <c r="LUI1426" s="1"/>
      <c r="LUJ1426" s="1"/>
      <c r="LUK1426" s="1"/>
      <c r="LUL1426" s="1"/>
      <c r="LUM1426" s="1"/>
      <c r="LUN1426" s="1"/>
      <c r="LUO1426" s="1"/>
      <c r="LUP1426" s="1"/>
      <c r="LUQ1426" s="1"/>
      <c r="LUR1426" s="1"/>
      <c r="LUS1426" s="1"/>
      <c r="LUT1426" s="1"/>
      <c r="LUU1426" s="1"/>
      <c r="LUV1426" s="1"/>
      <c r="LUW1426" s="1"/>
      <c r="LUX1426" s="1"/>
      <c r="LUY1426" s="1"/>
      <c r="LUZ1426" s="1"/>
      <c r="LVA1426" s="1"/>
      <c r="LVB1426" s="1"/>
      <c r="LVC1426" s="1"/>
      <c r="LVD1426" s="1"/>
      <c r="LVE1426" s="1"/>
      <c r="LVF1426" s="1"/>
      <c r="LVG1426" s="1"/>
      <c r="LVH1426" s="1"/>
      <c r="LVI1426" s="1"/>
      <c r="LVJ1426" s="1"/>
      <c r="LVK1426" s="1"/>
      <c r="LVL1426" s="1"/>
      <c r="LVM1426" s="1"/>
      <c r="LVN1426" s="1"/>
      <c r="LVO1426" s="1"/>
      <c r="LVP1426" s="1"/>
      <c r="LVQ1426" s="1"/>
      <c r="LVR1426" s="1"/>
      <c r="LVS1426" s="1"/>
      <c r="LVT1426" s="1"/>
      <c r="LVU1426" s="1"/>
      <c r="LVV1426" s="1"/>
      <c r="LVW1426" s="1"/>
      <c r="LVX1426" s="1"/>
      <c r="LVY1426" s="1"/>
      <c r="LVZ1426" s="1"/>
      <c r="LWA1426" s="1"/>
      <c r="LWB1426" s="1"/>
      <c r="LWC1426" s="1"/>
      <c r="LWD1426" s="1"/>
      <c r="LWE1426" s="1"/>
      <c r="LWF1426" s="1"/>
      <c r="LWG1426" s="1"/>
      <c r="LWH1426" s="1"/>
      <c r="LWI1426" s="1"/>
      <c r="LWJ1426" s="1"/>
      <c r="LWK1426" s="1"/>
      <c r="LWL1426" s="1"/>
      <c r="LWM1426" s="1"/>
      <c r="LWN1426" s="1"/>
      <c r="LWO1426" s="1"/>
      <c r="LWP1426" s="1"/>
      <c r="LWQ1426" s="1"/>
      <c r="LWR1426" s="1"/>
      <c r="LWS1426" s="1"/>
      <c r="LWT1426" s="1"/>
      <c r="LWU1426" s="1"/>
      <c r="LWV1426" s="1"/>
      <c r="LWW1426" s="1"/>
      <c r="LWX1426" s="1"/>
      <c r="LWY1426" s="1"/>
      <c r="LWZ1426" s="1"/>
      <c r="LXA1426" s="1"/>
      <c r="LXB1426" s="1"/>
      <c r="LXC1426" s="1"/>
      <c r="LXD1426" s="1"/>
      <c r="LXE1426" s="1"/>
      <c r="LXF1426" s="1"/>
      <c r="LXG1426" s="1"/>
      <c r="LXH1426" s="1"/>
      <c r="LXI1426" s="1"/>
      <c r="LXJ1426" s="1"/>
      <c r="LXK1426" s="1"/>
      <c r="LXL1426" s="1"/>
      <c r="LXM1426" s="1"/>
      <c r="LXN1426" s="1"/>
      <c r="LXO1426" s="1"/>
      <c r="LXP1426" s="1"/>
      <c r="LXQ1426" s="1"/>
      <c r="LXR1426" s="1"/>
      <c r="LXS1426" s="1"/>
      <c r="LXT1426" s="1"/>
      <c r="LXU1426" s="1"/>
      <c r="LXV1426" s="1"/>
      <c r="LXW1426" s="1"/>
      <c r="LXX1426" s="1"/>
      <c r="LXY1426" s="1"/>
      <c r="LXZ1426" s="1"/>
      <c r="LYA1426" s="1"/>
      <c r="LYB1426" s="1"/>
      <c r="LYC1426" s="1"/>
      <c r="LYD1426" s="1"/>
      <c r="LYE1426" s="1"/>
      <c r="LYF1426" s="1"/>
      <c r="LYG1426" s="1"/>
      <c r="LYH1426" s="1"/>
      <c r="LYI1426" s="1"/>
      <c r="LYJ1426" s="1"/>
      <c r="LYK1426" s="1"/>
      <c r="LYL1426" s="1"/>
      <c r="LYM1426" s="1"/>
      <c r="LYN1426" s="1"/>
      <c r="LYO1426" s="1"/>
      <c r="LYP1426" s="1"/>
      <c r="LYQ1426" s="1"/>
      <c r="LYR1426" s="1"/>
      <c r="LYS1426" s="1"/>
      <c r="LYT1426" s="1"/>
      <c r="LYU1426" s="1"/>
      <c r="LYV1426" s="1"/>
      <c r="LYW1426" s="1"/>
      <c r="LYX1426" s="1"/>
      <c r="LYY1426" s="1"/>
      <c r="LYZ1426" s="1"/>
      <c r="LZA1426" s="1"/>
      <c r="LZB1426" s="1"/>
      <c r="LZC1426" s="1"/>
      <c r="LZD1426" s="1"/>
      <c r="LZE1426" s="1"/>
      <c r="LZF1426" s="1"/>
      <c r="LZG1426" s="1"/>
      <c r="LZH1426" s="1"/>
      <c r="LZI1426" s="1"/>
      <c r="LZJ1426" s="1"/>
      <c r="LZK1426" s="1"/>
      <c r="LZL1426" s="1"/>
      <c r="LZM1426" s="1"/>
      <c r="LZN1426" s="1"/>
      <c r="LZO1426" s="1"/>
      <c r="LZP1426" s="1"/>
      <c r="LZQ1426" s="1"/>
      <c r="LZR1426" s="1"/>
      <c r="LZS1426" s="1"/>
      <c r="LZT1426" s="1"/>
      <c r="LZU1426" s="1"/>
      <c r="LZV1426" s="1"/>
      <c r="LZW1426" s="1"/>
      <c r="LZX1426" s="1"/>
      <c r="LZY1426" s="1"/>
      <c r="LZZ1426" s="1"/>
      <c r="MAA1426" s="1"/>
      <c r="MAB1426" s="1"/>
      <c r="MAC1426" s="1"/>
      <c r="MAD1426" s="1"/>
      <c r="MAE1426" s="1"/>
      <c r="MAF1426" s="1"/>
      <c r="MAG1426" s="1"/>
      <c r="MAH1426" s="1"/>
      <c r="MAI1426" s="1"/>
      <c r="MAJ1426" s="1"/>
      <c r="MAK1426" s="1"/>
      <c r="MAL1426" s="1"/>
      <c r="MAM1426" s="1"/>
      <c r="MAN1426" s="1"/>
      <c r="MAO1426" s="1"/>
      <c r="MAP1426" s="1"/>
      <c r="MAQ1426" s="1"/>
      <c r="MAR1426" s="1"/>
      <c r="MAS1426" s="1"/>
      <c r="MAT1426" s="1"/>
      <c r="MAU1426" s="1"/>
      <c r="MAV1426" s="1"/>
      <c r="MAW1426" s="1"/>
      <c r="MAX1426" s="1"/>
      <c r="MAY1426" s="1"/>
      <c r="MAZ1426" s="1"/>
      <c r="MBA1426" s="1"/>
      <c r="MBB1426" s="1"/>
      <c r="MBC1426" s="1"/>
      <c r="MBD1426" s="1"/>
      <c r="MBE1426" s="1"/>
      <c r="MBF1426" s="1"/>
      <c r="MBG1426" s="1"/>
      <c r="MBH1426" s="1"/>
      <c r="MBI1426" s="1"/>
      <c r="MBJ1426" s="1"/>
      <c r="MBK1426" s="1"/>
      <c r="MBL1426" s="1"/>
      <c r="MBM1426" s="1"/>
      <c r="MBN1426" s="1"/>
      <c r="MBO1426" s="1"/>
      <c r="MBP1426" s="1"/>
      <c r="MBQ1426" s="1"/>
      <c r="MBR1426" s="1"/>
      <c r="MBS1426" s="1"/>
      <c r="MBT1426" s="1"/>
      <c r="MBU1426" s="1"/>
      <c r="MBV1426" s="1"/>
      <c r="MBW1426" s="1"/>
      <c r="MBX1426" s="1"/>
      <c r="MBY1426" s="1"/>
      <c r="MBZ1426" s="1"/>
      <c r="MCA1426" s="1"/>
      <c r="MCB1426" s="1"/>
      <c r="MCC1426" s="1"/>
      <c r="MCD1426" s="1"/>
      <c r="MCE1426" s="1"/>
      <c r="MCF1426" s="1"/>
      <c r="MCG1426" s="1"/>
      <c r="MCH1426" s="1"/>
      <c r="MCI1426" s="1"/>
      <c r="MCJ1426" s="1"/>
      <c r="MCK1426" s="1"/>
      <c r="MCL1426" s="1"/>
      <c r="MCM1426" s="1"/>
      <c r="MCN1426" s="1"/>
      <c r="MCO1426" s="1"/>
      <c r="MCP1426" s="1"/>
      <c r="MCQ1426" s="1"/>
      <c r="MCR1426" s="1"/>
      <c r="MCS1426" s="1"/>
      <c r="MCT1426" s="1"/>
      <c r="MCU1426" s="1"/>
      <c r="MCV1426" s="1"/>
      <c r="MCW1426" s="1"/>
      <c r="MCX1426" s="1"/>
      <c r="MCY1426" s="1"/>
      <c r="MCZ1426" s="1"/>
      <c r="MDA1426" s="1"/>
      <c r="MDB1426" s="1"/>
      <c r="MDC1426" s="1"/>
      <c r="MDD1426" s="1"/>
      <c r="MDE1426" s="1"/>
      <c r="MDF1426" s="1"/>
      <c r="MDG1426" s="1"/>
      <c r="MDH1426" s="1"/>
      <c r="MDI1426" s="1"/>
      <c r="MDJ1426" s="1"/>
      <c r="MDK1426" s="1"/>
      <c r="MDL1426" s="1"/>
      <c r="MDM1426" s="1"/>
      <c r="MDN1426" s="1"/>
      <c r="MDO1426" s="1"/>
      <c r="MDP1426" s="1"/>
      <c r="MDQ1426" s="1"/>
      <c r="MDR1426" s="1"/>
      <c r="MDS1426" s="1"/>
      <c r="MDT1426" s="1"/>
      <c r="MDU1426" s="1"/>
      <c r="MDV1426" s="1"/>
      <c r="MDW1426" s="1"/>
      <c r="MDX1426" s="1"/>
      <c r="MDY1426" s="1"/>
      <c r="MDZ1426" s="1"/>
      <c r="MEA1426" s="1"/>
      <c r="MEB1426" s="1"/>
      <c r="MEC1426" s="1"/>
      <c r="MED1426" s="1"/>
      <c r="MEE1426" s="1"/>
      <c r="MEF1426" s="1"/>
      <c r="MEG1426" s="1"/>
      <c r="MEH1426" s="1"/>
      <c r="MEI1426" s="1"/>
      <c r="MEJ1426" s="1"/>
      <c r="MEK1426" s="1"/>
      <c r="MEL1426" s="1"/>
      <c r="MEM1426" s="1"/>
      <c r="MEN1426" s="1"/>
      <c r="MEO1426" s="1"/>
      <c r="MEP1426" s="1"/>
      <c r="MEQ1426" s="1"/>
      <c r="MER1426" s="1"/>
      <c r="MES1426" s="1"/>
      <c r="MET1426" s="1"/>
      <c r="MEU1426" s="1"/>
      <c r="MEV1426" s="1"/>
      <c r="MEW1426" s="1"/>
      <c r="MEX1426" s="1"/>
      <c r="MEY1426" s="1"/>
      <c r="MEZ1426" s="1"/>
      <c r="MFA1426" s="1"/>
      <c r="MFB1426" s="1"/>
      <c r="MFC1426" s="1"/>
      <c r="MFD1426" s="1"/>
      <c r="MFE1426" s="1"/>
      <c r="MFF1426" s="1"/>
      <c r="MFG1426" s="1"/>
      <c r="MFH1426" s="1"/>
      <c r="MFI1426" s="1"/>
      <c r="MFJ1426" s="1"/>
      <c r="MFK1426" s="1"/>
      <c r="MFL1426" s="1"/>
      <c r="MFM1426" s="1"/>
      <c r="MFN1426" s="1"/>
      <c r="MFO1426" s="1"/>
      <c r="MFP1426" s="1"/>
      <c r="MFQ1426" s="1"/>
      <c r="MFR1426" s="1"/>
      <c r="MFS1426" s="1"/>
      <c r="MFT1426" s="1"/>
      <c r="MFU1426" s="1"/>
      <c r="MFV1426" s="1"/>
      <c r="MFW1426" s="1"/>
      <c r="MFX1426" s="1"/>
      <c r="MFY1426" s="1"/>
      <c r="MFZ1426" s="1"/>
      <c r="MGA1426" s="1"/>
      <c r="MGB1426" s="1"/>
      <c r="MGC1426" s="1"/>
      <c r="MGD1426" s="1"/>
      <c r="MGE1426" s="1"/>
      <c r="MGF1426" s="1"/>
      <c r="MGG1426" s="1"/>
      <c r="MGH1426" s="1"/>
      <c r="MGI1426" s="1"/>
      <c r="MGJ1426" s="1"/>
      <c r="MGK1426" s="1"/>
      <c r="MGL1426" s="1"/>
      <c r="MGM1426" s="1"/>
      <c r="MGN1426" s="1"/>
      <c r="MGO1426" s="1"/>
      <c r="MGP1426" s="1"/>
      <c r="MGQ1426" s="1"/>
      <c r="MGR1426" s="1"/>
      <c r="MGS1426" s="1"/>
      <c r="MGT1426" s="1"/>
      <c r="MGU1426" s="1"/>
      <c r="MGV1426" s="1"/>
      <c r="MGW1426" s="1"/>
      <c r="MGX1426" s="1"/>
      <c r="MGY1426" s="1"/>
      <c r="MGZ1426" s="1"/>
      <c r="MHA1426" s="1"/>
      <c r="MHB1426" s="1"/>
      <c r="MHC1426" s="1"/>
      <c r="MHD1426" s="1"/>
      <c r="MHE1426" s="1"/>
      <c r="MHF1426" s="1"/>
      <c r="MHG1426" s="1"/>
      <c r="MHH1426" s="1"/>
      <c r="MHI1426" s="1"/>
      <c r="MHJ1426" s="1"/>
      <c r="MHK1426" s="1"/>
      <c r="MHL1426" s="1"/>
      <c r="MHM1426" s="1"/>
      <c r="MHN1426" s="1"/>
      <c r="MHO1426" s="1"/>
      <c r="MHP1426" s="1"/>
      <c r="MHQ1426" s="1"/>
      <c r="MHR1426" s="1"/>
      <c r="MHS1426" s="1"/>
      <c r="MHT1426" s="1"/>
      <c r="MHU1426" s="1"/>
      <c r="MHV1426" s="1"/>
      <c r="MHW1426" s="1"/>
      <c r="MHX1426" s="1"/>
      <c r="MHY1426" s="1"/>
      <c r="MHZ1426" s="1"/>
      <c r="MIA1426" s="1"/>
      <c r="MIB1426" s="1"/>
      <c r="MIC1426" s="1"/>
      <c r="MID1426" s="1"/>
      <c r="MIE1426" s="1"/>
      <c r="MIF1426" s="1"/>
      <c r="MIG1426" s="1"/>
      <c r="MIH1426" s="1"/>
      <c r="MII1426" s="1"/>
      <c r="MIJ1426" s="1"/>
      <c r="MIK1426" s="1"/>
      <c r="MIL1426" s="1"/>
      <c r="MIM1426" s="1"/>
      <c r="MIN1426" s="1"/>
      <c r="MIO1426" s="1"/>
      <c r="MIP1426" s="1"/>
      <c r="MIQ1426" s="1"/>
      <c r="MIR1426" s="1"/>
      <c r="MIS1426" s="1"/>
      <c r="MIT1426" s="1"/>
      <c r="MIU1426" s="1"/>
      <c r="MIV1426" s="1"/>
      <c r="MIW1426" s="1"/>
      <c r="MIX1426" s="1"/>
      <c r="MIY1426" s="1"/>
      <c r="MIZ1426" s="1"/>
      <c r="MJA1426" s="1"/>
      <c r="MJB1426" s="1"/>
      <c r="MJC1426" s="1"/>
      <c r="MJD1426" s="1"/>
      <c r="MJE1426" s="1"/>
      <c r="MJF1426" s="1"/>
      <c r="MJG1426" s="1"/>
      <c r="MJH1426" s="1"/>
      <c r="MJI1426" s="1"/>
      <c r="MJJ1426" s="1"/>
      <c r="MJK1426" s="1"/>
      <c r="MJL1426" s="1"/>
      <c r="MJM1426" s="1"/>
      <c r="MJN1426" s="1"/>
      <c r="MJO1426" s="1"/>
      <c r="MJP1426" s="1"/>
      <c r="MJQ1426" s="1"/>
      <c r="MJR1426" s="1"/>
      <c r="MJS1426" s="1"/>
      <c r="MJT1426" s="1"/>
      <c r="MJU1426" s="1"/>
      <c r="MJV1426" s="1"/>
      <c r="MJW1426" s="1"/>
      <c r="MJX1426" s="1"/>
      <c r="MJY1426" s="1"/>
      <c r="MJZ1426" s="1"/>
      <c r="MKA1426" s="1"/>
      <c r="MKB1426" s="1"/>
      <c r="MKC1426" s="1"/>
      <c r="MKD1426" s="1"/>
      <c r="MKE1426" s="1"/>
      <c r="MKF1426" s="1"/>
      <c r="MKG1426" s="1"/>
      <c r="MKH1426" s="1"/>
      <c r="MKI1426" s="1"/>
      <c r="MKJ1426" s="1"/>
      <c r="MKK1426" s="1"/>
      <c r="MKL1426" s="1"/>
      <c r="MKM1426" s="1"/>
      <c r="MKN1426" s="1"/>
      <c r="MKO1426" s="1"/>
      <c r="MKP1426" s="1"/>
      <c r="MKQ1426" s="1"/>
      <c r="MKR1426" s="1"/>
      <c r="MKS1426" s="1"/>
      <c r="MKT1426" s="1"/>
      <c r="MKU1426" s="1"/>
      <c r="MKV1426" s="1"/>
      <c r="MKW1426" s="1"/>
      <c r="MKX1426" s="1"/>
      <c r="MKY1426" s="1"/>
      <c r="MKZ1426" s="1"/>
      <c r="MLA1426" s="1"/>
      <c r="MLB1426" s="1"/>
      <c r="MLC1426" s="1"/>
      <c r="MLD1426" s="1"/>
      <c r="MLE1426" s="1"/>
      <c r="MLF1426" s="1"/>
      <c r="MLG1426" s="1"/>
      <c r="MLH1426" s="1"/>
      <c r="MLI1426" s="1"/>
      <c r="MLJ1426" s="1"/>
      <c r="MLK1426" s="1"/>
      <c r="MLL1426" s="1"/>
      <c r="MLM1426" s="1"/>
      <c r="MLN1426" s="1"/>
      <c r="MLO1426" s="1"/>
      <c r="MLP1426" s="1"/>
      <c r="MLQ1426" s="1"/>
      <c r="MLR1426" s="1"/>
      <c r="MLS1426" s="1"/>
      <c r="MLT1426" s="1"/>
      <c r="MLU1426" s="1"/>
      <c r="MLV1426" s="1"/>
      <c r="MLW1426" s="1"/>
      <c r="MLX1426" s="1"/>
      <c r="MLY1426" s="1"/>
      <c r="MLZ1426" s="1"/>
      <c r="MMA1426" s="1"/>
      <c r="MMB1426" s="1"/>
      <c r="MMC1426" s="1"/>
      <c r="MMD1426" s="1"/>
      <c r="MME1426" s="1"/>
      <c r="MMF1426" s="1"/>
      <c r="MMG1426" s="1"/>
      <c r="MMH1426" s="1"/>
      <c r="MMI1426" s="1"/>
      <c r="MMJ1426" s="1"/>
      <c r="MMK1426" s="1"/>
      <c r="MML1426" s="1"/>
      <c r="MMM1426" s="1"/>
      <c r="MMN1426" s="1"/>
      <c r="MMO1426" s="1"/>
      <c r="MMP1426" s="1"/>
      <c r="MMQ1426" s="1"/>
      <c r="MMR1426" s="1"/>
      <c r="MMS1426" s="1"/>
      <c r="MMT1426" s="1"/>
      <c r="MMU1426" s="1"/>
      <c r="MMV1426" s="1"/>
      <c r="MMW1426" s="1"/>
      <c r="MMX1426" s="1"/>
      <c r="MMY1426" s="1"/>
      <c r="MMZ1426" s="1"/>
      <c r="MNA1426" s="1"/>
      <c r="MNB1426" s="1"/>
      <c r="MNC1426" s="1"/>
      <c r="MND1426" s="1"/>
      <c r="MNE1426" s="1"/>
      <c r="MNF1426" s="1"/>
      <c r="MNG1426" s="1"/>
      <c r="MNH1426" s="1"/>
      <c r="MNI1426" s="1"/>
      <c r="MNJ1426" s="1"/>
      <c r="MNK1426" s="1"/>
      <c r="MNL1426" s="1"/>
      <c r="MNM1426" s="1"/>
      <c r="MNN1426" s="1"/>
      <c r="MNO1426" s="1"/>
      <c r="MNP1426" s="1"/>
      <c r="MNQ1426" s="1"/>
      <c r="MNR1426" s="1"/>
      <c r="MNS1426" s="1"/>
      <c r="MNT1426" s="1"/>
      <c r="MNU1426" s="1"/>
      <c r="MNV1426" s="1"/>
      <c r="MNW1426" s="1"/>
      <c r="MNX1426" s="1"/>
      <c r="MNY1426" s="1"/>
      <c r="MNZ1426" s="1"/>
      <c r="MOA1426" s="1"/>
      <c r="MOB1426" s="1"/>
      <c r="MOC1426" s="1"/>
      <c r="MOD1426" s="1"/>
      <c r="MOE1426" s="1"/>
      <c r="MOF1426" s="1"/>
      <c r="MOG1426" s="1"/>
      <c r="MOH1426" s="1"/>
      <c r="MOI1426" s="1"/>
      <c r="MOJ1426" s="1"/>
      <c r="MOK1426" s="1"/>
      <c r="MOL1426" s="1"/>
      <c r="MOM1426" s="1"/>
      <c r="MON1426" s="1"/>
      <c r="MOO1426" s="1"/>
      <c r="MOP1426" s="1"/>
      <c r="MOQ1426" s="1"/>
      <c r="MOR1426" s="1"/>
      <c r="MOS1426" s="1"/>
      <c r="MOT1426" s="1"/>
      <c r="MOU1426" s="1"/>
      <c r="MOV1426" s="1"/>
      <c r="MOW1426" s="1"/>
      <c r="MOX1426" s="1"/>
      <c r="MOY1426" s="1"/>
      <c r="MOZ1426" s="1"/>
      <c r="MPA1426" s="1"/>
      <c r="MPB1426" s="1"/>
      <c r="MPC1426" s="1"/>
      <c r="MPD1426" s="1"/>
      <c r="MPE1426" s="1"/>
      <c r="MPF1426" s="1"/>
      <c r="MPG1426" s="1"/>
      <c r="MPH1426" s="1"/>
      <c r="MPI1426" s="1"/>
      <c r="MPJ1426" s="1"/>
      <c r="MPK1426" s="1"/>
      <c r="MPL1426" s="1"/>
      <c r="MPM1426" s="1"/>
      <c r="MPN1426" s="1"/>
      <c r="MPO1426" s="1"/>
      <c r="MPP1426" s="1"/>
      <c r="MPQ1426" s="1"/>
      <c r="MPR1426" s="1"/>
      <c r="MPS1426" s="1"/>
      <c r="MPT1426" s="1"/>
      <c r="MPU1426" s="1"/>
      <c r="MPV1426" s="1"/>
      <c r="MPW1426" s="1"/>
      <c r="MPX1426" s="1"/>
      <c r="MPY1426" s="1"/>
      <c r="MPZ1426" s="1"/>
      <c r="MQA1426" s="1"/>
      <c r="MQB1426" s="1"/>
      <c r="MQC1426" s="1"/>
      <c r="MQD1426" s="1"/>
      <c r="MQE1426" s="1"/>
      <c r="MQF1426" s="1"/>
      <c r="MQG1426" s="1"/>
      <c r="MQH1426" s="1"/>
      <c r="MQI1426" s="1"/>
      <c r="MQJ1426" s="1"/>
      <c r="MQK1426" s="1"/>
      <c r="MQL1426" s="1"/>
      <c r="MQM1426" s="1"/>
      <c r="MQN1426" s="1"/>
      <c r="MQO1426" s="1"/>
      <c r="MQP1426" s="1"/>
      <c r="MQQ1426" s="1"/>
      <c r="MQR1426" s="1"/>
      <c r="MQS1426" s="1"/>
      <c r="MQT1426" s="1"/>
      <c r="MQU1426" s="1"/>
      <c r="MQV1426" s="1"/>
      <c r="MQW1426" s="1"/>
      <c r="MQX1426" s="1"/>
      <c r="MQY1426" s="1"/>
      <c r="MQZ1426" s="1"/>
      <c r="MRA1426" s="1"/>
      <c r="MRB1426" s="1"/>
      <c r="MRC1426" s="1"/>
      <c r="MRD1426" s="1"/>
      <c r="MRE1426" s="1"/>
      <c r="MRF1426" s="1"/>
      <c r="MRG1426" s="1"/>
      <c r="MRH1426" s="1"/>
      <c r="MRI1426" s="1"/>
      <c r="MRJ1426" s="1"/>
      <c r="MRK1426" s="1"/>
      <c r="MRL1426" s="1"/>
      <c r="MRM1426" s="1"/>
      <c r="MRN1426" s="1"/>
      <c r="MRO1426" s="1"/>
      <c r="MRP1426" s="1"/>
      <c r="MRQ1426" s="1"/>
      <c r="MRR1426" s="1"/>
      <c r="MRS1426" s="1"/>
      <c r="MRT1426" s="1"/>
      <c r="MRU1426" s="1"/>
      <c r="MRV1426" s="1"/>
      <c r="MRW1426" s="1"/>
      <c r="MRX1426" s="1"/>
      <c r="MRY1426" s="1"/>
      <c r="MRZ1426" s="1"/>
      <c r="MSA1426" s="1"/>
      <c r="MSB1426" s="1"/>
      <c r="MSC1426" s="1"/>
      <c r="MSD1426" s="1"/>
      <c r="MSE1426" s="1"/>
      <c r="MSF1426" s="1"/>
      <c r="MSG1426" s="1"/>
      <c r="MSH1426" s="1"/>
      <c r="MSI1426" s="1"/>
      <c r="MSJ1426" s="1"/>
      <c r="MSK1426" s="1"/>
      <c r="MSL1426" s="1"/>
      <c r="MSM1426" s="1"/>
      <c r="MSN1426" s="1"/>
      <c r="MSO1426" s="1"/>
      <c r="MSP1426" s="1"/>
      <c r="MSQ1426" s="1"/>
      <c r="MSR1426" s="1"/>
      <c r="MSS1426" s="1"/>
      <c r="MST1426" s="1"/>
      <c r="MSU1426" s="1"/>
      <c r="MSV1426" s="1"/>
      <c r="MSW1426" s="1"/>
      <c r="MSX1426" s="1"/>
      <c r="MSY1426" s="1"/>
      <c r="MSZ1426" s="1"/>
      <c r="MTA1426" s="1"/>
      <c r="MTB1426" s="1"/>
      <c r="MTC1426" s="1"/>
      <c r="MTD1426" s="1"/>
      <c r="MTE1426" s="1"/>
      <c r="MTF1426" s="1"/>
      <c r="MTG1426" s="1"/>
      <c r="MTH1426" s="1"/>
      <c r="MTI1426" s="1"/>
      <c r="MTJ1426" s="1"/>
      <c r="MTK1426" s="1"/>
      <c r="MTL1426" s="1"/>
      <c r="MTM1426" s="1"/>
      <c r="MTN1426" s="1"/>
      <c r="MTO1426" s="1"/>
      <c r="MTP1426" s="1"/>
      <c r="MTQ1426" s="1"/>
      <c r="MTR1426" s="1"/>
      <c r="MTS1426" s="1"/>
      <c r="MTT1426" s="1"/>
      <c r="MTU1426" s="1"/>
      <c r="MTV1426" s="1"/>
      <c r="MTW1426" s="1"/>
      <c r="MTX1426" s="1"/>
      <c r="MTY1426" s="1"/>
      <c r="MTZ1426" s="1"/>
      <c r="MUA1426" s="1"/>
      <c r="MUB1426" s="1"/>
      <c r="MUC1426" s="1"/>
      <c r="MUD1426" s="1"/>
      <c r="MUE1426" s="1"/>
      <c r="MUF1426" s="1"/>
      <c r="MUG1426" s="1"/>
      <c r="MUH1426" s="1"/>
      <c r="MUI1426" s="1"/>
      <c r="MUJ1426" s="1"/>
      <c r="MUK1426" s="1"/>
      <c r="MUL1426" s="1"/>
      <c r="MUM1426" s="1"/>
      <c r="MUN1426" s="1"/>
      <c r="MUO1426" s="1"/>
      <c r="MUP1426" s="1"/>
      <c r="MUQ1426" s="1"/>
      <c r="MUR1426" s="1"/>
      <c r="MUS1426" s="1"/>
      <c r="MUT1426" s="1"/>
      <c r="MUU1426" s="1"/>
      <c r="MUV1426" s="1"/>
      <c r="MUW1426" s="1"/>
      <c r="MUX1426" s="1"/>
      <c r="MUY1426" s="1"/>
      <c r="MUZ1426" s="1"/>
      <c r="MVA1426" s="1"/>
      <c r="MVB1426" s="1"/>
      <c r="MVC1426" s="1"/>
      <c r="MVD1426" s="1"/>
      <c r="MVE1426" s="1"/>
      <c r="MVF1426" s="1"/>
      <c r="MVG1426" s="1"/>
      <c r="MVH1426" s="1"/>
      <c r="MVI1426" s="1"/>
      <c r="MVJ1426" s="1"/>
      <c r="MVK1426" s="1"/>
      <c r="MVL1426" s="1"/>
      <c r="MVM1426" s="1"/>
      <c r="MVN1426" s="1"/>
      <c r="MVO1426" s="1"/>
      <c r="MVP1426" s="1"/>
      <c r="MVQ1426" s="1"/>
      <c r="MVR1426" s="1"/>
      <c r="MVS1426" s="1"/>
      <c r="MVT1426" s="1"/>
      <c r="MVU1426" s="1"/>
      <c r="MVV1426" s="1"/>
      <c r="MVW1426" s="1"/>
      <c r="MVX1426" s="1"/>
      <c r="MVY1426" s="1"/>
      <c r="MVZ1426" s="1"/>
      <c r="MWA1426" s="1"/>
      <c r="MWB1426" s="1"/>
      <c r="MWC1426" s="1"/>
      <c r="MWD1426" s="1"/>
      <c r="MWE1426" s="1"/>
      <c r="MWF1426" s="1"/>
      <c r="MWG1426" s="1"/>
      <c r="MWH1426" s="1"/>
      <c r="MWI1426" s="1"/>
      <c r="MWJ1426" s="1"/>
      <c r="MWK1426" s="1"/>
      <c r="MWL1426" s="1"/>
      <c r="MWM1426" s="1"/>
      <c r="MWN1426" s="1"/>
      <c r="MWO1426" s="1"/>
      <c r="MWP1426" s="1"/>
      <c r="MWQ1426" s="1"/>
      <c r="MWR1426" s="1"/>
      <c r="MWS1426" s="1"/>
      <c r="MWT1426" s="1"/>
      <c r="MWU1426" s="1"/>
      <c r="MWV1426" s="1"/>
      <c r="MWW1426" s="1"/>
      <c r="MWX1426" s="1"/>
      <c r="MWY1426" s="1"/>
      <c r="MWZ1426" s="1"/>
      <c r="MXA1426" s="1"/>
      <c r="MXB1426" s="1"/>
      <c r="MXC1426" s="1"/>
      <c r="MXD1426" s="1"/>
      <c r="MXE1426" s="1"/>
      <c r="MXF1426" s="1"/>
      <c r="MXG1426" s="1"/>
      <c r="MXH1426" s="1"/>
      <c r="MXI1426" s="1"/>
      <c r="MXJ1426" s="1"/>
      <c r="MXK1426" s="1"/>
      <c r="MXL1426" s="1"/>
      <c r="MXM1426" s="1"/>
      <c r="MXN1426" s="1"/>
      <c r="MXO1426" s="1"/>
      <c r="MXP1426" s="1"/>
      <c r="MXQ1426" s="1"/>
      <c r="MXR1426" s="1"/>
      <c r="MXS1426" s="1"/>
      <c r="MXT1426" s="1"/>
      <c r="MXU1426" s="1"/>
      <c r="MXV1426" s="1"/>
      <c r="MXW1426" s="1"/>
      <c r="MXX1426" s="1"/>
      <c r="MXY1426" s="1"/>
      <c r="MXZ1426" s="1"/>
      <c r="MYA1426" s="1"/>
      <c r="MYB1426" s="1"/>
      <c r="MYC1426" s="1"/>
      <c r="MYD1426" s="1"/>
      <c r="MYE1426" s="1"/>
      <c r="MYF1426" s="1"/>
      <c r="MYG1426" s="1"/>
      <c r="MYH1426" s="1"/>
      <c r="MYI1426" s="1"/>
      <c r="MYJ1426" s="1"/>
      <c r="MYK1426" s="1"/>
      <c r="MYL1426" s="1"/>
      <c r="MYM1426" s="1"/>
      <c r="MYN1426" s="1"/>
      <c r="MYO1426" s="1"/>
      <c r="MYP1426" s="1"/>
      <c r="MYQ1426" s="1"/>
      <c r="MYR1426" s="1"/>
      <c r="MYS1426" s="1"/>
      <c r="MYT1426" s="1"/>
      <c r="MYU1426" s="1"/>
      <c r="MYV1426" s="1"/>
      <c r="MYW1426" s="1"/>
      <c r="MYX1426" s="1"/>
      <c r="MYY1426" s="1"/>
      <c r="MYZ1426" s="1"/>
      <c r="MZA1426" s="1"/>
      <c r="MZB1426" s="1"/>
      <c r="MZC1426" s="1"/>
      <c r="MZD1426" s="1"/>
      <c r="MZE1426" s="1"/>
      <c r="MZF1426" s="1"/>
      <c r="MZG1426" s="1"/>
      <c r="MZH1426" s="1"/>
      <c r="MZI1426" s="1"/>
      <c r="MZJ1426" s="1"/>
      <c r="MZK1426" s="1"/>
      <c r="MZL1426" s="1"/>
      <c r="MZM1426" s="1"/>
      <c r="MZN1426" s="1"/>
      <c r="MZO1426" s="1"/>
      <c r="MZP1426" s="1"/>
      <c r="MZQ1426" s="1"/>
      <c r="MZR1426" s="1"/>
      <c r="MZS1426" s="1"/>
      <c r="MZT1426" s="1"/>
      <c r="MZU1426" s="1"/>
      <c r="MZV1426" s="1"/>
      <c r="MZW1426" s="1"/>
      <c r="MZX1426" s="1"/>
      <c r="MZY1426" s="1"/>
      <c r="MZZ1426" s="1"/>
      <c r="NAA1426" s="1"/>
      <c r="NAB1426" s="1"/>
      <c r="NAC1426" s="1"/>
      <c r="NAD1426" s="1"/>
      <c r="NAE1426" s="1"/>
      <c r="NAF1426" s="1"/>
      <c r="NAG1426" s="1"/>
      <c r="NAH1426" s="1"/>
      <c r="NAI1426" s="1"/>
      <c r="NAJ1426" s="1"/>
      <c r="NAK1426" s="1"/>
      <c r="NAL1426" s="1"/>
      <c r="NAM1426" s="1"/>
      <c r="NAN1426" s="1"/>
      <c r="NAO1426" s="1"/>
      <c r="NAP1426" s="1"/>
      <c r="NAQ1426" s="1"/>
      <c r="NAR1426" s="1"/>
      <c r="NAS1426" s="1"/>
      <c r="NAT1426" s="1"/>
      <c r="NAU1426" s="1"/>
      <c r="NAV1426" s="1"/>
      <c r="NAW1426" s="1"/>
      <c r="NAX1426" s="1"/>
      <c r="NAY1426" s="1"/>
      <c r="NAZ1426" s="1"/>
      <c r="NBA1426" s="1"/>
      <c r="NBB1426" s="1"/>
      <c r="NBC1426" s="1"/>
      <c r="NBD1426" s="1"/>
      <c r="NBE1426" s="1"/>
      <c r="NBF1426" s="1"/>
      <c r="NBG1426" s="1"/>
      <c r="NBH1426" s="1"/>
      <c r="NBI1426" s="1"/>
      <c r="NBJ1426" s="1"/>
      <c r="NBK1426" s="1"/>
      <c r="NBL1426" s="1"/>
      <c r="NBM1426" s="1"/>
      <c r="NBN1426" s="1"/>
      <c r="NBO1426" s="1"/>
      <c r="NBP1426" s="1"/>
      <c r="NBQ1426" s="1"/>
      <c r="NBR1426" s="1"/>
      <c r="NBS1426" s="1"/>
      <c r="NBT1426" s="1"/>
      <c r="NBU1426" s="1"/>
      <c r="NBV1426" s="1"/>
      <c r="NBW1426" s="1"/>
      <c r="NBX1426" s="1"/>
      <c r="NBY1426" s="1"/>
      <c r="NBZ1426" s="1"/>
      <c r="NCA1426" s="1"/>
      <c r="NCB1426" s="1"/>
      <c r="NCC1426" s="1"/>
      <c r="NCD1426" s="1"/>
      <c r="NCE1426" s="1"/>
      <c r="NCF1426" s="1"/>
      <c r="NCG1426" s="1"/>
      <c r="NCH1426" s="1"/>
      <c r="NCI1426" s="1"/>
      <c r="NCJ1426" s="1"/>
      <c r="NCK1426" s="1"/>
      <c r="NCL1426" s="1"/>
      <c r="NCM1426" s="1"/>
      <c r="NCN1426" s="1"/>
      <c r="NCO1426" s="1"/>
      <c r="NCP1426" s="1"/>
      <c r="NCQ1426" s="1"/>
      <c r="NCR1426" s="1"/>
      <c r="NCS1426" s="1"/>
      <c r="NCT1426" s="1"/>
      <c r="NCU1426" s="1"/>
      <c r="NCV1426" s="1"/>
      <c r="NCW1426" s="1"/>
      <c r="NCX1426" s="1"/>
      <c r="NCY1426" s="1"/>
      <c r="NCZ1426" s="1"/>
      <c r="NDA1426" s="1"/>
      <c r="NDB1426" s="1"/>
      <c r="NDC1426" s="1"/>
      <c r="NDD1426" s="1"/>
      <c r="NDE1426" s="1"/>
      <c r="NDF1426" s="1"/>
      <c r="NDG1426" s="1"/>
      <c r="NDH1426" s="1"/>
      <c r="NDI1426" s="1"/>
      <c r="NDJ1426" s="1"/>
      <c r="NDK1426" s="1"/>
      <c r="NDL1426" s="1"/>
      <c r="NDM1426" s="1"/>
      <c r="NDN1426" s="1"/>
      <c r="NDO1426" s="1"/>
      <c r="NDP1426" s="1"/>
      <c r="NDQ1426" s="1"/>
      <c r="NDR1426" s="1"/>
      <c r="NDS1426" s="1"/>
      <c r="NDT1426" s="1"/>
      <c r="NDU1426" s="1"/>
      <c r="NDV1426" s="1"/>
      <c r="NDW1426" s="1"/>
      <c r="NDX1426" s="1"/>
      <c r="NDY1426" s="1"/>
      <c r="NDZ1426" s="1"/>
      <c r="NEA1426" s="1"/>
      <c r="NEB1426" s="1"/>
      <c r="NEC1426" s="1"/>
      <c r="NED1426" s="1"/>
      <c r="NEE1426" s="1"/>
      <c r="NEF1426" s="1"/>
      <c r="NEG1426" s="1"/>
      <c r="NEH1426" s="1"/>
      <c r="NEI1426" s="1"/>
      <c r="NEJ1426" s="1"/>
      <c r="NEK1426" s="1"/>
      <c r="NEL1426" s="1"/>
      <c r="NEM1426" s="1"/>
      <c r="NEN1426" s="1"/>
      <c r="NEO1426" s="1"/>
      <c r="NEP1426" s="1"/>
      <c r="NEQ1426" s="1"/>
      <c r="NER1426" s="1"/>
      <c r="NES1426" s="1"/>
      <c r="NET1426" s="1"/>
      <c r="NEU1426" s="1"/>
      <c r="NEV1426" s="1"/>
      <c r="NEW1426" s="1"/>
      <c r="NEX1426" s="1"/>
      <c r="NEY1426" s="1"/>
      <c r="NEZ1426" s="1"/>
      <c r="NFA1426" s="1"/>
      <c r="NFB1426" s="1"/>
      <c r="NFC1426" s="1"/>
      <c r="NFD1426" s="1"/>
      <c r="NFE1426" s="1"/>
      <c r="NFF1426" s="1"/>
      <c r="NFG1426" s="1"/>
      <c r="NFH1426" s="1"/>
      <c r="NFI1426" s="1"/>
      <c r="NFJ1426" s="1"/>
      <c r="NFK1426" s="1"/>
      <c r="NFL1426" s="1"/>
      <c r="NFM1426" s="1"/>
      <c r="NFN1426" s="1"/>
      <c r="NFO1426" s="1"/>
      <c r="NFP1426" s="1"/>
      <c r="NFQ1426" s="1"/>
      <c r="NFR1426" s="1"/>
      <c r="NFS1426" s="1"/>
      <c r="NFT1426" s="1"/>
      <c r="NFU1426" s="1"/>
      <c r="NFV1426" s="1"/>
      <c r="NFW1426" s="1"/>
      <c r="NFX1426" s="1"/>
      <c r="NFY1426" s="1"/>
      <c r="NFZ1426" s="1"/>
      <c r="NGA1426" s="1"/>
      <c r="NGB1426" s="1"/>
      <c r="NGC1426" s="1"/>
      <c r="NGD1426" s="1"/>
      <c r="NGE1426" s="1"/>
      <c r="NGF1426" s="1"/>
      <c r="NGG1426" s="1"/>
      <c r="NGH1426" s="1"/>
      <c r="NGI1426" s="1"/>
      <c r="NGJ1426" s="1"/>
      <c r="NGK1426" s="1"/>
      <c r="NGL1426" s="1"/>
      <c r="NGM1426" s="1"/>
      <c r="NGN1426" s="1"/>
      <c r="NGO1426" s="1"/>
      <c r="NGP1426" s="1"/>
      <c r="NGQ1426" s="1"/>
      <c r="NGR1426" s="1"/>
      <c r="NGS1426" s="1"/>
      <c r="NGT1426" s="1"/>
      <c r="NGU1426" s="1"/>
      <c r="NGV1426" s="1"/>
      <c r="NGW1426" s="1"/>
      <c r="NGX1426" s="1"/>
      <c r="NGY1426" s="1"/>
      <c r="NGZ1426" s="1"/>
      <c r="NHA1426" s="1"/>
      <c r="NHB1426" s="1"/>
      <c r="NHC1426" s="1"/>
      <c r="NHD1426" s="1"/>
      <c r="NHE1426" s="1"/>
      <c r="NHF1426" s="1"/>
      <c r="NHG1426" s="1"/>
      <c r="NHH1426" s="1"/>
      <c r="NHI1426" s="1"/>
      <c r="NHJ1426" s="1"/>
      <c r="NHK1426" s="1"/>
      <c r="NHL1426" s="1"/>
      <c r="NHM1426" s="1"/>
      <c r="NHN1426" s="1"/>
      <c r="NHO1426" s="1"/>
      <c r="NHP1426" s="1"/>
      <c r="NHQ1426" s="1"/>
      <c r="NHR1426" s="1"/>
      <c r="NHS1426" s="1"/>
      <c r="NHT1426" s="1"/>
      <c r="NHU1426" s="1"/>
      <c r="NHV1426" s="1"/>
      <c r="NHW1426" s="1"/>
      <c r="NHX1426" s="1"/>
      <c r="NHY1426" s="1"/>
      <c r="NHZ1426" s="1"/>
      <c r="NIA1426" s="1"/>
      <c r="NIB1426" s="1"/>
      <c r="NIC1426" s="1"/>
      <c r="NID1426" s="1"/>
      <c r="NIE1426" s="1"/>
      <c r="NIF1426" s="1"/>
      <c r="NIG1426" s="1"/>
      <c r="NIH1426" s="1"/>
      <c r="NII1426" s="1"/>
      <c r="NIJ1426" s="1"/>
      <c r="NIK1426" s="1"/>
      <c r="NIL1426" s="1"/>
      <c r="NIM1426" s="1"/>
      <c r="NIN1426" s="1"/>
      <c r="NIO1426" s="1"/>
      <c r="NIP1426" s="1"/>
      <c r="NIQ1426" s="1"/>
      <c r="NIR1426" s="1"/>
      <c r="NIS1426" s="1"/>
      <c r="NIT1426" s="1"/>
      <c r="NIU1426" s="1"/>
      <c r="NIV1426" s="1"/>
      <c r="NIW1426" s="1"/>
      <c r="NIX1426" s="1"/>
      <c r="NIY1426" s="1"/>
      <c r="NIZ1426" s="1"/>
      <c r="NJA1426" s="1"/>
      <c r="NJB1426" s="1"/>
      <c r="NJC1426" s="1"/>
      <c r="NJD1426" s="1"/>
      <c r="NJE1426" s="1"/>
      <c r="NJF1426" s="1"/>
      <c r="NJG1426" s="1"/>
      <c r="NJH1426" s="1"/>
      <c r="NJI1426" s="1"/>
      <c r="NJJ1426" s="1"/>
      <c r="NJK1426" s="1"/>
      <c r="NJL1426" s="1"/>
      <c r="NJM1426" s="1"/>
      <c r="NJN1426" s="1"/>
      <c r="NJO1426" s="1"/>
      <c r="NJP1426" s="1"/>
      <c r="NJQ1426" s="1"/>
      <c r="NJR1426" s="1"/>
      <c r="NJS1426" s="1"/>
      <c r="NJT1426" s="1"/>
      <c r="NJU1426" s="1"/>
      <c r="NJV1426" s="1"/>
      <c r="NJW1426" s="1"/>
      <c r="NJX1426" s="1"/>
      <c r="NJY1426" s="1"/>
      <c r="NJZ1426" s="1"/>
      <c r="NKA1426" s="1"/>
      <c r="NKB1426" s="1"/>
      <c r="NKC1426" s="1"/>
      <c r="NKD1426" s="1"/>
      <c r="NKE1426" s="1"/>
      <c r="NKF1426" s="1"/>
      <c r="NKG1426" s="1"/>
      <c r="NKH1426" s="1"/>
      <c r="NKI1426" s="1"/>
      <c r="NKJ1426" s="1"/>
      <c r="NKK1426" s="1"/>
      <c r="NKL1426" s="1"/>
      <c r="NKM1426" s="1"/>
      <c r="NKN1426" s="1"/>
      <c r="NKO1426" s="1"/>
      <c r="NKP1426" s="1"/>
      <c r="NKQ1426" s="1"/>
      <c r="NKR1426" s="1"/>
      <c r="NKS1426" s="1"/>
      <c r="NKT1426" s="1"/>
      <c r="NKU1426" s="1"/>
      <c r="NKV1426" s="1"/>
      <c r="NKW1426" s="1"/>
      <c r="NKX1426" s="1"/>
      <c r="NKY1426" s="1"/>
      <c r="NKZ1426" s="1"/>
      <c r="NLA1426" s="1"/>
      <c r="NLB1426" s="1"/>
      <c r="NLC1426" s="1"/>
      <c r="NLD1426" s="1"/>
      <c r="NLE1426" s="1"/>
      <c r="NLF1426" s="1"/>
      <c r="NLG1426" s="1"/>
      <c r="NLH1426" s="1"/>
      <c r="NLI1426" s="1"/>
      <c r="NLJ1426" s="1"/>
      <c r="NLK1426" s="1"/>
      <c r="NLL1426" s="1"/>
      <c r="NLM1426" s="1"/>
      <c r="NLN1426" s="1"/>
      <c r="NLO1426" s="1"/>
      <c r="NLP1426" s="1"/>
      <c r="NLQ1426" s="1"/>
      <c r="NLR1426" s="1"/>
      <c r="NLS1426" s="1"/>
      <c r="NLT1426" s="1"/>
      <c r="NLU1426" s="1"/>
      <c r="NLV1426" s="1"/>
      <c r="NLW1426" s="1"/>
      <c r="NLX1426" s="1"/>
      <c r="NLY1426" s="1"/>
      <c r="NLZ1426" s="1"/>
      <c r="NMA1426" s="1"/>
      <c r="NMB1426" s="1"/>
      <c r="NMC1426" s="1"/>
      <c r="NMD1426" s="1"/>
      <c r="NME1426" s="1"/>
      <c r="NMF1426" s="1"/>
      <c r="NMG1426" s="1"/>
      <c r="NMH1426" s="1"/>
      <c r="NMI1426" s="1"/>
      <c r="NMJ1426" s="1"/>
      <c r="NMK1426" s="1"/>
      <c r="NML1426" s="1"/>
      <c r="NMM1426" s="1"/>
      <c r="NMN1426" s="1"/>
      <c r="NMO1426" s="1"/>
      <c r="NMP1426" s="1"/>
      <c r="NMQ1426" s="1"/>
      <c r="NMR1426" s="1"/>
      <c r="NMS1426" s="1"/>
      <c r="NMT1426" s="1"/>
      <c r="NMU1426" s="1"/>
      <c r="NMV1426" s="1"/>
      <c r="NMW1426" s="1"/>
      <c r="NMX1426" s="1"/>
      <c r="NMY1426" s="1"/>
      <c r="NMZ1426" s="1"/>
      <c r="NNA1426" s="1"/>
      <c r="NNB1426" s="1"/>
      <c r="NNC1426" s="1"/>
      <c r="NND1426" s="1"/>
      <c r="NNE1426" s="1"/>
      <c r="NNF1426" s="1"/>
      <c r="NNG1426" s="1"/>
      <c r="NNH1426" s="1"/>
      <c r="NNI1426" s="1"/>
      <c r="NNJ1426" s="1"/>
      <c r="NNK1426" s="1"/>
      <c r="NNL1426" s="1"/>
      <c r="NNM1426" s="1"/>
      <c r="NNN1426" s="1"/>
      <c r="NNO1426" s="1"/>
      <c r="NNP1426" s="1"/>
      <c r="NNQ1426" s="1"/>
      <c r="NNR1426" s="1"/>
      <c r="NNS1426" s="1"/>
      <c r="NNT1426" s="1"/>
      <c r="NNU1426" s="1"/>
      <c r="NNV1426" s="1"/>
      <c r="NNW1426" s="1"/>
      <c r="NNX1426" s="1"/>
      <c r="NNY1426" s="1"/>
      <c r="NNZ1426" s="1"/>
      <c r="NOA1426" s="1"/>
      <c r="NOB1426" s="1"/>
      <c r="NOC1426" s="1"/>
      <c r="NOD1426" s="1"/>
      <c r="NOE1426" s="1"/>
      <c r="NOF1426" s="1"/>
      <c r="NOG1426" s="1"/>
      <c r="NOH1426" s="1"/>
      <c r="NOI1426" s="1"/>
      <c r="NOJ1426" s="1"/>
      <c r="NOK1426" s="1"/>
      <c r="NOL1426" s="1"/>
      <c r="NOM1426" s="1"/>
      <c r="NON1426" s="1"/>
      <c r="NOO1426" s="1"/>
      <c r="NOP1426" s="1"/>
      <c r="NOQ1426" s="1"/>
      <c r="NOR1426" s="1"/>
      <c r="NOS1426" s="1"/>
      <c r="NOT1426" s="1"/>
      <c r="NOU1426" s="1"/>
      <c r="NOV1426" s="1"/>
      <c r="NOW1426" s="1"/>
      <c r="NOX1426" s="1"/>
      <c r="NOY1426" s="1"/>
      <c r="NOZ1426" s="1"/>
      <c r="NPA1426" s="1"/>
      <c r="NPB1426" s="1"/>
      <c r="NPC1426" s="1"/>
      <c r="NPD1426" s="1"/>
      <c r="NPE1426" s="1"/>
      <c r="NPF1426" s="1"/>
      <c r="NPG1426" s="1"/>
      <c r="NPH1426" s="1"/>
      <c r="NPI1426" s="1"/>
      <c r="NPJ1426" s="1"/>
      <c r="NPK1426" s="1"/>
      <c r="NPL1426" s="1"/>
      <c r="NPM1426" s="1"/>
      <c r="NPN1426" s="1"/>
      <c r="NPO1426" s="1"/>
      <c r="NPP1426" s="1"/>
      <c r="NPQ1426" s="1"/>
      <c r="NPR1426" s="1"/>
      <c r="NPS1426" s="1"/>
      <c r="NPT1426" s="1"/>
      <c r="NPU1426" s="1"/>
      <c r="NPV1426" s="1"/>
      <c r="NPW1426" s="1"/>
      <c r="NPX1426" s="1"/>
      <c r="NPY1426" s="1"/>
      <c r="NPZ1426" s="1"/>
      <c r="NQA1426" s="1"/>
      <c r="NQB1426" s="1"/>
      <c r="NQC1426" s="1"/>
      <c r="NQD1426" s="1"/>
      <c r="NQE1426" s="1"/>
      <c r="NQF1426" s="1"/>
      <c r="NQG1426" s="1"/>
      <c r="NQH1426" s="1"/>
      <c r="NQI1426" s="1"/>
      <c r="NQJ1426" s="1"/>
      <c r="NQK1426" s="1"/>
      <c r="NQL1426" s="1"/>
      <c r="NQM1426" s="1"/>
      <c r="NQN1426" s="1"/>
      <c r="NQO1426" s="1"/>
      <c r="NQP1426" s="1"/>
      <c r="NQQ1426" s="1"/>
      <c r="NQR1426" s="1"/>
      <c r="NQS1426" s="1"/>
      <c r="NQT1426" s="1"/>
      <c r="NQU1426" s="1"/>
      <c r="NQV1426" s="1"/>
      <c r="NQW1426" s="1"/>
      <c r="NQX1426" s="1"/>
      <c r="NQY1426" s="1"/>
      <c r="NQZ1426" s="1"/>
      <c r="NRA1426" s="1"/>
      <c r="NRB1426" s="1"/>
      <c r="NRC1426" s="1"/>
      <c r="NRD1426" s="1"/>
      <c r="NRE1426" s="1"/>
      <c r="NRF1426" s="1"/>
      <c r="NRG1426" s="1"/>
      <c r="NRH1426" s="1"/>
      <c r="NRI1426" s="1"/>
      <c r="NRJ1426" s="1"/>
      <c r="NRK1426" s="1"/>
      <c r="NRL1426" s="1"/>
      <c r="NRM1426" s="1"/>
      <c r="NRN1426" s="1"/>
      <c r="NRO1426" s="1"/>
      <c r="NRP1426" s="1"/>
      <c r="NRQ1426" s="1"/>
      <c r="NRR1426" s="1"/>
      <c r="NRS1426" s="1"/>
      <c r="NRT1426" s="1"/>
      <c r="NRU1426" s="1"/>
      <c r="NRV1426" s="1"/>
      <c r="NRW1426" s="1"/>
      <c r="NRX1426" s="1"/>
      <c r="NRY1426" s="1"/>
      <c r="NRZ1426" s="1"/>
      <c r="NSA1426" s="1"/>
      <c r="NSB1426" s="1"/>
      <c r="NSC1426" s="1"/>
      <c r="NSD1426" s="1"/>
      <c r="NSE1426" s="1"/>
      <c r="NSF1426" s="1"/>
      <c r="NSG1426" s="1"/>
      <c r="NSH1426" s="1"/>
      <c r="NSI1426" s="1"/>
      <c r="NSJ1426" s="1"/>
      <c r="NSK1426" s="1"/>
      <c r="NSL1426" s="1"/>
      <c r="NSM1426" s="1"/>
      <c r="NSN1426" s="1"/>
      <c r="NSO1426" s="1"/>
      <c r="NSP1426" s="1"/>
      <c r="NSQ1426" s="1"/>
      <c r="NSR1426" s="1"/>
      <c r="NSS1426" s="1"/>
      <c r="NST1426" s="1"/>
      <c r="NSU1426" s="1"/>
      <c r="NSV1426" s="1"/>
      <c r="NSW1426" s="1"/>
      <c r="NSX1426" s="1"/>
      <c r="NSY1426" s="1"/>
      <c r="NSZ1426" s="1"/>
      <c r="NTA1426" s="1"/>
      <c r="NTB1426" s="1"/>
      <c r="NTC1426" s="1"/>
      <c r="NTD1426" s="1"/>
      <c r="NTE1426" s="1"/>
      <c r="NTF1426" s="1"/>
      <c r="NTG1426" s="1"/>
      <c r="NTH1426" s="1"/>
      <c r="NTI1426" s="1"/>
      <c r="NTJ1426" s="1"/>
      <c r="NTK1426" s="1"/>
      <c r="NTL1426" s="1"/>
      <c r="NTM1426" s="1"/>
      <c r="NTN1426" s="1"/>
      <c r="NTO1426" s="1"/>
      <c r="NTP1426" s="1"/>
      <c r="NTQ1426" s="1"/>
      <c r="NTR1426" s="1"/>
      <c r="NTS1426" s="1"/>
      <c r="NTT1426" s="1"/>
      <c r="NTU1426" s="1"/>
      <c r="NTV1426" s="1"/>
      <c r="NTW1426" s="1"/>
      <c r="NTX1426" s="1"/>
      <c r="NTY1426" s="1"/>
      <c r="NTZ1426" s="1"/>
      <c r="NUA1426" s="1"/>
      <c r="NUB1426" s="1"/>
      <c r="NUC1426" s="1"/>
      <c r="NUD1426" s="1"/>
      <c r="NUE1426" s="1"/>
      <c r="NUF1426" s="1"/>
      <c r="NUG1426" s="1"/>
      <c r="NUH1426" s="1"/>
      <c r="NUI1426" s="1"/>
      <c r="NUJ1426" s="1"/>
      <c r="NUK1426" s="1"/>
      <c r="NUL1426" s="1"/>
      <c r="NUM1426" s="1"/>
      <c r="NUN1426" s="1"/>
      <c r="NUO1426" s="1"/>
      <c r="NUP1426" s="1"/>
      <c r="NUQ1426" s="1"/>
      <c r="NUR1426" s="1"/>
      <c r="NUS1426" s="1"/>
      <c r="NUT1426" s="1"/>
      <c r="NUU1426" s="1"/>
      <c r="NUV1426" s="1"/>
      <c r="NUW1426" s="1"/>
      <c r="NUX1426" s="1"/>
      <c r="NUY1426" s="1"/>
      <c r="NUZ1426" s="1"/>
      <c r="NVA1426" s="1"/>
      <c r="NVB1426" s="1"/>
      <c r="NVC1426" s="1"/>
      <c r="NVD1426" s="1"/>
      <c r="NVE1426" s="1"/>
      <c r="NVF1426" s="1"/>
      <c r="NVG1426" s="1"/>
      <c r="NVH1426" s="1"/>
      <c r="NVI1426" s="1"/>
      <c r="NVJ1426" s="1"/>
      <c r="NVK1426" s="1"/>
      <c r="NVL1426" s="1"/>
      <c r="NVM1426" s="1"/>
      <c r="NVN1426" s="1"/>
      <c r="NVO1426" s="1"/>
      <c r="NVP1426" s="1"/>
      <c r="NVQ1426" s="1"/>
      <c r="NVR1426" s="1"/>
      <c r="NVS1426" s="1"/>
      <c r="NVT1426" s="1"/>
      <c r="NVU1426" s="1"/>
      <c r="NVV1426" s="1"/>
      <c r="NVW1426" s="1"/>
      <c r="NVX1426" s="1"/>
      <c r="NVY1426" s="1"/>
      <c r="NVZ1426" s="1"/>
      <c r="NWA1426" s="1"/>
      <c r="NWB1426" s="1"/>
      <c r="NWC1426" s="1"/>
      <c r="NWD1426" s="1"/>
      <c r="NWE1426" s="1"/>
      <c r="NWF1426" s="1"/>
      <c r="NWG1426" s="1"/>
      <c r="NWH1426" s="1"/>
      <c r="NWI1426" s="1"/>
      <c r="NWJ1426" s="1"/>
      <c r="NWK1426" s="1"/>
      <c r="NWL1426" s="1"/>
      <c r="NWM1426" s="1"/>
      <c r="NWN1426" s="1"/>
      <c r="NWO1426" s="1"/>
      <c r="NWP1426" s="1"/>
      <c r="NWQ1426" s="1"/>
      <c r="NWR1426" s="1"/>
      <c r="NWS1426" s="1"/>
      <c r="NWT1426" s="1"/>
      <c r="NWU1426" s="1"/>
      <c r="NWV1426" s="1"/>
      <c r="NWW1426" s="1"/>
      <c r="NWX1426" s="1"/>
      <c r="NWY1426" s="1"/>
      <c r="NWZ1426" s="1"/>
      <c r="NXA1426" s="1"/>
      <c r="NXB1426" s="1"/>
      <c r="NXC1426" s="1"/>
      <c r="NXD1426" s="1"/>
      <c r="NXE1426" s="1"/>
      <c r="NXF1426" s="1"/>
      <c r="NXG1426" s="1"/>
      <c r="NXH1426" s="1"/>
      <c r="NXI1426" s="1"/>
      <c r="NXJ1426" s="1"/>
      <c r="NXK1426" s="1"/>
      <c r="NXL1426" s="1"/>
      <c r="NXM1426" s="1"/>
      <c r="NXN1426" s="1"/>
      <c r="NXO1426" s="1"/>
      <c r="NXP1426" s="1"/>
      <c r="NXQ1426" s="1"/>
      <c r="NXR1426" s="1"/>
      <c r="NXS1426" s="1"/>
      <c r="NXT1426" s="1"/>
      <c r="NXU1426" s="1"/>
      <c r="NXV1426" s="1"/>
      <c r="NXW1426" s="1"/>
      <c r="NXX1426" s="1"/>
      <c r="NXY1426" s="1"/>
      <c r="NXZ1426" s="1"/>
      <c r="NYA1426" s="1"/>
      <c r="NYB1426" s="1"/>
      <c r="NYC1426" s="1"/>
      <c r="NYD1426" s="1"/>
      <c r="NYE1426" s="1"/>
      <c r="NYF1426" s="1"/>
      <c r="NYG1426" s="1"/>
      <c r="NYH1426" s="1"/>
      <c r="NYI1426" s="1"/>
      <c r="NYJ1426" s="1"/>
      <c r="NYK1426" s="1"/>
      <c r="NYL1426" s="1"/>
      <c r="NYM1426" s="1"/>
      <c r="NYN1426" s="1"/>
      <c r="NYO1426" s="1"/>
      <c r="NYP1426" s="1"/>
      <c r="NYQ1426" s="1"/>
      <c r="NYR1426" s="1"/>
      <c r="NYS1426" s="1"/>
      <c r="NYT1426" s="1"/>
      <c r="NYU1426" s="1"/>
      <c r="NYV1426" s="1"/>
      <c r="NYW1426" s="1"/>
      <c r="NYX1426" s="1"/>
      <c r="NYY1426" s="1"/>
      <c r="NYZ1426" s="1"/>
      <c r="NZA1426" s="1"/>
      <c r="NZB1426" s="1"/>
      <c r="NZC1426" s="1"/>
      <c r="NZD1426" s="1"/>
      <c r="NZE1426" s="1"/>
      <c r="NZF1426" s="1"/>
      <c r="NZG1426" s="1"/>
      <c r="NZH1426" s="1"/>
      <c r="NZI1426" s="1"/>
      <c r="NZJ1426" s="1"/>
      <c r="NZK1426" s="1"/>
      <c r="NZL1426" s="1"/>
      <c r="NZM1426" s="1"/>
      <c r="NZN1426" s="1"/>
      <c r="NZO1426" s="1"/>
      <c r="NZP1426" s="1"/>
      <c r="NZQ1426" s="1"/>
      <c r="NZR1426" s="1"/>
      <c r="NZS1426" s="1"/>
      <c r="NZT1426" s="1"/>
      <c r="NZU1426" s="1"/>
      <c r="NZV1426" s="1"/>
      <c r="NZW1426" s="1"/>
      <c r="NZX1426" s="1"/>
      <c r="NZY1426" s="1"/>
      <c r="NZZ1426" s="1"/>
      <c r="OAA1426" s="1"/>
      <c r="OAB1426" s="1"/>
      <c r="OAC1426" s="1"/>
      <c r="OAD1426" s="1"/>
      <c r="OAE1426" s="1"/>
      <c r="OAF1426" s="1"/>
      <c r="OAG1426" s="1"/>
      <c r="OAH1426" s="1"/>
      <c r="OAI1426" s="1"/>
      <c r="OAJ1426" s="1"/>
      <c r="OAK1426" s="1"/>
      <c r="OAL1426" s="1"/>
      <c r="OAM1426" s="1"/>
      <c r="OAN1426" s="1"/>
      <c r="OAO1426" s="1"/>
      <c r="OAP1426" s="1"/>
      <c r="OAQ1426" s="1"/>
      <c r="OAR1426" s="1"/>
      <c r="OAS1426" s="1"/>
      <c r="OAT1426" s="1"/>
      <c r="OAU1426" s="1"/>
      <c r="OAV1426" s="1"/>
      <c r="OAW1426" s="1"/>
      <c r="OAX1426" s="1"/>
      <c r="OAY1426" s="1"/>
      <c r="OAZ1426" s="1"/>
      <c r="OBA1426" s="1"/>
      <c r="OBB1426" s="1"/>
      <c r="OBC1426" s="1"/>
      <c r="OBD1426" s="1"/>
      <c r="OBE1426" s="1"/>
      <c r="OBF1426" s="1"/>
      <c r="OBG1426" s="1"/>
      <c r="OBH1426" s="1"/>
      <c r="OBI1426" s="1"/>
      <c r="OBJ1426" s="1"/>
      <c r="OBK1426" s="1"/>
      <c r="OBL1426" s="1"/>
      <c r="OBM1426" s="1"/>
      <c r="OBN1426" s="1"/>
      <c r="OBO1426" s="1"/>
      <c r="OBP1426" s="1"/>
      <c r="OBQ1426" s="1"/>
      <c r="OBR1426" s="1"/>
      <c r="OBS1426" s="1"/>
      <c r="OBT1426" s="1"/>
      <c r="OBU1426" s="1"/>
      <c r="OBV1426" s="1"/>
      <c r="OBW1426" s="1"/>
      <c r="OBX1426" s="1"/>
      <c r="OBY1426" s="1"/>
      <c r="OBZ1426" s="1"/>
      <c r="OCA1426" s="1"/>
      <c r="OCB1426" s="1"/>
      <c r="OCC1426" s="1"/>
      <c r="OCD1426" s="1"/>
      <c r="OCE1426" s="1"/>
      <c r="OCF1426" s="1"/>
      <c r="OCG1426" s="1"/>
      <c r="OCH1426" s="1"/>
      <c r="OCI1426" s="1"/>
      <c r="OCJ1426" s="1"/>
      <c r="OCK1426" s="1"/>
      <c r="OCL1426" s="1"/>
      <c r="OCM1426" s="1"/>
      <c r="OCN1426" s="1"/>
      <c r="OCO1426" s="1"/>
      <c r="OCP1426" s="1"/>
      <c r="OCQ1426" s="1"/>
      <c r="OCR1426" s="1"/>
      <c r="OCS1426" s="1"/>
      <c r="OCT1426" s="1"/>
      <c r="OCU1426" s="1"/>
      <c r="OCV1426" s="1"/>
      <c r="OCW1426" s="1"/>
      <c r="OCX1426" s="1"/>
      <c r="OCY1426" s="1"/>
      <c r="OCZ1426" s="1"/>
      <c r="ODA1426" s="1"/>
      <c r="ODB1426" s="1"/>
      <c r="ODC1426" s="1"/>
      <c r="ODD1426" s="1"/>
      <c r="ODE1426" s="1"/>
      <c r="ODF1426" s="1"/>
      <c r="ODG1426" s="1"/>
      <c r="ODH1426" s="1"/>
      <c r="ODI1426" s="1"/>
      <c r="ODJ1426" s="1"/>
      <c r="ODK1426" s="1"/>
      <c r="ODL1426" s="1"/>
      <c r="ODM1426" s="1"/>
      <c r="ODN1426" s="1"/>
      <c r="ODO1426" s="1"/>
      <c r="ODP1426" s="1"/>
      <c r="ODQ1426" s="1"/>
      <c r="ODR1426" s="1"/>
      <c r="ODS1426" s="1"/>
      <c r="ODT1426" s="1"/>
      <c r="ODU1426" s="1"/>
      <c r="ODV1426" s="1"/>
      <c r="ODW1426" s="1"/>
      <c r="ODX1426" s="1"/>
      <c r="ODY1426" s="1"/>
      <c r="ODZ1426" s="1"/>
      <c r="OEA1426" s="1"/>
      <c r="OEB1426" s="1"/>
      <c r="OEC1426" s="1"/>
      <c r="OED1426" s="1"/>
      <c r="OEE1426" s="1"/>
      <c r="OEF1426" s="1"/>
      <c r="OEG1426" s="1"/>
      <c r="OEH1426" s="1"/>
      <c r="OEI1426" s="1"/>
      <c r="OEJ1426" s="1"/>
      <c r="OEK1426" s="1"/>
      <c r="OEL1426" s="1"/>
      <c r="OEM1426" s="1"/>
      <c r="OEN1426" s="1"/>
      <c r="OEO1426" s="1"/>
      <c r="OEP1426" s="1"/>
      <c r="OEQ1426" s="1"/>
      <c r="OER1426" s="1"/>
      <c r="OES1426" s="1"/>
      <c r="OET1426" s="1"/>
      <c r="OEU1426" s="1"/>
      <c r="OEV1426" s="1"/>
      <c r="OEW1426" s="1"/>
      <c r="OEX1426" s="1"/>
      <c r="OEY1426" s="1"/>
      <c r="OEZ1426" s="1"/>
      <c r="OFA1426" s="1"/>
      <c r="OFB1426" s="1"/>
      <c r="OFC1426" s="1"/>
      <c r="OFD1426" s="1"/>
      <c r="OFE1426" s="1"/>
      <c r="OFF1426" s="1"/>
      <c r="OFG1426" s="1"/>
      <c r="OFH1426" s="1"/>
      <c r="OFI1426" s="1"/>
      <c r="OFJ1426" s="1"/>
      <c r="OFK1426" s="1"/>
      <c r="OFL1426" s="1"/>
      <c r="OFM1426" s="1"/>
      <c r="OFN1426" s="1"/>
      <c r="OFO1426" s="1"/>
      <c r="OFP1426" s="1"/>
      <c r="OFQ1426" s="1"/>
      <c r="OFR1426" s="1"/>
      <c r="OFS1426" s="1"/>
      <c r="OFT1426" s="1"/>
      <c r="OFU1426" s="1"/>
      <c r="OFV1426" s="1"/>
      <c r="OFW1426" s="1"/>
      <c r="OFX1426" s="1"/>
      <c r="OFY1426" s="1"/>
      <c r="OFZ1426" s="1"/>
      <c r="OGA1426" s="1"/>
      <c r="OGB1426" s="1"/>
      <c r="OGC1426" s="1"/>
      <c r="OGD1426" s="1"/>
      <c r="OGE1426" s="1"/>
      <c r="OGF1426" s="1"/>
      <c r="OGG1426" s="1"/>
      <c r="OGH1426" s="1"/>
      <c r="OGI1426" s="1"/>
      <c r="OGJ1426" s="1"/>
      <c r="OGK1426" s="1"/>
      <c r="OGL1426" s="1"/>
      <c r="OGM1426" s="1"/>
      <c r="OGN1426" s="1"/>
      <c r="OGO1426" s="1"/>
      <c r="OGP1426" s="1"/>
      <c r="OGQ1426" s="1"/>
      <c r="OGR1426" s="1"/>
      <c r="OGS1426" s="1"/>
      <c r="OGT1426" s="1"/>
      <c r="OGU1426" s="1"/>
      <c r="OGV1426" s="1"/>
      <c r="OGW1426" s="1"/>
      <c r="OGX1426" s="1"/>
      <c r="OGY1426" s="1"/>
      <c r="OGZ1426" s="1"/>
      <c r="OHA1426" s="1"/>
      <c r="OHB1426" s="1"/>
      <c r="OHC1426" s="1"/>
      <c r="OHD1426" s="1"/>
      <c r="OHE1426" s="1"/>
      <c r="OHF1426" s="1"/>
      <c r="OHG1426" s="1"/>
      <c r="OHH1426" s="1"/>
      <c r="OHI1426" s="1"/>
      <c r="OHJ1426" s="1"/>
      <c r="OHK1426" s="1"/>
      <c r="OHL1426" s="1"/>
      <c r="OHM1426" s="1"/>
      <c r="OHN1426" s="1"/>
      <c r="OHO1426" s="1"/>
      <c r="OHP1426" s="1"/>
      <c r="OHQ1426" s="1"/>
      <c r="OHR1426" s="1"/>
      <c r="OHS1426" s="1"/>
      <c r="OHT1426" s="1"/>
      <c r="OHU1426" s="1"/>
      <c r="OHV1426" s="1"/>
      <c r="OHW1426" s="1"/>
      <c r="OHX1426" s="1"/>
      <c r="OHY1426" s="1"/>
      <c r="OHZ1426" s="1"/>
      <c r="OIA1426" s="1"/>
      <c r="OIB1426" s="1"/>
      <c r="OIC1426" s="1"/>
      <c r="OID1426" s="1"/>
      <c r="OIE1426" s="1"/>
      <c r="OIF1426" s="1"/>
      <c r="OIG1426" s="1"/>
      <c r="OIH1426" s="1"/>
      <c r="OII1426" s="1"/>
      <c r="OIJ1426" s="1"/>
      <c r="OIK1426" s="1"/>
      <c r="OIL1426" s="1"/>
      <c r="OIM1426" s="1"/>
      <c r="OIN1426" s="1"/>
      <c r="OIO1426" s="1"/>
      <c r="OIP1426" s="1"/>
      <c r="OIQ1426" s="1"/>
      <c r="OIR1426" s="1"/>
      <c r="OIS1426" s="1"/>
      <c r="OIT1426" s="1"/>
      <c r="OIU1426" s="1"/>
      <c r="OIV1426" s="1"/>
      <c r="OIW1426" s="1"/>
      <c r="OIX1426" s="1"/>
      <c r="OIY1426" s="1"/>
      <c r="OIZ1426" s="1"/>
      <c r="OJA1426" s="1"/>
      <c r="OJB1426" s="1"/>
      <c r="OJC1426" s="1"/>
      <c r="OJD1426" s="1"/>
      <c r="OJE1426" s="1"/>
      <c r="OJF1426" s="1"/>
      <c r="OJG1426" s="1"/>
      <c r="OJH1426" s="1"/>
      <c r="OJI1426" s="1"/>
      <c r="OJJ1426" s="1"/>
      <c r="OJK1426" s="1"/>
      <c r="OJL1426" s="1"/>
      <c r="OJM1426" s="1"/>
      <c r="OJN1426" s="1"/>
      <c r="OJO1426" s="1"/>
      <c r="OJP1426" s="1"/>
      <c r="OJQ1426" s="1"/>
      <c r="OJR1426" s="1"/>
      <c r="OJS1426" s="1"/>
      <c r="OJT1426" s="1"/>
      <c r="OJU1426" s="1"/>
      <c r="OJV1426" s="1"/>
      <c r="OJW1426" s="1"/>
      <c r="OJX1426" s="1"/>
      <c r="OJY1426" s="1"/>
      <c r="OJZ1426" s="1"/>
      <c r="OKA1426" s="1"/>
      <c r="OKB1426" s="1"/>
      <c r="OKC1426" s="1"/>
      <c r="OKD1426" s="1"/>
      <c r="OKE1426" s="1"/>
      <c r="OKF1426" s="1"/>
      <c r="OKG1426" s="1"/>
      <c r="OKH1426" s="1"/>
      <c r="OKI1426" s="1"/>
      <c r="OKJ1426" s="1"/>
      <c r="OKK1426" s="1"/>
      <c r="OKL1426" s="1"/>
      <c r="OKM1426" s="1"/>
      <c r="OKN1426" s="1"/>
      <c r="OKO1426" s="1"/>
      <c r="OKP1426" s="1"/>
      <c r="OKQ1426" s="1"/>
      <c r="OKR1426" s="1"/>
      <c r="OKS1426" s="1"/>
      <c r="OKT1426" s="1"/>
      <c r="OKU1426" s="1"/>
      <c r="OKV1426" s="1"/>
      <c r="OKW1426" s="1"/>
      <c r="OKX1426" s="1"/>
      <c r="OKY1426" s="1"/>
      <c r="OKZ1426" s="1"/>
      <c r="OLA1426" s="1"/>
      <c r="OLB1426" s="1"/>
      <c r="OLC1426" s="1"/>
      <c r="OLD1426" s="1"/>
      <c r="OLE1426" s="1"/>
      <c r="OLF1426" s="1"/>
      <c r="OLG1426" s="1"/>
      <c r="OLH1426" s="1"/>
      <c r="OLI1426" s="1"/>
      <c r="OLJ1426" s="1"/>
      <c r="OLK1426" s="1"/>
      <c r="OLL1426" s="1"/>
      <c r="OLM1426" s="1"/>
      <c r="OLN1426" s="1"/>
      <c r="OLO1426" s="1"/>
      <c r="OLP1426" s="1"/>
      <c r="OLQ1426" s="1"/>
      <c r="OLR1426" s="1"/>
      <c r="OLS1426" s="1"/>
      <c r="OLT1426" s="1"/>
      <c r="OLU1426" s="1"/>
      <c r="OLV1426" s="1"/>
      <c r="OLW1426" s="1"/>
      <c r="OLX1426" s="1"/>
      <c r="OLY1426" s="1"/>
      <c r="OLZ1426" s="1"/>
      <c r="OMA1426" s="1"/>
      <c r="OMB1426" s="1"/>
      <c r="OMC1426" s="1"/>
      <c r="OMD1426" s="1"/>
      <c r="OME1426" s="1"/>
      <c r="OMF1426" s="1"/>
      <c r="OMG1426" s="1"/>
      <c r="OMH1426" s="1"/>
      <c r="OMI1426" s="1"/>
      <c r="OMJ1426" s="1"/>
      <c r="OMK1426" s="1"/>
      <c r="OML1426" s="1"/>
      <c r="OMM1426" s="1"/>
      <c r="OMN1426" s="1"/>
      <c r="OMO1426" s="1"/>
      <c r="OMP1426" s="1"/>
      <c r="OMQ1426" s="1"/>
      <c r="OMR1426" s="1"/>
      <c r="OMS1426" s="1"/>
      <c r="OMT1426" s="1"/>
      <c r="OMU1426" s="1"/>
      <c r="OMV1426" s="1"/>
      <c r="OMW1426" s="1"/>
      <c r="OMX1426" s="1"/>
      <c r="OMY1426" s="1"/>
      <c r="OMZ1426" s="1"/>
      <c r="ONA1426" s="1"/>
      <c r="ONB1426" s="1"/>
      <c r="ONC1426" s="1"/>
      <c r="OND1426" s="1"/>
      <c r="ONE1426" s="1"/>
      <c r="ONF1426" s="1"/>
      <c r="ONG1426" s="1"/>
      <c r="ONH1426" s="1"/>
      <c r="ONI1426" s="1"/>
      <c r="ONJ1426" s="1"/>
      <c r="ONK1426" s="1"/>
      <c r="ONL1426" s="1"/>
      <c r="ONM1426" s="1"/>
      <c r="ONN1426" s="1"/>
      <c r="ONO1426" s="1"/>
      <c r="ONP1426" s="1"/>
      <c r="ONQ1426" s="1"/>
      <c r="ONR1426" s="1"/>
      <c r="ONS1426" s="1"/>
      <c r="ONT1426" s="1"/>
      <c r="ONU1426" s="1"/>
      <c r="ONV1426" s="1"/>
      <c r="ONW1426" s="1"/>
      <c r="ONX1426" s="1"/>
      <c r="ONY1426" s="1"/>
      <c r="ONZ1426" s="1"/>
      <c r="OOA1426" s="1"/>
      <c r="OOB1426" s="1"/>
      <c r="OOC1426" s="1"/>
      <c r="OOD1426" s="1"/>
      <c r="OOE1426" s="1"/>
      <c r="OOF1426" s="1"/>
      <c r="OOG1426" s="1"/>
      <c r="OOH1426" s="1"/>
      <c r="OOI1426" s="1"/>
      <c r="OOJ1426" s="1"/>
      <c r="OOK1426" s="1"/>
      <c r="OOL1426" s="1"/>
      <c r="OOM1426" s="1"/>
      <c r="OON1426" s="1"/>
      <c r="OOO1426" s="1"/>
      <c r="OOP1426" s="1"/>
      <c r="OOQ1426" s="1"/>
      <c r="OOR1426" s="1"/>
      <c r="OOS1426" s="1"/>
      <c r="OOT1426" s="1"/>
      <c r="OOU1426" s="1"/>
      <c r="OOV1426" s="1"/>
      <c r="OOW1426" s="1"/>
      <c r="OOX1426" s="1"/>
      <c r="OOY1426" s="1"/>
      <c r="OOZ1426" s="1"/>
      <c r="OPA1426" s="1"/>
      <c r="OPB1426" s="1"/>
      <c r="OPC1426" s="1"/>
      <c r="OPD1426" s="1"/>
      <c r="OPE1426" s="1"/>
      <c r="OPF1426" s="1"/>
      <c r="OPG1426" s="1"/>
      <c r="OPH1426" s="1"/>
      <c r="OPI1426" s="1"/>
      <c r="OPJ1426" s="1"/>
      <c r="OPK1426" s="1"/>
      <c r="OPL1426" s="1"/>
      <c r="OPM1426" s="1"/>
      <c r="OPN1426" s="1"/>
      <c r="OPO1426" s="1"/>
      <c r="OPP1426" s="1"/>
      <c r="OPQ1426" s="1"/>
      <c r="OPR1426" s="1"/>
      <c r="OPS1426" s="1"/>
      <c r="OPT1426" s="1"/>
      <c r="OPU1426" s="1"/>
      <c r="OPV1426" s="1"/>
      <c r="OPW1426" s="1"/>
      <c r="OPX1426" s="1"/>
      <c r="OPY1426" s="1"/>
      <c r="OPZ1426" s="1"/>
      <c r="OQA1426" s="1"/>
      <c r="OQB1426" s="1"/>
      <c r="OQC1426" s="1"/>
      <c r="OQD1426" s="1"/>
      <c r="OQE1426" s="1"/>
      <c r="OQF1426" s="1"/>
      <c r="OQG1426" s="1"/>
      <c r="OQH1426" s="1"/>
      <c r="OQI1426" s="1"/>
      <c r="OQJ1426" s="1"/>
      <c r="OQK1426" s="1"/>
      <c r="OQL1426" s="1"/>
      <c r="OQM1426" s="1"/>
      <c r="OQN1426" s="1"/>
      <c r="OQO1426" s="1"/>
      <c r="OQP1426" s="1"/>
      <c r="OQQ1426" s="1"/>
      <c r="OQR1426" s="1"/>
      <c r="OQS1426" s="1"/>
      <c r="OQT1426" s="1"/>
      <c r="OQU1426" s="1"/>
      <c r="OQV1426" s="1"/>
      <c r="OQW1426" s="1"/>
      <c r="OQX1426" s="1"/>
      <c r="OQY1426" s="1"/>
      <c r="OQZ1426" s="1"/>
      <c r="ORA1426" s="1"/>
      <c r="ORB1426" s="1"/>
      <c r="ORC1426" s="1"/>
      <c r="ORD1426" s="1"/>
      <c r="ORE1426" s="1"/>
      <c r="ORF1426" s="1"/>
      <c r="ORG1426" s="1"/>
      <c r="ORH1426" s="1"/>
      <c r="ORI1426" s="1"/>
      <c r="ORJ1426" s="1"/>
      <c r="ORK1426" s="1"/>
      <c r="ORL1426" s="1"/>
      <c r="ORM1426" s="1"/>
      <c r="ORN1426" s="1"/>
      <c r="ORO1426" s="1"/>
      <c r="ORP1426" s="1"/>
      <c r="ORQ1426" s="1"/>
      <c r="ORR1426" s="1"/>
      <c r="ORS1426" s="1"/>
      <c r="ORT1426" s="1"/>
      <c r="ORU1426" s="1"/>
      <c r="ORV1426" s="1"/>
      <c r="ORW1426" s="1"/>
      <c r="ORX1426" s="1"/>
      <c r="ORY1426" s="1"/>
      <c r="ORZ1426" s="1"/>
      <c r="OSA1426" s="1"/>
      <c r="OSB1426" s="1"/>
      <c r="OSC1426" s="1"/>
      <c r="OSD1426" s="1"/>
      <c r="OSE1426" s="1"/>
      <c r="OSF1426" s="1"/>
      <c r="OSG1426" s="1"/>
      <c r="OSH1426" s="1"/>
      <c r="OSI1426" s="1"/>
      <c r="OSJ1426" s="1"/>
      <c r="OSK1426" s="1"/>
      <c r="OSL1426" s="1"/>
      <c r="OSM1426" s="1"/>
      <c r="OSN1426" s="1"/>
      <c r="OSO1426" s="1"/>
      <c r="OSP1426" s="1"/>
      <c r="OSQ1426" s="1"/>
      <c r="OSR1426" s="1"/>
      <c r="OSS1426" s="1"/>
      <c r="OST1426" s="1"/>
      <c r="OSU1426" s="1"/>
      <c r="OSV1426" s="1"/>
      <c r="OSW1426" s="1"/>
      <c r="OSX1426" s="1"/>
      <c r="OSY1426" s="1"/>
      <c r="OSZ1426" s="1"/>
      <c r="OTA1426" s="1"/>
      <c r="OTB1426" s="1"/>
      <c r="OTC1426" s="1"/>
      <c r="OTD1426" s="1"/>
      <c r="OTE1426" s="1"/>
      <c r="OTF1426" s="1"/>
      <c r="OTG1426" s="1"/>
      <c r="OTH1426" s="1"/>
      <c r="OTI1426" s="1"/>
      <c r="OTJ1426" s="1"/>
      <c r="OTK1426" s="1"/>
      <c r="OTL1426" s="1"/>
      <c r="OTM1426" s="1"/>
      <c r="OTN1426" s="1"/>
      <c r="OTO1426" s="1"/>
      <c r="OTP1426" s="1"/>
      <c r="OTQ1426" s="1"/>
      <c r="OTR1426" s="1"/>
      <c r="OTS1426" s="1"/>
      <c r="OTT1426" s="1"/>
      <c r="OTU1426" s="1"/>
      <c r="OTV1426" s="1"/>
      <c r="OTW1426" s="1"/>
      <c r="OTX1426" s="1"/>
      <c r="OTY1426" s="1"/>
      <c r="OTZ1426" s="1"/>
      <c r="OUA1426" s="1"/>
      <c r="OUB1426" s="1"/>
      <c r="OUC1426" s="1"/>
      <c r="OUD1426" s="1"/>
      <c r="OUE1426" s="1"/>
      <c r="OUF1426" s="1"/>
      <c r="OUG1426" s="1"/>
      <c r="OUH1426" s="1"/>
      <c r="OUI1426" s="1"/>
      <c r="OUJ1426" s="1"/>
      <c r="OUK1426" s="1"/>
      <c r="OUL1426" s="1"/>
      <c r="OUM1426" s="1"/>
      <c r="OUN1426" s="1"/>
      <c r="OUO1426" s="1"/>
      <c r="OUP1426" s="1"/>
      <c r="OUQ1426" s="1"/>
      <c r="OUR1426" s="1"/>
      <c r="OUS1426" s="1"/>
      <c r="OUT1426" s="1"/>
      <c r="OUU1426" s="1"/>
      <c r="OUV1426" s="1"/>
      <c r="OUW1426" s="1"/>
      <c r="OUX1426" s="1"/>
      <c r="OUY1426" s="1"/>
      <c r="OUZ1426" s="1"/>
      <c r="OVA1426" s="1"/>
      <c r="OVB1426" s="1"/>
      <c r="OVC1426" s="1"/>
      <c r="OVD1426" s="1"/>
      <c r="OVE1426" s="1"/>
      <c r="OVF1426" s="1"/>
      <c r="OVG1426" s="1"/>
      <c r="OVH1426" s="1"/>
      <c r="OVI1426" s="1"/>
      <c r="OVJ1426" s="1"/>
      <c r="OVK1426" s="1"/>
      <c r="OVL1426" s="1"/>
      <c r="OVM1426" s="1"/>
      <c r="OVN1426" s="1"/>
      <c r="OVO1426" s="1"/>
      <c r="OVP1426" s="1"/>
      <c r="OVQ1426" s="1"/>
      <c r="OVR1426" s="1"/>
      <c r="OVS1426" s="1"/>
      <c r="OVT1426" s="1"/>
      <c r="OVU1426" s="1"/>
      <c r="OVV1426" s="1"/>
      <c r="OVW1426" s="1"/>
      <c r="OVX1426" s="1"/>
      <c r="OVY1426" s="1"/>
      <c r="OVZ1426" s="1"/>
      <c r="OWA1426" s="1"/>
      <c r="OWB1426" s="1"/>
      <c r="OWC1426" s="1"/>
      <c r="OWD1426" s="1"/>
      <c r="OWE1426" s="1"/>
      <c r="OWF1426" s="1"/>
      <c r="OWG1426" s="1"/>
      <c r="OWH1426" s="1"/>
      <c r="OWI1426" s="1"/>
      <c r="OWJ1426" s="1"/>
      <c r="OWK1426" s="1"/>
      <c r="OWL1426" s="1"/>
      <c r="OWM1426" s="1"/>
      <c r="OWN1426" s="1"/>
      <c r="OWO1426" s="1"/>
      <c r="OWP1426" s="1"/>
      <c r="OWQ1426" s="1"/>
      <c r="OWR1426" s="1"/>
      <c r="OWS1426" s="1"/>
      <c r="OWT1426" s="1"/>
      <c r="OWU1426" s="1"/>
      <c r="OWV1426" s="1"/>
      <c r="OWW1426" s="1"/>
      <c r="OWX1426" s="1"/>
      <c r="OWY1426" s="1"/>
      <c r="OWZ1426" s="1"/>
      <c r="OXA1426" s="1"/>
      <c r="OXB1426" s="1"/>
      <c r="OXC1426" s="1"/>
      <c r="OXD1426" s="1"/>
      <c r="OXE1426" s="1"/>
      <c r="OXF1426" s="1"/>
      <c r="OXG1426" s="1"/>
      <c r="OXH1426" s="1"/>
      <c r="OXI1426" s="1"/>
      <c r="OXJ1426" s="1"/>
      <c r="OXK1426" s="1"/>
      <c r="OXL1426" s="1"/>
      <c r="OXM1426" s="1"/>
      <c r="OXN1426" s="1"/>
      <c r="OXO1426" s="1"/>
      <c r="OXP1426" s="1"/>
      <c r="OXQ1426" s="1"/>
      <c r="OXR1426" s="1"/>
      <c r="OXS1426" s="1"/>
      <c r="OXT1426" s="1"/>
      <c r="OXU1426" s="1"/>
      <c r="OXV1426" s="1"/>
      <c r="OXW1426" s="1"/>
      <c r="OXX1426" s="1"/>
      <c r="OXY1426" s="1"/>
      <c r="OXZ1426" s="1"/>
      <c r="OYA1426" s="1"/>
      <c r="OYB1426" s="1"/>
      <c r="OYC1426" s="1"/>
      <c r="OYD1426" s="1"/>
      <c r="OYE1426" s="1"/>
      <c r="OYF1426" s="1"/>
      <c r="OYG1426" s="1"/>
      <c r="OYH1426" s="1"/>
      <c r="OYI1426" s="1"/>
      <c r="OYJ1426" s="1"/>
      <c r="OYK1426" s="1"/>
      <c r="OYL1426" s="1"/>
      <c r="OYM1426" s="1"/>
      <c r="OYN1426" s="1"/>
      <c r="OYO1426" s="1"/>
      <c r="OYP1426" s="1"/>
      <c r="OYQ1426" s="1"/>
      <c r="OYR1426" s="1"/>
      <c r="OYS1426" s="1"/>
      <c r="OYT1426" s="1"/>
      <c r="OYU1426" s="1"/>
      <c r="OYV1426" s="1"/>
      <c r="OYW1426" s="1"/>
      <c r="OYX1426" s="1"/>
      <c r="OYY1426" s="1"/>
      <c r="OYZ1426" s="1"/>
      <c r="OZA1426" s="1"/>
      <c r="OZB1426" s="1"/>
      <c r="OZC1426" s="1"/>
      <c r="OZD1426" s="1"/>
      <c r="OZE1426" s="1"/>
      <c r="OZF1426" s="1"/>
      <c r="OZG1426" s="1"/>
      <c r="OZH1426" s="1"/>
      <c r="OZI1426" s="1"/>
      <c r="OZJ1426" s="1"/>
      <c r="OZK1426" s="1"/>
      <c r="OZL1426" s="1"/>
      <c r="OZM1426" s="1"/>
      <c r="OZN1426" s="1"/>
      <c r="OZO1426" s="1"/>
      <c r="OZP1426" s="1"/>
      <c r="OZQ1426" s="1"/>
      <c r="OZR1426" s="1"/>
      <c r="OZS1426" s="1"/>
      <c r="OZT1426" s="1"/>
      <c r="OZU1426" s="1"/>
      <c r="OZV1426" s="1"/>
      <c r="OZW1426" s="1"/>
      <c r="OZX1426" s="1"/>
      <c r="OZY1426" s="1"/>
      <c r="OZZ1426" s="1"/>
      <c r="PAA1426" s="1"/>
      <c r="PAB1426" s="1"/>
      <c r="PAC1426" s="1"/>
      <c r="PAD1426" s="1"/>
      <c r="PAE1426" s="1"/>
      <c r="PAF1426" s="1"/>
      <c r="PAG1426" s="1"/>
      <c r="PAH1426" s="1"/>
      <c r="PAI1426" s="1"/>
      <c r="PAJ1426" s="1"/>
      <c r="PAK1426" s="1"/>
      <c r="PAL1426" s="1"/>
      <c r="PAM1426" s="1"/>
      <c r="PAN1426" s="1"/>
      <c r="PAO1426" s="1"/>
      <c r="PAP1426" s="1"/>
      <c r="PAQ1426" s="1"/>
      <c r="PAR1426" s="1"/>
      <c r="PAS1426" s="1"/>
      <c r="PAT1426" s="1"/>
      <c r="PAU1426" s="1"/>
      <c r="PAV1426" s="1"/>
      <c r="PAW1426" s="1"/>
      <c r="PAX1426" s="1"/>
      <c r="PAY1426" s="1"/>
      <c r="PAZ1426" s="1"/>
      <c r="PBA1426" s="1"/>
      <c r="PBB1426" s="1"/>
      <c r="PBC1426" s="1"/>
      <c r="PBD1426" s="1"/>
      <c r="PBE1426" s="1"/>
      <c r="PBF1426" s="1"/>
      <c r="PBG1426" s="1"/>
      <c r="PBH1426" s="1"/>
      <c r="PBI1426" s="1"/>
      <c r="PBJ1426" s="1"/>
      <c r="PBK1426" s="1"/>
      <c r="PBL1426" s="1"/>
      <c r="PBM1426" s="1"/>
      <c r="PBN1426" s="1"/>
      <c r="PBO1426" s="1"/>
      <c r="PBP1426" s="1"/>
      <c r="PBQ1426" s="1"/>
      <c r="PBR1426" s="1"/>
      <c r="PBS1426" s="1"/>
      <c r="PBT1426" s="1"/>
      <c r="PBU1426" s="1"/>
      <c r="PBV1426" s="1"/>
      <c r="PBW1426" s="1"/>
      <c r="PBX1426" s="1"/>
      <c r="PBY1426" s="1"/>
      <c r="PBZ1426" s="1"/>
      <c r="PCA1426" s="1"/>
      <c r="PCB1426" s="1"/>
      <c r="PCC1426" s="1"/>
      <c r="PCD1426" s="1"/>
      <c r="PCE1426" s="1"/>
      <c r="PCF1426" s="1"/>
      <c r="PCG1426" s="1"/>
      <c r="PCH1426" s="1"/>
      <c r="PCI1426" s="1"/>
      <c r="PCJ1426" s="1"/>
      <c r="PCK1426" s="1"/>
      <c r="PCL1426" s="1"/>
      <c r="PCM1426" s="1"/>
      <c r="PCN1426" s="1"/>
      <c r="PCO1426" s="1"/>
      <c r="PCP1426" s="1"/>
      <c r="PCQ1426" s="1"/>
      <c r="PCR1426" s="1"/>
      <c r="PCS1426" s="1"/>
      <c r="PCT1426" s="1"/>
      <c r="PCU1426" s="1"/>
      <c r="PCV1426" s="1"/>
      <c r="PCW1426" s="1"/>
      <c r="PCX1426" s="1"/>
      <c r="PCY1426" s="1"/>
      <c r="PCZ1426" s="1"/>
      <c r="PDA1426" s="1"/>
      <c r="PDB1426" s="1"/>
      <c r="PDC1426" s="1"/>
      <c r="PDD1426" s="1"/>
      <c r="PDE1426" s="1"/>
      <c r="PDF1426" s="1"/>
      <c r="PDG1426" s="1"/>
      <c r="PDH1426" s="1"/>
      <c r="PDI1426" s="1"/>
      <c r="PDJ1426" s="1"/>
      <c r="PDK1426" s="1"/>
      <c r="PDL1426" s="1"/>
      <c r="PDM1426" s="1"/>
      <c r="PDN1426" s="1"/>
      <c r="PDO1426" s="1"/>
      <c r="PDP1426" s="1"/>
      <c r="PDQ1426" s="1"/>
      <c r="PDR1426" s="1"/>
      <c r="PDS1426" s="1"/>
      <c r="PDT1426" s="1"/>
      <c r="PDU1426" s="1"/>
      <c r="PDV1426" s="1"/>
      <c r="PDW1426" s="1"/>
      <c r="PDX1426" s="1"/>
      <c r="PDY1426" s="1"/>
      <c r="PDZ1426" s="1"/>
      <c r="PEA1426" s="1"/>
      <c r="PEB1426" s="1"/>
      <c r="PEC1426" s="1"/>
      <c r="PED1426" s="1"/>
      <c r="PEE1426" s="1"/>
      <c r="PEF1426" s="1"/>
      <c r="PEG1426" s="1"/>
      <c r="PEH1426" s="1"/>
      <c r="PEI1426" s="1"/>
      <c r="PEJ1426" s="1"/>
      <c r="PEK1426" s="1"/>
      <c r="PEL1426" s="1"/>
      <c r="PEM1426" s="1"/>
      <c r="PEN1426" s="1"/>
      <c r="PEO1426" s="1"/>
      <c r="PEP1426" s="1"/>
      <c r="PEQ1426" s="1"/>
      <c r="PER1426" s="1"/>
      <c r="PES1426" s="1"/>
      <c r="PET1426" s="1"/>
      <c r="PEU1426" s="1"/>
      <c r="PEV1426" s="1"/>
      <c r="PEW1426" s="1"/>
      <c r="PEX1426" s="1"/>
      <c r="PEY1426" s="1"/>
      <c r="PEZ1426" s="1"/>
      <c r="PFA1426" s="1"/>
      <c r="PFB1426" s="1"/>
      <c r="PFC1426" s="1"/>
      <c r="PFD1426" s="1"/>
      <c r="PFE1426" s="1"/>
      <c r="PFF1426" s="1"/>
      <c r="PFG1426" s="1"/>
      <c r="PFH1426" s="1"/>
      <c r="PFI1426" s="1"/>
      <c r="PFJ1426" s="1"/>
      <c r="PFK1426" s="1"/>
      <c r="PFL1426" s="1"/>
      <c r="PFM1426" s="1"/>
      <c r="PFN1426" s="1"/>
      <c r="PFO1426" s="1"/>
      <c r="PFP1426" s="1"/>
      <c r="PFQ1426" s="1"/>
      <c r="PFR1426" s="1"/>
      <c r="PFS1426" s="1"/>
      <c r="PFT1426" s="1"/>
      <c r="PFU1426" s="1"/>
      <c r="PFV1426" s="1"/>
      <c r="PFW1426" s="1"/>
      <c r="PFX1426" s="1"/>
      <c r="PFY1426" s="1"/>
      <c r="PFZ1426" s="1"/>
      <c r="PGA1426" s="1"/>
      <c r="PGB1426" s="1"/>
      <c r="PGC1426" s="1"/>
      <c r="PGD1426" s="1"/>
      <c r="PGE1426" s="1"/>
      <c r="PGF1426" s="1"/>
      <c r="PGG1426" s="1"/>
      <c r="PGH1426" s="1"/>
      <c r="PGI1426" s="1"/>
      <c r="PGJ1426" s="1"/>
      <c r="PGK1426" s="1"/>
      <c r="PGL1426" s="1"/>
      <c r="PGM1426" s="1"/>
      <c r="PGN1426" s="1"/>
      <c r="PGO1426" s="1"/>
      <c r="PGP1426" s="1"/>
      <c r="PGQ1426" s="1"/>
      <c r="PGR1426" s="1"/>
      <c r="PGS1426" s="1"/>
      <c r="PGT1426" s="1"/>
      <c r="PGU1426" s="1"/>
      <c r="PGV1426" s="1"/>
      <c r="PGW1426" s="1"/>
      <c r="PGX1426" s="1"/>
      <c r="PGY1426" s="1"/>
      <c r="PGZ1426" s="1"/>
      <c r="PHA1426" s="1"/>
      <c r="PHB1426" s="1"/>
      <c r="PHC1426" s="1"/>
      <c r="PHD1426" s="1"/>
      <c r="PHE1426" s="1"/>
      <c r="PHF1426" s="1"/>
      <c r="PHG1426" s="1"/>
      <c r="PHH1426" s="1"/>
      <c r="PHI1426" s="1"/>
      <c r="PHJ1426" s="1"/>
      <c r="PHK1426" s="1"/>
      <c r="PHL1426" s="1"/>
      <c r="PHM1426" s="1"/>
      <c r="PHN1426" s="1"/>
      <c r="PHO1426" s="1"/>
      <c r="PHP1426" s="1"/>
      <c r="PHQ1426" s="1"/>
      <c r="PHR1426" s="1"/>
      <c r="PHS1426" s="1"/>
      <c r="PHT1426" s="1"/>
      <c r="PHU1426" s="1"/>
      <c r="PHV1426" s="1"/>
      <c r="PHW1426" s="1"/>
      <c r="PHX1426" s="1"/>
      <c r="PHY1426" s="1"/>
      <c r="PHZ1426" s="1"/>
      <c r="PIA1426" s="1"/>
      <c r="PIB1426" s="1"/>
      <c r="PIC1426" s="1"/>
      <c r="PID1426" s="1"/>
      <c r="PIE1426" s="1"/>
      <c r="PIF1426" s="1"/>
      <c r="PIG1426" s="1"/>
      <c r="PIH1426" s="1"/>
      <c r="PII1426" s="1"/>
      <c r="PIJ1426" s="1"/>
      <c r="PIK1426" s="1"/>
      <c r="PIL1426" s="1"/>
      <c r="PIM1426" s="1"/>
      <c r="PIN1426" s="1"/>
      <c r="PIO1426" s="1"/>
      <c r="PIP1426" s="1"/>
      <c r="PIQ1426" s="1"/>
      <c r="PIR1426" s="1"/>
      <c r="PIS1426" s="1"/>
      <c r="PIT1426" s="1"/>
      <c r="PIU1426" s="1"/>
      <c r="PIV1426" s="1"/>
      <c r="PIW1426" s="1"/>
      <c r="PIX1426" s="1"/>
      <c r="PIY1426" s="1"/>
      <c r="PIZ1426" s="1"/>
      <c r="PJA1426" s="1"/>
      <c r="PJB1426" s="1"/>
      <c r="PJC1426" s="1"/>
      <c r="PJD1426" s="1"/>
      <c r="PJE1426" s="1"/>
      <c r="PJF1426" s="1"/>
      <c r="PJG1426" s="1"/>
      <c r="PJH1426" s="1"/>
      <c r="PJI1426" s="1"/>
      <c r="PJJ1426" s="1"/>
      <c r="PJK1426" s="1"/>
      <c r="PJL1426" s="1"/>
      <c r="PJM1426" s="1"/>
      <c r="PJN1426" s="1"/>
      <c r="PJO1426" s="1"/>
      <c r="PJP1426" s="1"/>
      <c r="PJQ1426" s="1"/>
      <c r="PJR1426" s="1"/>
      <c r="PJS1426" s="1"/>
      <c r="PJT1426" s="1"/>
      <c r="PJU1426" s="1"/>
      <c r="PJV1426" s="1"/>
      <c r="PJW1426" s="1"/>
      <c r="PJX1426" s="1"/>
      <c r="PJY1426" s="1"/>
      <c r="PJZ1426" s="1"/>
      <c r="PKA1426" s="1"/>
      <c r="PKB1426" s="1"/>
      <c r="PKC1426" s="1"/>
      <c r="PKD1426" s="1"/>
      <c r="PKE1426" s="1"/>
      <c r="PKF1426" s="1"/>
      <c r="PKG1426" s="1"/>
      <c r="PKH1426" s="1"/>
      <c r="PKI1426" s="1"/>
      <c r="PKJ1426" s="1"/>
      <c r="PKK1426" s="1"/>
      <c r="PKL1426" s="1"/>
      <c r="PKM1426" s="1"/>
      <c r="PKN1426" s="1"/>
      <c r="PKO1426" s="1"/>
      <c r="PKP1426" s="1"/>
      <c r="PKQ1426" s="1"/>
      <c r="PKR1426" s="1"/>
      <c r="PKS1426" s="1"/>
      <c r="PKT1426" s="1"/>
      <c r="PKU1426" s="1"/>
      <c r="PKV1426" s="1"/>
      <c r="PKW1426" s="1"/>
      <c r="PKX1426" s="1"/>
      <c r="PKY1426" s="1"/>
      <c r="PKZ1426" s="1"/>
      <c r="PLA1426" s="1"/>
      <c r="PLB1426" s="1"/>
      <c r="PLC1426" s="1"/>
      <c r="PLD1426" s="1"/>
      <c r="PLE1426" s="1"/>
      <c r="PLF1426" s="1"/>
      <c r="PLG1426" s="1"/>
      <c r="PLH1426" s="1"/>
      <c r="PLI1426" s="1"/>
      <c r="PLJ1426" s="1"/>
      <c r="PLK1426" s="1"/>
      <c r="PLL1426" s="1"/>
      <c r="PLM1426" s="1"/>
      <c r="PLN1426" s="1"/>
      <c r="PLO1426" s="1"/>
      <c r="PLP1426" s="1"/>
      <c r="PLQ1426" s="1"/>
      <c r="PLR1426" s="1"/>
      <c r="PLS1426" s="1"/>
      <c r="PLT1426" s="1"/>
      <c r="PLU1426" s="1"/>
      <c r="PLV1426" s="1"/>
      <c r="PLW1426" s="1"/>
      <c r="PLX1426" s="1"/>
      <c r="PLY1426" s="1"/>
      <c r="PLZ1426" s="1"/>
      <c r="PMA1426" s="1"/>
      <c r="PMB1426" s="1"/>
      <c r="PMC1426" s="1"/>
      <c r="PMD1426" s="1"/>
      <c r="PME1426" s="1"/>
      <c r="PMF1426" s="1"/>
      <c r="PMG1426" s="1"/>
      <c r="PMH1426" s="1"/>
      <c r="PMI1426" s="1"/>
      <c r="PMJ1426" s="1"/>
      <c r="PMK1426" s="1"/>
      <c r="PML1426" s="1"/>
      <c r="PMM1426" s="1"/>
      <c r="PMN1426" s="1"/>
      <c r="PMO1426" s="1"/>
      <c r="PMP1426" s="1"/>
      <c r="PMQ1426" s="1"/>
      <c r="PMR1426" s="1"/>
      <c r="PMS1426" s="1"/>
      <c r="PMT1426" s="1"/>
      <c r="PMU1426" s="1"/>
      <c r="PMV1426" s="1"/>
      <c r="PMW1426" s="1"/>
      <c r="PMX1426" s="1"/>
      <c r="PMY1426" s="1"/>
      <c r="PMZ1426" s="1"/>
      <c r="PNA1426" s="1"/>
      <c r="PNB1426" s="1"/>
      <c r="PNC1426" s="1"/>
      <c r="PND1426" s="1"/>
      <c r="PNE1426" s="1"/>
      <c r="PNF1426" s="1"/>
      <c r="PNG1426" s="1"/>
      <c r="PNH1426" s="1"/>
      <c r="PNI1426" s="1"/>
      <c r="PNJ1426" s="1"/>
      <c r="PNK1426" s="1"/>
      <c r="PNL1426" s="1"/>
      <c r="PNM1426" s="1"/>
      <c r="PNN1426" s="1"/>
      <c r="PNO1426" s="1"/>
      <c r="PNP1426" s="1"/>
      <c r="PNQ1426" s="1"/>
      <c r="PNR1426" s="1"/>
      <c r="PNS1426" s="1"/>
      <c r="PNT1426" s="1"/>
      <c r="PNU1426" s="1"/>
      <c r="PNV1426" s="1"/>
      <c r="PNW1426" s="1"/>
      <c r="PNX1426" s="1"/>
      <c r="PNY1426" s="1"/>
      <c r="PNZ1426" s="1"/>
      <c r="POA1426" s="1"/>
      <c r="POB1426" s="1"/>
      <c r="POC1426" s="1"/>
      <c r="POD1426" s="1"/>
      <c r="POE1426" s="1"/>
      <c r="POF1426" s="1"/>
      <c r="POG1426" s="1"/>
      <c r="POH1426" s="1"/>
      <c r="POI1426" s="1"/>
      <c r="POJ1426" s="1"/>
      <c r="POK1426" s="1"/>
      <c r="POL1426" s="1"/>
      <c r="POM1426" s="1"/>
      <c r="PON1426" s="1"/>
      <c r="POO1426" s="1"/>
      <c r="POP1426" s="1"/>
      <c r="POQ1426" s="1"/>
      <c r="POR1426" s="1"/>
      <c r="POS1426" s="1"/>
      <c r="POT1426" s="1"/>
      <c r="POU1426" s="1"/>
      <c r="POV1426" s="1"/>
      <c r="POW1426" s="1"/>
      <c r="POX1426" s="1"/>
      <c r="POY1426" s="1"/>
      <c r="POZ1426" s="1"/>
      <c r="PPA1426" s="1"/>
      <c r="PPB1426" s="1"/>
      <c r="PPC1426" s="1"/>
      <c r="PPD1426" s="1"/>
      <c r="PPE1426" s="1"/>
      <c r="PPF1426" s="1"/>
      <c r="PPG1426" s="1"/>
      <c r="PPH1426" s="1"/>
      <c r="PPI1426" s="1"/>
      <c r="PPJ1426" s="1"/>
      <c r="PPK1426" s="1"/>
      <c r="PPL1426" s="1"/>
      <c r="PPM1426" s="1"/>
      <c r="PPN1426" s="1"/>
      <c r="PPO1426" s="1"/>
      <c r="PPP1426" s="1"/>
      <c r="PPQ1426" s="1"/>
      <c r="PPR1426" s="1"/>
      <c r="PPS1426" s="1"/>
      <c r="PPT1426" s="1"/>
      <c r="PPU1426" s="1"/>
      <c r="PPV1426" s="1"/>
      <c r="PPW1426" s="1"/>
      <c r="PPX1426" s="1"/>
      <c r="PPY1426" s="1"/>
      <c r="PPZ1426" s="1"/>
      <c r="PQA1426" s="1"/>
      <c r="PQB1426" s="1"/>
      <c r="PQC1426" s="1"/>
      <c r="PQD1426" s="1"/>
      <c r="PQE1426" s="1"/>
      <c r="PQF1426" s="1"/>
      <c r="PQG1426" s="1"/>
      <c r="PQH1426" s="1"/>
      <c r="PQI1426" s="1"/>
      <c r="PQJ1426" s="1"/>
      <c r="PQK1426" s="1"/>
      <c r="PQL1426" s="1"/>
      <c r="PQM1426" s="1"/>
      <c r="PQN1426" s="1"/>
      <c r="PQO1426" s="1"/>
      <c r="PQP1426" s="1"/>
      <c r="PQQ1426" s="1"/>
      <c r="PQR1426" s="1"/>
      <c r="PQS1426" s="1"/>
      <c r="PQT1426" s="1"/>
      <c r="PQU1426" s="1"/>
      <c r="PQV1426" s="1"/>
      <c r="PQW1426" s="1"/>
      <c r="PQX1426" s="1"/>
      <c r="PQY1426" s="1"/>
      <c r="PQZ1426" s="1"/>
      <c r="PRA1426" s="1"/>
      <c r="PRB1426" s="1"/>
      <c r="PRC1426" s="1"/>
      <c r="PRD1426" s="1"/>
      <c r="PRE1426" s="1"/>
      <c r="PRF1426" s="1"/>
      <c r="PRG1426" s="1"/>
      <c r="PRH1426" s="1"/>
      <c r="PRI1426" s="1"/>
      <c r="PRJ1426" s="1"/>
      <c r="PRK1426" s="1"/>
      <c r="PRL1426" s="1"/>
      <c r="PRM1426" s="1"/>
      <c r="PRN1426" s="1"/>
      <c r="PRO1426" s="1"/>
      <c r="PRP1426" s="1"/>
      <c r="PRQ1426" s="1"/>
      <c r="PRR1426" s="1"/>
      <c r="PRS1426" s="1"/>
      <c r="PRT1426" s="1"/>
      <c r="PRU1426" s="1"/>
      <c r="PRV1426" s="1"/>
      <c r="PRW1426" s="1"/>
      <c r="PRX1426" s="1"/>
      <c r="PRY1426" s="1"/>
      <c r="PRZ1426" s="1"/>
      <c r="PSA1426" s="1"/>
      <c r="PSB1426" s="1"/>
      <c r="PSC1426" s="1"/>
      <c r="PSD1426" s="1"/>
      <c r="PSE1426" s="1"/>
      <c r="PSF1426" s="1"/>
      <c r="PSG1426" s="1"/>
      <c r="PSH1426" s="1"/>
      <c r="PSI1426" s="1"/>
      <c r="PSJ1426" s="1"/>
      <c r="PSK1426" s="1"/>
      <c r="PSL1426" s="1"/>
      <c r="PSM1426" s="1"/>
      <c r="PSN1426" s="1"/>
      <c r="PSO1426" s="1"/>
      <c r="PSP1426" s="1"/>
      <c r="PSQ1426" s="1"/>
      <c r="PSR1426" s="1"/>
      <c r="PSS1426" s="1"/>
      <c r="PST1426" s="1"/>
      <c r="PSU1426" s="1"/>
      <c r="PSV1426" s="1"/>
      <c r="PSW1426" s="1"/>
      <c r="PSX1426" s="1"/>
      <c r="PSY1426" s="1"/>
      <c r="PSZ1426" s="1"/>
      <c r="PTA1426" s="1"/>
      <c r="PTB1426" s="1"/>
      <c r="PTC1426" s="1"/>
      <c r="PTD1426" s="1"/>
      <c r="PTE1426" s="1"/>
      <c r="PTF1426" s="1"/>
      <c r="PTG1426" s="1"/>
      <c r="PTH1426" s="1"/>
      <c r="PTI1426" s="1"/>
      <c r="PTJ1426" s="1"/>
      <c r="PTK1426" s="1"/>
      <c r="PTL1426" s="1"/>
      <c r="PTM1426" s="1"/>
      <c r="PTN1426" s="1"/>
      <c r="PTO1426" s="1"/>
      <c r="PTP1426" s="1"/>
      <c r="PTQ1426" s="1"/>
      <c r="PTR1426" s="1"/>
      <c r="PTS1426" s="1"/>
      <c r="PTT1426" s="1"/>
      <c r="PTU1426" s="1"/>
      <c r="PTV1426" s="1"/>
      <c r="PTW1426" s="1"/>
      <c r="PTX1426" s="1"/>
      <c r="PTY1426" s="1"/>
      <c r="PTZ1426" s="1"/>
      <c r="PUA1426" s="1"/>
      <c r="PUB1426" s="1"/>
      <c r="PUC1426" s="1"/>
      <c r="PUD1426" s="1"/>
      <c r="PUE1426" s="1"/>
      <c r="PUF1426" s="1"/>
      <c r="PUG1426" s="1"/>
      <c r="PUH1426" s="1"/>
      <c r="PUI1426" s="1"/>
      <c r="PUJ1426" s="1"/>
      <c r="PUK1426" s="1"/>
      <c r="PUL1426" s="1"/>
      <c r="PUM1426" s="1"/>
      <c r="PUN1426" s="1"/>
      <c r="PUO1426" s="1"/>
      <c r="PUP1426" s="1"/>
      <c r="PUQ1426" s="1"/>
      <c r="PUR1426" s="1"/>
      <c r="PUS1426" s="1"/>
      <c r="PUT1426" s="1"/>
      <c r="PUU1426" s="1"/>
      <c r="PUV1426" s="1"/>
      <c r="PUW1426" s="1"/>
      <c r="PUX1426" s="1"/>
      <c r="PUY1426" s="1"/>
      <c r="PUZ1426" s="1"/>
      <c r="PVA1426" s="1"/>
      <c r="PVB1426" s="1"/>
      <c r="PVC1426" s="1"/>
      <c r="PVD1426" s="1"/>
      <c r="PVE1426" s="1"/>
      <c r="PVF1426" s="1"/>
      <c r="PVG1426" s="1"/>
      <c r="PVH1426" s="1"/>
      <c r="PVI1426" s="1"/>
      <c r="PVJ1426" s="1"/>
      <c r="PVK1426" s="1"/>
      <c r="PVL1426" s="1"/>
      <c r="PVM1426" s="1"/>
      <c r="PVN1426" s="1"/>
      <c r="PVO1426" s="1"/>
      <c r="PVP1426" s="1"/>
      <c r="PVQ1426" s="1"/>
      <c r="PVR1426" s="1"/>
      <c r="PVS1426" s="1"/>
      <c r="PVT1426" s="1"/>
      <c r="PVU1426" s="1"/>
      <c r="PVV1426" s="1"/>
      <c r="PVW1426" s="1"/>
      <c r="PVX1426" s="1"/>
      <c r="PVY1426" s="1"/>
      <c r="PVZ1426" s="1"/>
      <c r="PWA1426" s="1"/>
      <c r="PWB1426" s="1"/>
      <c r="PWC1426" s="1"/>
      <c r="PWD1426" s="1"/>
      <c r="PWE1426" s="1"/>
      <c r="PWF1426" s="1"/>
      <c r="PWG1426" s="1"/>
      <c r="PWH1426" s="1"/>
      <c r="PWI1426" s="1"/>
      <c r="PWJ1426" s="1"/>
      <c r="PWK1426" s="1"/>
      <c r="PWL1426" s="1"/>
      <c r="PWM1426" s="1"/>
      <c r="PWN1426" s="1"/>
      <c r="PWO1426" s="1"/>
      <c r="PWP1426" s="1"/>
      <c r="PWQ1426" s="1"/>
      <c r="PWR1426" s="1"/>
      <c r="PWS1426" s="1"/>
      <c r="PWT1426" s="1"/>
      <c r="PWU1426" s="1"/>
      <c r="PWV1426" s="1"/>
      <c r="PWW1426" s="1"/>
      <c r="PWX1426" s="1"/>
      <c r="PWY1426" s="1"/>
      <c r="PWZ1426" s="1"/>
      <c r="PXA1426" s="1"/>
      <c r="PXB1426" s="1"/>
      <c r="PXC1426" s="1"/>
      <c r="PXD1426" s="1"/>
      <c r="PXE1426" s="1"/>
      <c r="PXF1426" s="1"/>
      <c r="PXG1426" s="1"/>
      <c r="PXH1426" s="1"/>
      <c r="PXI1426" s="1"/>
      <c r="PXJ1426" s="1"/>
      <c r="PXK1426" s="1"/>
      <c r="PXL1426" s="1"/>
      <c r="PXM1426" s="1"/>
      <c r="PXN1426" s="1"/>
      <c r="PXO1426" s="1"/>
      <c r="PXP1426" s="1"/>
      <c r="PXQ1426" s="1"/>
      <c r="PXR1426" s="1"/>
      <c r="PXS1426" s="1"/>
      <c r="PXT1426" s="1"/>
      <c r="PXU1426" s="1"/>
      <c r="PXV1426" s="1"/>
      <c r="PXW1426" s="1"/>
      <c r="PXX1426" s="1"/>
      <c r="PXY1426" s="1"/>
      <c r="PXZ1426" s="1"/>
      <c r="PYA1426" s="1"/>
      <c r="PYB1426" s="1"/>
      <c r="PYC1426" s="1"/>
      <c r="PYD1426" s="1"/>
      <c r="PYE1426" s="1"/>
      <c r="PYF1426" s="1"/>
      <c r="PYG1426" s="1"/>
      <c r="PYH1426" s="1"/>
      <c r="PYI1426" s="1"/>
      <c r="PYJ1426" s="1"/>
      <c r="PYK1426" s="1"/>
      <c r="PYL1426" s="1"/>
      <c r="PYM1426" s="1"/>
      <c r="PYN1426" s="1"/>
      <c r="PYO1426" s="1"/>
      <c r="PYP1426" s="1"/>
      <c r="PYQ1426" s="1"/>
      <c r="PYR1426" s="1"/>
      <c r="PYS1426" s="1"/>
      <c r="PYT1426" s="1"/>
      <c r="PYU1426" s="1"/>
      <c r="PYV1426" s="1"/>
      <c r="PYW1426" s="1"/>
      <c r="PYX1426" s="1"/>
      <c r="PYY1426" s="1"/>
      <c r="PYZ1426" s="1"/>
      <c r="PZA1426" s="1"/>
      <c r="PZB1426" s="1"/>
      <c r="PZC1426" s="1"/>
      <c r="PZD1426" s="1"/>
      <c r="PZE1426" s="1"/>
      <c r="PZF1426" s="1"/>
      <c r="PZG1426" s="1"/>
      <c r="PZH1426" s="1"/>
      <c r="PZI1426" s="1"/>
      <c r="PZJ1426" s="1"/>
      <c r="PZK1426" s="1"/>
      <c r="PZL1426" s="1"/>
      <c r="PZM1426" s="1"/>
      <c r="PZN1426" s="1"/>
      <c r="PZO1426" s="1"/>
      <c r="PZP1426" s="1"/>
      <c r="PZQ1426" s="1"/>
      <c r="PZR1426" s="1"/>
      <c r="PZS1426" s="1"/>
      <c r="PZT1426" s="1"/>
      <c r="PZU1426" s="1"/>
      <c r="PZV1426" s="1"/>
      <c r="PZW1426" s="1"/>
      <c r="PZX1426" s="1"/>
      <c r="PZY1426" s="1"/>
      <c r="PZZ1426" s="1"/>
      <c r="QAA1426" s="1"/>
      <c r="QAB1426" s="1"/>
      <c r="QAC1426" s="1"/>
      <c r="QAD1426" s="1"/>
      <c r="QAE1426" s="1"/>
      <c r="QAF1426" s="1"/>
      <c r="QAG1426" s="1"/>
      <c r="QAH1426" s="1"/>
      <c r="QAI1426" s="1"/>
      <c r="QAJ1426" s="1"/>
      <c r="QAK1426" s="1"/>
      <c r="QAL1426" s="1"/>
      <c r="QAM1426" s="1"/>
      <c r="QAN1426" s="1"/>
      <c r="QAO1426" s="1"/>
      <c r="QAP1426" s="1"/>
      <c r="QAQ1426" s="1"/>
      <c r="QAR1426" s="1"/>
      <c r="QAS1426" s="1"/>
      <c r="QAT1426" s="1"/>
      <c r="QAU1426" s="1"/>
      <c r="QAV1426" s="1"/>
      <c r="QAW1426" s="1"/>
      <c r="QAX1426" s="1"/>
      <c r="QAY1426" s="1"/>
      <c r="QAZ1426" s="1"/>
      <c r="QBA1426" s="1"/>
      <c r="QBB1426" s="1"/>
      <c r="QBC1426" s="1"/>
      <c r="QBD1426" s="1"/>
      <c r="QBE1426" s="1"/>
      <c r="QBF1426" s="1"/>
      <c r="QBG1426" s="1"/>
      <c r="QBH1426" s="1"/>
      <c r="QBI1426" s="1"/>
      <c r="QBJ1426" s="1"/>
      <c r="QBK1426" s="1"/>
      <c r="QBL1426" s="1"/>
      <c r="QBM1426" s="1"/>
      <c r="QBN1426" s="1"/>
      <c r="QBO1426" s="1"/>
      <c r="QBP1426" s="1"/>
      <c r="QBQ1426" s="1"/>
      <c r="QBR1426" s="1"/>
      <c r="QBS1426" s="1"/>
      <c r="QBT1426" s="1"/>
      <c r="QBU1426" s="1"/>
      <c r="QBV1426" s="1"/>
      <c r="QBW1426" s="1"/>
      <c r="QBX1426" s="1"/>
      <c r="QBY1426" s="1"/>
      <c r="QBZ1426" s="1"/>
      <c r="QCA1426" s="1"/>
      <c r="QCB1426" s="1"/>
      <c r="QCC1426" s="1"/>
      <c r="QCD1426" s="1"/>
      <c r="QCE1426" s="1"/>
      <c r="QCF1426" s="1"/>
      <c r="QCG1426" s="1"/>
      <c r="QCH1426" s="1"/>
      <c r="QCI1426" s="1"/>
      <c r="QCJ1426" s="1"/>
      <c r="QCK1426" s="1"/>
      <c r="QCL1426" s="1"/>
      <c r="QCM1426" s="1"/>
      <c r="QCN1426" s="1"/>
      <c r="QCO1426" s="1"/>
      <c r="QCP1426" s="1"/>
      <c r="QCQ1426" s="1"/>
      <c r="QCR1426" s="1"/>
      <c r="QCS1426" s="1"/>
      <c r="QCT1426" s="1"/>
      <c r="QCU1426" s="1"/>
      <c r="QCV1426" s="1"/>
      <c r="QCW1426" s="1"/>
      <c r="QCX1426" s="1"/>
      <c r="QCY1426" s="1"/>
      <c r="QCZ1426" s="1"/>
      <c r="QDA1426" s="1"/>
      <c r="QDB1426" s="1"/>
      <c r="QDC1426" s="1"/>
      <c r="QDD1426" s="1"/>
      <c r="QDE1426" s="1"/>
      <c r="QDF1426" s="1"/>
      <c r="QDG1426" s="1"/>
      <c r="QDH1426" s="1"/>
      <c r="QDI1426" s="1"/>
      <c r="QDJ1426" s="1"/>
      <c r="QDK1426" s="1"/>
      <c r="QDL1426" s="1"/>
      <c r="QDM1426" s="1"/>
      <c r="QDN1426" s="1"/>
      <c r="QDO1426" s="1"/>
      <c r="QDP1426" s="1"/>
      <c r="QDQ1426" s="1"/>
      <c r="QDR1426" s="1"/>
      <c r="QDS1426" s="1"/>
      <c r="QDT1426" s="1"/>
      <c r="QDU1426" s="1"/>
      <c r="QDV1426" s="1"/>
      <c r="QDW1426" s="1"/>
      <c r="QDX1426" s="1"/>
      <c r="QDY1426" s="1"/>
      <c r="QDZ1426" s="1"/>
      <c r="QEA1426" s="1"/>
      <c r="QEB1426" s="1"/>
      <c r="QEC1426" s="1"/>
      <c r="QED1426" s="1"/>
      <c r="QEE1426" s="1"/>
      <c r="QEF1426" s="1"/>
      <c r="QEG1426" s="1"/>
      <c r="QEH1426" s="1"/>
      <c r="QEI1426" s="1"/>
      <c r="QEJ1426" s="1"/>
      <c r="QEK1426" s="1"/>
      <c r="QEL1426" s="1"/>
      <c r="QEM1426" s="1"/>
      <c r="QEN1426" s="1"/>
      <c r="QEO1426" s="1"/>
      <c r="QEP1426" s="1"/>
      <c r="QEQ1426" s="1"/>
      <c r="QER1426" s="1"/>
      <c r="QES1426" s="1"/>
      <c r="QET1426" s="1"/>
      <c r="QEU1426" s="1"/>
      <c r="QEV1426" s="1"/>
      <c r="QEW1426" s="1"/>
      <c r="QEX1426" s="1"/>
      <c r="QEY1426" s="1"/>
      <c r="QEZ1426" s="1"/>
      <c r="QFA1426" s="1"/>
      <c r="QFB1426" s="1"/>
      <c r="QFC1426" s="1"/>
      <c r="QFD1426" s="1"/>
      <c r="QFE1426" s="1"/>
      <c r="QFF1426" s="1"/>
      <c r="QFG1426" s="1"/>
      <c r="QFH1426" s="1"/>
      <c r="QFI1426" s="1"/>
      <c r="QFJ1426" s="1"/>
      <c r="QFK1426" s="1"/>
      <c r="QFL1426" s="1"/>
      <c r="QFM1426" s="1"/>
      <c r="QFN1426" s="1"/>
      <c r="QFO1426" s="1"/>
      <c r="QFP1426" s="1"/>
      <c r="QFQ1426" s="1"/>
      <c r="QFR1426" s="1"/>
      <c r="QFS1426" s="1"/>
      <c r="QFT1426" s="1"/>
      <c r="QFU1426" s="1"/>
      <c r="QFV1426" s="1"/>
      <c r="QFW1426" s="1"/>
      <c r="QFX1426" s="1"/>
      <c r="QFY1426" s="1"/>
      <c r="QFZ1426" s="1"/>
      <c r="QGA1426" s="1"/>
      <c r="QGB1426" s="1"/>
      <c r="QGC1426" s="1"/>
      <c r="QGD1426" s="1"/>
      <c r="QGE1426" s="1"/>
      <c r="QGF1426" s="1"/>
      <c r="QGG1426" s="1"/>
      <c r="QGH1426" s="1"/>
      <c r="QGI1426" s="1"/>
      <c r="QGJ1426" s="1"/>
      <c r="QGK1426" s="1"/>
      <c r="QGL1426" s="1"/>
      <c r="QGM1426" s="1"/>
      <c r="QGN1426" s="1"/>
      <c r="QGO1426" s="1"/>
      <c r="QGP1426" s="1"/>
      <c r="QGQ1426" s="1"/>
      <c r="QGR1426" s="1"/>
      <c r="QGS1426" s="1"/>
      <c r="QGT1426" s="1"/>
      <c r="QGU1426" s="1"/>
      <c r="QGV1426" s="1"/>
      <c r="QGW1426" s="1"/>
      <c r="QGX1426" s="1"/>
      <c r="QGY1426" s="1"/>
      <c r="QGZ1426" s="1"/>
      <c r="QHA1426" s="1"/>
      <c r="QHB1426" s="1"/>
      <c r="QHC1426" s="1"/>
      <c r="QHD1426" s="1"/>
      <c r="QHE1426" s="1"/>
      <c r="QHF1426" s="1"/>
      <c r="QHG1426" s="1"/>
      <c r="QHH1426" s="1"/>
      <c r="QHI1426" s="1"/>
      <c r="QHJ1426" s="1"/>
      <c r="QHK1426" s="1"/>
      <c r="QHL1426" s="1"/>
      <c r="QHM1426" s="1"/>
      <c r="QHN1426" s="1"/>
      <c r="QHO1426" s="1"/>
      <c r="QHP1426" s="1"/>
      <c r="QHQ1426" s="1"/>
      <c r="QHR1426" s="1"/>
      <c r="QHS1426" s="1"/>
      <c r="QHT1426" s="1"/>
      <c r="QHU1426" s="1"/>
      <c r="QHV1426" s="1"/>
      <c r="QHW1426" s="1"/>
      <c r="QHX1426" s="1"/>
      <c r="QHY1426" s="1"/>
      <c r="QHZ1426" s="1"/>
      <c r="QIA1426" s="1"/>
      <c r="QIB1426" s="1"/>
      <c r="QIC1426" s="1"/>
      <c r="QID1426" s="1"/>
      <c r="QIE1426" s="1"/>
      <c r="QIF1426" s="1"/>
      <c r="QIG1426" s="1"/>
      <c r="QIH1426" s="1"/>
      <c r="QII1426" s="1"/>
      <c r="QIJ1426" s="1"/>
      <c r="QIK1426" s="1"/>
      <c r="QIL1426" s="1"/>
      <c r="QIM1426" s="1"/>
      <c r="QIN1426" s="1"/>
      <c r="QIO1426" s="1"/>
      <c r="QIP1426" s="1"/>
      <c r="QIQ1426" s="1"/>
      <c r="QIR1426" s="1"/>
      <c r="QIS1426" s="1"/>
      <c r="QIT1426" s="1"/>
      <c r="QIU1426" s="1"/>
      <c r="QIV1426" s="1"/>
      <c r="QIW1426" s="1"/>
      <c r="QIX1426" s="1"/>
      <c r="QIY1426" s="1"/>
      <c r="QIZ1426" s="1"/>
      <c r="QJA1426" s="1"/>
      <c r="QJB1426" s="1"/>
      <c r="QJC1426" s="1"/>
      <c r="QJD1426" s="1"/>
      <c r="QJE1426" s="1"/>
      <c r="QJF1426" s="1"/>
      <c r="QJG1426" s="1"/>
      <c r="QJH1426" s="1"/>
      <c r="QJI1426" s="1"/>
      <c r="QJJ1426" s="1"/>
      <c r="QJK1426" s="1"/>
      <c r="QJL1426" s="1"/>
      <c r="QJM1426" s="1"/>
      <c r="QJN1426" s="1"/>
      <c r="QJO1426" s="1"/>
      <c r="QJP1426" s="1"/>
      <c r="QJQ1426" s="1"/>
      <c r="QJR1426" s="1"/>
      <c r="QJS1426" s="1"/>
      <c r="QJT1426" s="1"/>
      <c r="QJU1426" s="1"/>
      <c r="QJV1426" s="1"/>
      <c r="QJW1426" s="1"/>
      <c r="QJX1426" s="1"/>
      <c r="QJY1426" s="1"/>
      <c r="QJZ1426" s="1"/>
      <c r="QKA1426" s="1"/>
      <c r="QKB1426" s="1"/>
      <c r="QKC1426" s="1"/>
      <c r="QKD1426" s="1"/>
      <c r="QKE1426" s="1"/>
      <c r="QKF1426" s="1"/>
      <c r="QKG1426" s="1"/>
      <c r="QKH1426" s="1"/>
      <c r="QKI1426" s="1"/>
      <c r="QKJ1426" s="1"/>
      <c r="QKK1426" s="1"/>
      <c r="QKL1426" s="1"/>
      <c r="QKM1426" s="1"/>
      <c r="QKN1426" s="1"/>
      <c r="QKO1426" s="1"/>
      <c r="QKP1426" s="1"/>
      <c r="QKQ1426" s="1"/>
      <c r="QKR1426" s="1"/>
      <c r="QKS1426" s="1"/>
      <c r="QKT1426" s="1"/>
      <c r="QKU1426" s="1"/>
      <c r="QKV1426" s="1"/>
      <c r="QKW1426" s="1"/>
      <c r="QKX1426" s="1"/>
      <c r="QKY1426" s="1"/>
      <c r="QKZ1426" s="1"/>
      <c r="QLA1426" s="1"/>
      <c r="QLB1426" s="1"/>
      <c r="QLC1426" s="1"/>
      <c r="QLD1426" s="1"/>
      <c r="QLE1426" s="1"/>
      <c r="QLF1426" s="1"/>
      <c r="QLG1426" s="1"/>
      <c r="QLH1426" s="1"/>
      <c r="QLI1426" s="1"/>
      <c r="QLJ1426" s="1"/>
      <c r="QLK1426" s="1"/>
      <c r="QLL1426" s="1"/>
      <c r="QLM1426" s="1"/>
      <c r="QLN1426" s="1"/>
      <c r="QLO1426" s="1"/>
      <c r="QLP1426" s="1"/>
      <c r="QLQ1426" s="1"/>
      <c r="QLR1426" s="1"/>
      <c r="QLS1426" s="1"/>
      <c r="QLT1426" s="1"/>
      <c r="QLU1426" s="1"/>
      <c r="QLV1426" s="1"/>
      <c r="QLW1426" s="1"/>
      <c r="QLX1426" s="1"/>
      <c r="QLY1426" s="1"/>
      <c r="QLZ1426" s="1"/>
      <c r="QMA1426" s="1"/>
      <c r="QMB1426" s="1"/>
      <c r="QMC1426" s="1"/>
      <c r="QMD1426" s="1"/>
      <c r="QME1426" s="1"/>
      <c r="QMF1426" s="1"/>
      <c r="QMG1426" s="1"/>
      <c r="QMH1426" s="1"/>
      <c r="QMI1426" s="1"/>
      <c r="QMJ1426" s="1"/>
      <c r="QMK1426" s="1"/>
      <c r="QML1426" s="1"/>
      <c r="QMM1426" s="1"/>
      <c r="QMN1426" s="1"/>
      <c r="QMO1426" s="1"/>
      <c r="QMP1426" s="1"/>
      <c r="QMQ1426" s="1"/>
      <c r="QMR1426" s="1"/>
      <c r="QMS1426" s="1"/>
      <c r="QMT1426" s="1"/>
      <c r="QMU1426" s="1"/>
      <c r="QMV1426" s="1"/>
      <c r="QMW1426" s="1"/>
      <c r="QMX1426" s="1"/>
      <c r="QMY1426" s="1"/>
      <c r="QMZ1426" s="1"/>
      <c r="QNA1426" s="1"/>
      <c r="QNB1426" s="1"/>
      <c r="QNC1426" s="1"/>
      <c r="QND1426" s="1"/>
      <c r="QNE1426" s="1"/>
      <c r="QNF1426" s="1"/>
      <c r="QNG1426" s="1"/>
      <c r="QNH1426" s="1"/>
      <c r="QNI1426" s="1"/>
      <c r="QNJ1426" s="1"/>
      <c r="QNK1426" s="1"/>
      <c r="QNL1426" s="1"/>
      <c r="QNM1426" s="1"/>
      <c r="QNN1426" s="1"/>
      <c r="QNO1426" s="1"/>
      <c r="QNP1426" s="1"/>
      <c r="QNQ1426" s="1"/>
      <c r="QNR1426" s="1"/>
      <c r="QNS1426" s="1"/>
      <c r="QNT1426" s="1"/>
      <c r="QNU1426" s="1"/>
      <c r="QNV1426" s="1"/>
      <c r="QNW1426" s="1"/>
      <c r="QNX1426" s="1"/>
      <c r="QNY1426" s="1"/>
      <c r="QNZ1426" s="1"/>
      <c r="QOA1426" s="1"/>
      <c r="QOB1426" s="1"/>
      <c r="QOC1426" s="1"/>
      <c r="QOD1426" s="1"/>
      <c r="QOE1426" s="1"/>
      <c r="QOF1426" s="1"/>
      <c r="QOG1426" s="1"/>
      <c r="QOH1426" s="1"/>
      <c r="QOI1426" s="1"/>
      <c r="QOJ1426" s="1"/>
      <c r="QOK1426" s="1"/>
      <c r="QOL1426" s="1"/>
      <c r="QOM1426" s="1"/>
      <c r="QON1426" s="1"/>
      <c r="QOO1426" s="1"/>
      <c r="QOP1426" s="1"/>
      <c r="QOQ1426" s="1"/>
      <c r="QOR1426" s="1"/>
      <c r="QOS1426" s="1"/>
      <c r="QOT1426" s="1"/>
      <c r="QOU1426" s="1"/>
      <c r="QOV1426" s="1"/>
      <c r="QOW1426" s="1"/>
      <c r="QOX1426" s="1"/>
      <c r="QOY1426" s="1"/>
      <c r="QOZ1426" s="1"/>
      <c r="QPA1426" s="1"/>
      <c r="QPB1426" s="1"/>
      <c r="QPC1426" s="1"/>
      <c r="QPD1426" s="1"/>
      <c r="QPE1426" s="1"/>
      <c r="QPF1426" s="1"/>
      <c r="QPG1426" s="1"/>
      <c r="QPH1426" s="1"/>
      <c r="QPI1426" s="1"/>
      <c r="QPJ1426" s="1"/>
      <c r="QPK1426" s="1"/>
      <c r="QPL1426" s="1"/>
      <c r="QPM1426" s="1"/>
      <c r="QPN1426" s="1"/>
      <c r="QPO1426" s="1"/>
      <c r="QPP1426" s="1"/>
      <c r="QPQ1426" s="1"/>
      <c r="QPR1426" s="1"/>
      <c r="QPS1426" s="1"/>
      <c r="QPT1426" s="1"/>
      <c r="QPU1426" s="1"/>
      <c r="QPV1426" s="1"/>
      <c r="QPW1426" s="1"/>
      <c r="QPX1426" s="1"/>
      <c r="QPY1426" s="1"/>
      <c r="QPZ1426" s="1"/>
      <c r="QQA1426" s="1"/>
      <c r="QQB1426" s="1"/>
      <c r="QQC1426" s="1"/>
      <c r="QQD1426" s="1"/>
      <c r="QQE1426" s="1"/>
      <c r="QQF1426" s="1"/>
      <c r="QQG1426" s="1"/>
      <c r="QQH1426" s="1"/>
      <c r="QQI1426" s="1"/>
      <c r="QQJ1426" s="1"/>
      <c r="QQK1426" s="1"/>
      <c r="QQL1426" s="1"/>
      <c r="QQM1426" s="1"/>
      <c r="QQN1426" s="1"/>
      <c r="QQO1426" s="1"/>
      <c r="QQP1426" s="1"/>
      <c r="QQQ1426" s="1"/>
      <c r="QQR1426" s="1"/>
      <c r="QQS1426" s="1"/>
      <c r="QQT1426" s="1"/>
      <c r="QQU1426" s="1"/>
      <c r="QQV1426" s="1"/>
      <c r="QQW1426" s="1"/>
      <c r="QQX1426" s="1"/>
      <c r="QQY1426" s="1"/>
      <c r="QQZ1426" s="1"/>
      <c r="QRA1426" s="1"/>
      <c r="QRB1426" s="1"/>
      <c r="QRC1426" s="1"/>
      <c r="QRD1426" s="1"/>
      <c r="QRE1426" s="1"/>
      <c r="QRF1426" s="1"/>
      <c r="QRG1426" s="1"/>
      <c r="QRH1426" s="1"/>
      <c r="QRI1426" s="1"/>
      <c r="QRJ1426" s="1"/>
      <c r="QRK1426" s="1"/>
      <c r="QRL1426" s="1"/>
      <c r="QRM1426" s="1"/>
      <c r="QRN1426" s="1"/>
      <c r="QRO1426" s="1"/>
      <c r="QRP1426" s="1"/>
      <c r="QRQ1426" s="1"/>
      <c r="QRR1426" s="1"/>
      <c r="QRS1426" s="1"/>
      <c r="QRT1426" s="1"/>
      <c r="QRU1426" s="1"/>
      <c r="QRV1426" s="1"/>
      <c r="QRW1426" s="1"/>
      <c r="QRX1426" s="1"/>
      <c r="QRY1426" s="1"/>
      <c r="QRZ1426" s="1"/>
      <c r="QSA1426" s="1"/>
      <c r="QSB1426" s="1"/>
      <c r="QSC1426" s="1"/>
      <c r="QSD1426" s="1"/>
      <c r="QSE1426" s="1"/>
      <c r="QSF1426" s="1"/>
      <c r="QSG1426" s="1"/>
      <c r="QSH1426" s="1"/>
      <c r="QSI1426" s="1"/>
      <c r="QSJ1426" s="1"/>
      <c r="QSK1426" s="1"/>
      <c r="QSL1426" s="1"/>
      <c r="QSM1426" s="1"/>
      <c r="QSN1426" s="1"/>
      <c r="QSO1426" s="1"/>
      <c r="QSP1426" s="1"/>
      <c r="QSQ1426" s="1"/>
      <c r="QSR1426" s="1"/>
      <c r="QSS1426" s="1"/>
      <c r="QST1426" s="1"/>
      <c r="QSU1426" s="1"/>
      <c r="QSV1426" s="1"/>
      <c r="QSW1426" s="1"/>
      <c r="QSX1426" s="1"/>
      <c r="QSY1426" s="1"/>
      <c r="QSZ1426" s="1"/>
      <c r="QTA1426" s="1"/>
      <c r="QTB1426" s="1"/>
      <c r="QTC1426" s="1"/>
      <c r="QTD1426" s="1"/>
      <c r="QTE1426" s="1"/>
      <c r="QTF1426" s="1"/>
      <c r="QTG1426" s="1"/>
      <c r="QTH1426" s="1"/>
      <c r="QTI1426" s="1"/>
      <c r="QTJ1426" s="1"/>
      <c r="QTK1426" s="1"/>
      <c r="QTL1426" s="1"/>
      <c r="QTM1426" s="1"/>
      <c r="QTN1426" s="1"/>
      <c r="QTO1426" s="1"/>
      <c r="QTP1426" s="1"/>
      <c r="QTQ1426" s="1"/>
      <c r="QTR1426" s="1"/>
      <c r="QTS1426" s="1"/>
      <c r="QTT1426" s="1"/>
      <c r="QTU1426" s="1"/>
      <c r="QTV1426" s="1"/>
      <c r="QTW1426" s="1"/>
      <c r="QTX1426" s="1"/>
      <c r="QTY1426" s="1"/>
      <c r="QTZ1426" s="1"/>
      <c r="QUA1426" s="1"/>
      <c r="QUB1426" s="1"/>
      <c r="QUC1426" s="1"/>
      <c r="QUD1426" s="1"/>
      <c r="QUE1426" s="1"/>
      <c r="QUF1426" s="1"/>
      <c r="QUG1426" s="1"/>
      <c r="QUH1426" s="1"/>
      <c r="QUI1426" s="1"/>
      <c r="QUJ1426" s="1"/>
      <c r="QUK1426" s="1"/>
      <c r="QUL1426" s="1"/>
      <c r="QUM1426" s="1"/>
      <c r="QUN1426" s="1"/>
      <c r="QUO1426" s="1"/>
      <c r="QUP1426" s="1"/>
      <c r="QUQ1426" s="1"/>
      <c r="QUR1426" s="1"/>
      <c r="QUS1426" s="1"/>
      <c r="QUT1426" s="1"/>
      <c r="QUU1426" s="1"/>
      <c r="QUV1426" s="1"/>
      <c r="QUW1426" s="1"/>
      <c r="QUX1426" s="1"/>
      <c r="QUY1426" s="1"/>
      <c r="QUZ1426" s="1"/>
      <c r="QVA1426" s="1"/>
      <c r="QVB1426" s="1"/>
      <c r="QVC1426" s="1"/>
      <c r="QVD1426" s="1"/>
      <c r="QVE1426" s="1"/>
      <c r="QVF1426" s="1"/>
      <c r="QVG1426" s="1"/>
      <c r="QVH1426" s="1"/>
      <c r="QVI1426" s="1"/>
      <c r="QVJ1426" s="1"/>
      <c r="QVK1426" s="1"/>
      <c r="QVL1426" s="1"/>
      <c r="QVM1426" s="1"/>
      <c r="QVN1426" s="1"/>
      <c r="QVO1426" s="1"/>
      <c r="QVP1426" s="1"/>
      <c r="QVQ1426" s="1"/>
      <c r="QVR1426" s="1"/>
      <c r="QVS1426" s="1"/>
      <c r="QVT1426" s="1"/>
      <c r="QVU1426" s="1"/>
      <c r="QVV1426" s="1"/>
      <c r="QVW1426" s="1"/>
      <c r="QVX1426" s="1"/>
      <c r="QVY1426" s="1"/>
      <c r="QVZ1426" s="1"/>
      <c r="QWA1426" s="1"/>
      <c r="QWB1426" s="1"/>
      <c r="QWC1426" s="1"/>
      <c r="QWD1426" s="1"/>
      <c r="QWE1426" s="1"/>
      <c r="QWF1426" s="1"/>
      <c r="QWG1426" s="1"/>
      <c r="QWH1426" s="1"/>
      <c r="QWI1426" s="1"/>
      <c r="QWJ1426" s="1"/>
      <c r="QWK1426" s="1"/>
      <c r="QWL1426" s="1"/>
      <c r="QWM1426" s="1"/>
      <c r="QWN1426" s="1"/>
      <c r="QWO1426" s="1"/>
      <c r="QWP1426" s="1"/>
      <c r="QWQ1426" s="1"/>
      <c r="QWR1426" s="1"/>
      <c r="QWS1426" s="1"/>
      <c r="QWT1426" s="1"/>
      <c r="QWU1426" s="1"/>
      <c r="QWV1426" s="1"/>
      <c r="QWW1426" s="1"/>
      <c r="QWX1426" s="1"/>
      <c r="QWY1426" s="1"/>
      <c r="QWZ1426" s="1"/>
      <c r="QXA1426" s="1"/>
      <c r="QXB1426" s="1"/>
      <c r="QXC1426" s="1"/>
      <c r="QXD1426" s="1"/>
      <c r="QXE1426" s="1"/>
      <c r="QXF1426" s="1"/>
      <c r="QXG1426" s="1"/>
      <c r="QXH1426" s="1"/>
      <c r="QXI1426" s="1"/>
      <c r="QXJ1426" s="1"/>
      <c r="QXK1426" s="1"/>
      <c r="QXL1426" s="1"/>
      <c r="QXM1426" s="1"/>
      <c r="QXN1426" s="1"/>
      <c r="QXO1426" s="1"/>
      <c r="QXP1426" s="1"/>
      <c r="QXQ1426" s="1"/>
      <c r="QXR1426" s="1"/>
      <c r="QXS1426" s="1"/>
      <c r="QXT1426" s="1"/>
      <c r="QXU1426" s="1"/>
      <c r="QXV1426" s="1"/>
      <c r="QXW1426" s="1"/>
      <c r="QXX1426" s="1"/>
      <c r="QXY1426" s="1"/>
      <c r="QXZ1426" s="1"/>
      <c r="QYA1426" s="1"/>
      <c r="QYB1426" s="1"/>
      <c r="QYC1426" s="1"/>
      <c r="QYD1426" s="1"/>
      <c r="QYE1426" s="1"/>
      <c r="QYF1426" s="1"/>
      <c r="QYG1426" s="1"/>
      <c r="QYH1426" s="1"/>
      <c r="QYI1426" s="1"/>
      <c r="QYJ1426" s="1"/>
      <c r="QYK1426" s="1"/>
      <c r="QYL1426" s="1"/>
      <c r="QYM1426" s="1"/>
      <c r="QYN1426" s="1"/>
      <c r="QYO1426" s="1"/>
      <c r="QYP1426" s="1"/>
      <c r="QYQ1426" s="1"/>
      <c r="QYR1426" s="1"/>
      <c r="QYS1426" s="1"/>
      <c r="QYT1426" s="1"/>
      <c r="QYU1426" s="1"/>
      <c r="QYV1426" s="1"/>
      <c r="QYW1426" s="1"/>
      <c r="QYX1426" s="1"/>
      <c r="QYY1426" s="1"/>
      <c r="QYZ1426" s="1"/>
      <c r="QZA1426" s="1"/>
      <c r="QZB1426" s="1"/>
      <c r="QZC1426" s="1"/>
      <c r="QZD1426" s="1"/>
      <c r="QZE1426" s="1"/>
      <c r="QZF1426" s="1"/>
      <c r="QZG1426" s="1"/>
      <c r="QZH1426" s="1"/>
      <c r="QZI1426" s="1"/>
      <c r="QZJ1426" s="1"/>
      <c r="QZK1426" s="1"/>
      <c r="QZL1426" s="1"/>
      <c r="QZM1426" s="1"/>
      <c r="QZN1426" s="1"/>
      <c r="QZO1426" s="1"/>
      <c r="QZP1426" s="1"/>
      <c r="QZQ1426" s="1"/>
      <c r="QZR1426" s="1"/>
      <c r="QZS1426" s="1"/>
      <c r="QZT1426" s="1"/>
      <c r="QZU1426" s="1"/>
      <c r="QZV1426" s="1"/>
      <c r="QZW1426" s="1"/>
      <c r="QZX1426" s="1"/>
      <c r="QZY1426" s="1"/>
      <c r="QZZ1426" s="1"/>
      <c r="RAA1426" s="1"/>
      <c r="RAB1426" s="1"/>
      <c r="RAC1426" s="1"/>
      <c r="RAD1426" s="1"/>
      <c r="RAE1426" s="1"/>
      <c r="RAF1426" s="1"/>
      <c r="RAG1426" s="1"/>
      <c r="RAH1426" s="1"/>
      <c r="RAI1426" s="1"/>
      <c r="RAJ1426" s="1"/>
      <c r="RAK1426" s="1"/>
      <c r="RAL1426" s="1"/>
      <c r="RAM1426" s="1"/>
      <c r="RAN1426" s="1"/>
      <c r="RAO1426" s="1"/>
      <c r="RAP1426" s="1"/>
      <c r="RAQ1426" s="1"/>
      <c r="RAR1426" s="1"/>
      <c r="RAS1426" s="1"/>
      <c r="RAT1426" s="1"/>
      <c r="RAU1426" s="1"/>
      <c r="RAV1426" s="1"/>
      <c r="RAW1426" s="1"/>
      <c r="RAX1426" s="1"/>
      <c r="RAY1426" s="1"/>
      <c r="RAZ1426" s="1"/>
      <c r="RBA1426" s="1"/>
      <c r="RBB1426" s="1"/>
      <c r="RBC1426" s="1"/>
      <c r="RBD1426" s="1"/>
      <c r="RBE1426" s="1"/>
      <c r="RBF1426" s="1"/>
      <c r="RBG1426" s="1"/>
      <c r="RBH1426" s="1"/>
      <c r="RBI1426" s="1"/>
      <c r="RBJ1426" s="1"/>
      <c r="RBK1426" s="1"/>
      <c r="RBL1426" s="1"/>
      <c r="RBM1426" s="1"/>
      <c r="RBN1426" s="1"/>
      <c r="RBO1426" s="1"/>
      <c r="RBP1426" s="1"/>
      <c r="RBQ1426" s="1"/>
      <c r="RBR1426" s="1"/>
      <c r="RBS1426" s="1"/>
      <c r="RBT1426" s="1"/>
      <c r="RBU1426" s="1"/>
      <c r="RBV1426" s="1"/>
      <c r="RBW1426" s="1"/>
      <c r="RBX1426" s="1"/>
      <c r="RBY1426" s="1"/>
      <c r="RBZ1426" s="1"/>
      <c r="RCA1426" s="1"/>
      <c r="RCB1426" s="1"/>
      <c r="RCC1426" s="1"/>
      <c r="RCD1426" s="1"/>
      <c r="RCE1426" s="1"/>
      <c r="RCF1426" s="1"/>
      <c r="RCG1426" s="1"/>
      <c r="RCH1426" s="1"/>
      <c r="RCI1426" s="1"/>
      <c r="RCJ1426" s="1"/>
      <c r="RCK1426" s="1"/>
      <c r="RCL1426" s="1"/>
      <c r="RCM1426" s="1"/>
      <c r="RCN1426" s="1"/>
      <c r="RCO1426" s="1"/>
      <c r="RCP1426" s="1"/>
      <c r="RCQ1426" s="1"/>
      <c r="RCR1426" s="1"/>
      <c r="RCS1426" s="1"/>
      <c r="RCT1426" s="1"/>
      <c r="RCU1426" s="1"/>
      <c r="RCV1426" s="1"/>
      <c r="RCW1426" s="1"/>
      <c r="RCX1426" s="1"/>
      <c r="RCY1426" s="1"/>
      <c r="RCZ1426" s="1"/>
      <c r="RDA1426" s="1"/>
      <c r="RDB1426" s="1"/>
      <c r="RDC1426" s="1"/>
      <c r="RDD1426" s="1"/>
      <c r="RDE1426" s="1"/>
      <c r="RDF1426" s="1"/>
      <c r="RDG1426" s="1"/>
      <c r="RDH1426" s="1"/>
      <c r="RDI1426" s="1"/>
      <c r="RDJ1426" s="1"/>
      <c r="RDK1426" s="1"/>
      <c r="RDL1426" s="1"/>
      <c r="RDM1426" s="1"/>
      <c r="RDN1426" s="1"/>
      <c r="RDO1426" s="1"/>
      <c r="RDP1426" s="1"/>
      <c r="RDQ1426" s="1"/>
      <c r="RDR1426" s="1"/>
      <c r="RDS1426" s="1"/>
      <c r="RDT1426" s="1"/>
      <c r="RDU1426" s="1"/>
      <c r="RDV1426" s="1"/>
      <c r="RDW1426" s="1"/>
      <c r="RDX1426" s="1"/>
      <c r="RDY1426" s="1"/>
      <c r="RDZ1426" s="1"/>
      <c r="REA1426" s="1"/>
      <c r="REB1426" s="1"/>
      <c r="REC1426" s="1"/>
      <c r="RED1426" s="1"/>
      <c r="REE1426" s="1"/>
      <c r="REF1426" s="1"/>
      <c r="REG1426" s="1"/>
      <c r="REH1426" s="1"/>
      <c r="REI1426" s="1"/>
      <c r="REJ1426" s="1"/>
      <c r="REK1426" s="1"/>
      <c r="REL1426" s="1"/>
      <c r="REM1426" s="1"/>
      <c r="REN1426" s="1"/>
      <c r="REO1426" s="1"/>
      <c r="REP1426" s="1"/>
      <c r="REQ1426" s="1"/>
      <c r="RER1426" s="1"/>
      <c r="RES1426" s="1"/>
      <c r="RET1426" s="1"/>
      <c r="REU1426" s="1"/>
      <c r="REV1426" s="1"/>
      <c r="REW1426" s="1"/>
      <c r="REX1426" s="1"/>
      <c r="REY1426" s="1"/>
      <c r="REZ1426" s="1"/>
      <c r="RFA1426" s="1"/>
      <c r="RFB1426" s="1"/>
      <c r="RFC1426" s="1"/>
      <c r="RFD1426" s="1"/>
      <c r="RFE1426" s="1"/>
      <c r="RFF1426" s="1"/>
      <c r="RFG1426" s="1"/>
      <c r="RFH1426" s="1"/>
      <c r="RFI1426" s="1"/>
      <c r="RFJ1426" s="1"/>
      <c r="RFK1426" s="1"/>
      <c r="RFL1426" s="1"/>
      <c r="RFM1426" s="1"/>
      <c r="RFN1426" s="1"/>
      <c r="RFO1426" s="1"/>
      <c r="RFP1426" s="1"/>
      <c r="RFQ1426" s="1"/>
      <c r="RFR1426" s="1"/>
      <c r="RFS1426" s="1"/>
      <c r="RFT1426" s="1"/>
      <c r="RFU1426" s="1"/>
      <c r="RFV1426" s="1"/>
      <c r="RFW1426" s="1"/>
      <c r="RFX1426" s="1"/>
      <c r="RFY1426" s="1"/>
      <c r="RFZ1426" s="1"/>
      <c r="RGA1426" s="1"/>
      <c r="RGB1426" s="1"/>
      <c r="RGC1426" s="1"/>
      <c r="RGD1426" s="1"/>
      <c r="RGE1426" s="1"/>
      <c r="RGF1426" s="1"/>
      <c r="RGG1426" s="1"/>
      <c r="RGH1426" s="1"/>
      <c r="RGI1426" s="1"/>
      <c r="RGJ1426" s="1"/>
      <c r="RGK1426" s="1"/>
      <c r="RGL1426" s="1"/>
      <c r="RGM1426" s="1"/>
      <c r="RGN1426" s="1"/>
      <c r="RGO1426" s="1"/>
      <c r="RGP1426" s="1"/>
      <c r="RGQ1426" s="1"/>
      <c r="RGR1426" s="1"/>
      <c r="RGS1426" s="1"/>
      <c r="RGT1426" s="1"/>
      <c r="RGU1426" s="1"/>
      <c r="RGV1426" s="1"/>
      <c r="RGW1426" s="1"/>
      <c r="RGX1426" s="1"/>
      <c r="RGY1426" s="1"/>
      <c r="RGZ1426" s="1"/>
      <c r="RHA1426" s="1"/>
      <c r="RHB1426" s="1"/>
      <c r="RHC1426" s="1"/>
      <c r="RHD1426" s="1"/>
      <c r="RHE1426" s="1"/>
      <c r="RHF1426" s="1"/>
      <c r="RHG1426" s="1"/>
      <c r="RHH1426" s="1"/>
      <c r="RHI1426" s="1"/>
      <c r="RHJ1426" s="1"/>
      <c r="RHK1426" s="1"/>
      <c r="RHL1426" s="1"/>
      <c r="RHM1426" s="1"/>
      <c r="RHN1426" s="1"/>
      <c r="RHO1426" s="1"/>
      <c r="RHP1426" s="1"/>
      <c r="RHQ1426" s="1"/>
      <c r="RHR1426" s="1"/>
      <c r="RHS1426" s="1"/>
      <c r="RHT1426" s="1"/>
      <c r="RHU1426" s="1"/>
      <c r="RHV1426" s="1"/>
      <c r="RHW1426" s="1"/>
      <c r="RHX1426" s="1"/>
      <c r="RHY1426" s="1"/>
      <c r="RHZ1426" s="1"/>
      <c r="RIA1426" s="1"/>
      <c r="RIB1426" s="1"/>
      <c r="RIC1426" s="1"/>
      <c r="RID1426" s="1"/>
      <c r="RIE1426" s="1"/>
      <c r="RIF1426" s="1"/>
      <c r="RIG1426" s="1"/>
      <c r="RIH1426" s="1"/>
      <c r="RII1426" s="1"/>
      <c r="RIJ1426" s="1"/>
      <c r="RIK1426" s="1"/>
      <c r="RIL1426" s="1"/>
      <c r="RIM1426" s="1"/>
      <c r="RIN1426" s="1"/>
      <c r="RIO1426" s="1"/>
      <c r="RIP1426" s="1"/>
      <c r="RIQ1426" s="1"/>
      <c r="RIR1426" s="1"/>
      <c r="RIS1426" s="1"/>
      <c r="RIT1426" s="1"/>
      <c r="RIU1426" s="1"/>
      <c r="RIV1426" s="1"/>
      <c r="RIW1426" s="1"/>
      <c r="RIX1426" s="1"/>
      <c r="RIY1426" s="1"/>
      <c r="RIZ1426" s="1"/>
      <c r="RJA1426" s="1"/>
      <c r="RJB1426" s="1"/>
      <c r="RJC1426" s="1"/>
      <c r="RJD1426" s="1"/>
      <c r="RJE1426" s="1"/>
      <c r="RJF1426" s="1"/>
      <c r="RJG1426" s="1"/>
      <c r="RJH1426" s="1"/>
      <c r="RJI1426" s="1"/>
      <c r="RJJ1426" s="1"/>
      <c r="RJK1426" s="1"/>
      <c r="RJL1426" s="1"/>
      <c r="RJM1426" s="1"/>
      <c r="RJN1426" s="1"/>
      <c r="RJO1426" s="1"/>
      <c r="RJP1426" s="1"/>
      <c r="RJQ1426" s="1"/>
      <c r="RJR1426" s="1"/>
      <c r="RJS1426" s="1"/>
      <c r="RJT1426" s="1"/>
      <c r="RJU1426" s="1"/>
      <c r="RJV1426" s="1"/>
      <c r="RJW1426" s="1"/>
      <c r="RJX1426" s="1"/>
      <c r="RJY1426" s="1"/>
      <c r="RJZ1426" s="1"/>
      <c r="RKA1426" s="1"/>
      <c r="RKB1426" s="1"/>
      <c r="RKC1426" s="1"/>
      <c r="RKD1426" s="1"/>
      <c r="RKE1426" s="1"/>
      <c r="RKF1426" s="1"/>
      <c r="RKG1426" s="1"/>
      <c r="RKH1426" s="1"/>
      <c r="RKI1426" s="1"/>
      <c r="RKJ1426" s="1"/>
      <c r="RKK1426" s="1"/>
      <c r="RKL1426" s="1"/>
      <c r="RKM1426" s="1"/>
      <c r="RKN1426" s="1"/>
      <c r="RKO1426" s="1"/>
      <c r="RKP1426" s="1"/>
      <c r="RKQ1426" s="1"/>
      <c r="RKR1426" s="1"/>
      <c r="RKS1426" s="1"/>
      <c r="RKT1426" s="1"/>
      <c r="RKU1426" s="1"/>
      <c r="RKV1426" s="1"/>
      <c r="RKW1426" s="1"/>
      <c r="RKX1426" s="1"/>
      <c r="RKY1426" s="1"/>
      <c r="RKZ1426" s="1"/>
      <c r="RLA1426" s="1"/>
      <c r="RLB1426" s="1"/>
      <c r="RLC1426" s="1"/>
      <c r="RLD1426" s="1"/>
      <c r="RLE1426" s="1"/>
      <c r="RLF1426" s="1"/>
      <c r="RLG1426" s="1"/>
      <c r="RLH1426" s="1"/>
      <c r="RLI1426" s="1"/>
      <c r="RLJ1426" s="1"/>
      <c r="RLK1426" s="1"/>
      <c r="RLL1426" s="1"/>
      <c r="RLM1426" s="1"/>
      <c r="RLN1426" s="1"/>
      <c r="RLO1426" s="1"/>
      <c r="RLP1426" s="1"/>
      <c r="RLQ1426" s="1"/>
      <c r="RLR1426" s="1"/>
      <c r="RLS1426" s="1"/>
      <c r="RLT1426" s="1"/>
      <c r="RLU1426" s="1"/>
      <c r="RLV1426" s="1"/>
      <c r="RLW1426" s="1"/>
      <c r="RLX1426" s="1"/>
      <c r="RLY1426" s="1"/>
      <c r="RLZ1426" s="1"/>
      <c r="RMA1426" s="1"/>
      <c r="RMB1426" s="1"/>
      <c r="RMC1426" s="1"/>
      <c r="RMD1426" s="1"/>
      <c r="RME1426" s="1"/>
      <c r="RMF1426" s="1"/>
      <c r="RMG1426" s="1"/>
      <c r="RMH1426" s="1"/>
      <c r="RMI1426" s="1"/>
      <c r="RMJ1426" s="1"/>
      <c r="RMK1426" s="1"/>
      <c r="RML1426" s="1"/>
      <c r="RMM1426" s="1"/>
      <c r="RMN1426" s="1"/>
      <c r="RMO1426" s="1"/>
      <c r="RMP1426" s="1"/>
      <c r="RMQ1426" s="1"/>
      <c r="RMR1426" s="1"/>
      <c r="RMS1426" s="1"/>
      <c r="RMT1426" s="1"/>
      <c r="RMU1426" s="1"/>
      <c r="RMV1426" s="1"/>
      <c r="RMW1426" s="1"/>
      <c r="RMX1426" s="1"/>
      <c r="RMY1426" s="1"/>
      <c r="RMZ1426" s="1"/>
      <c r="RNA1426" s="1"/>
      <c r="RNB1426" s="1"/>
      <c r="RNC1426" s="1"/>
      <c r="RND1426" s="1"/>
      <c r="RNE1426" s="1"/>
      <c r="RNF1426" s="1"/>
      <c r="RNG1426" s="1"/>
      <c r="RNH1426" s="1"/>
      <c r="RNI1426" s="1"/>
      <c r="RNJ1426" s="1"/>
      <c r="RNK1426" s="1"/>
      <c r="RNL1426" s="1"/>
      <c r="RNM1426" s="1"/>
      <c r="RNN1426" s="1"/>
      <c r="RNO1426" s="1"/>
      <c r="RNP1426" s="1"/>
      <c r="RNQ1426" s="1"/>
      <c r="RNR1426" s="1"/>
      <c r="RNS1426" s="1"/>
      <c r="RNT1426" s="1"/>
      <c r="RNU1426" s="1"/>
      <c r="RNV1426" s="1"/>
      <c r="RNW1426" s="1"/>
      <c r="RNX1426" s="1"/>
      <c r="RNY1426" s="1"/>
      <c r="RNZ1426" s="1"/>
      <c r="ROA1426" s="1"/>
      <c r="ROB1426" s="1"/>
      <c r="ROC1426" s="1"/>
      <c r="ROD1426" s="1"/>
      <c r="ROE1426" s="1"/>
      <c r="ROF1426" s="1"/>
      <c r="ROG1426" s="1"/>
      <c r="ROH1426" s="1"/>
      <c r="ROI1426" s="1"/>
      <c r="ROJ1426" s="1"/>
      <c r="ROK1426" s="1"/>
      <c r="ROL1426" s="1"/>
      <c r="ROM1426" s="1"/>
      <c r="RON1426" s="1"/>
      <c r="ROO1426" s="1"/>
      <c r="ROP1426" s="1"/>
      <c r="ROQ1426" s="1"/>
      <c r="ROR1426" s="1"/>
      <c r="ROS1426" s="1"/>
      <c r="ROT1426" s="1"/>
      <c r="ROU1426" s="1"/>
      <c r="ROV1426" s="1"/>
      <c r="ROW1426" s="1"/>
      <c r="ROX1426" s="1"/>
      <c r="ROY1426" s="1"/>
      <c r="ROZ1426" s="1"/>
      <c r="RPA1426" s="1"/>
      <c r="RPB1426" s="1"/>
      <c r="RPC1426" s="1"/>
      <c r="RPD1426" s="1"/>
      <c r="RPE1426" s="1"/>
      <c r="RPF1426" s="1"/>
      <c r="RPG1426" s="1"/>
      <c r="RPH1426" s="1"/>
      <c r="RPI1426" s="1"/>
      <c r="RPJ1426" s="1"/>
      <c r="RPK1426" s="1"/>
      <c r="RPL1426" s="1"/>
      <c r="RPM1426" s="1"/>
      <c r="RPN1426" s="1"/>
      <c r="RPO1426" s="1"/>
      <c r="RPP1426" s="1"/>
      <c r="RPQ1426" s="1"/>
      <c r="RPR1426" s="1"/>
      <c r="RPS1426" s="1"/>
      <c r="RPT1426" s="1"/>
      <c r="RPU1426" s="1"/>
      <c r="RPV1426" s="1"/>
      <c r="RPW1426" s="1"/>
      <c r="RPX1426" s="1"/>
      <c r="RPY1426" s="1"/>
      <c r="RPZ1426" s="1"/>
      <c r="RQA1426" s="1"/>
      <c r="RQB1426" s="1"/>
      <c r="RQC1426" s="1"/>
      <c r="RQD1426" s="1"/>
      <c r="RQE1426" s="1"/>
      <c r="RQF1426" s="1"/>
      <c r="RQG1426" s="1"/>
      <c r="RQH1426" s="1"/>
      <c r="RQI1426" s="1"/>
      <c r="RQJ1426" s="1"/>
      <c r="RQK1426" s="1"/>
      <c r="RQL1426" s="1"/>
      <c r="RQM1426" s="1"/>
      <c r="RQN1426" s="1"/>
      <c r="RQO1426" s="1"/>
      <c r="RQP1426" s="1"/>
      <c r="RQQ1426" s="1"/>
      <c r="RQR1426" s="1"/>
      <c r="RQS1426" s="1"/>
      <c r="RQT1426" s="1"/>
      <c r="RQU1426" s="1"/>
      <c r="RQV1426" s="1"/>
      <c r="RQW1426" s="1"/>
      <c r="RQX1426" s="1"/>
      <c r="RQY1426" s="1"/>
      <c r="RQZ1426" s="1"/>
      <c r="RRA1426" s="1"/>
      <c r="RRB1426" s="1"/>
      <c r="RRC1426" s="1"/>
      <c r="RRD1426" s="1"/>
      <c r="RRE1426" s="1"/>
      <c r="RRF1426" s="1"/>
      <c r="RRG1426" s="1"/>
      <c r="RRH1426" s="1"/>
      <c r="RRI1426" s="1"/>
      <c r="RRJ1426" s="1"/>
      <c r="RRK1426" s="1"/>
      <c r="RRL1426" s="1"/>
      <c r="RRM1426" s="1"/>
      <c r="RRN1426" s="1"/>
      <c r="RRO1426" s="1"/>
      <c r="RRP1426" s="1"/>
      <c r="RRQ1426" s="1"/>
      <c r="RRR1426" s="1"/>
      <c r="RRS1426" s="1"/>
      <c r="RRT1426" s="1"/>
      <c r="RRU1426" s="1"/>
      <c r="RRV1426" s="1"/>
      <c r="RRW1426" s="1"/>
      <c r="RRX1426" s="1"/>
      <c r="RRY1426" s="1"/>
      <c r="RRZ1426" s="1"/>
      <c r="RSA1426" s="1"/>
      <c r="RSB1426" s="1"/>
      <c r="RSC1426" s="1"/>
      <c r="RSD1426" s="1"/>
      <c r="RSE1426" s="1"/>
      <c r="RSF1426" s="1"/>
      <c r="RSG1426" s="1"/>
      <c r="RSH1426" s="1"/>
      <c r="RSI1426" s="1"/>
      <c r="RSJ1426" s="1"/>
      <c r="RSK1426" s="1"/>
      <c r="RSL1426" s="1"/>
      <c r="RSM1426" s="1"/>
      <c r="RSN1426" s="1"/>
      <c r="RSO1426" s="1"/>
      <c r="RSP1426" s="1"/>
      <c r="RSQ1426" s="1"/>
      <c r="RSR1426" s="1"/>
      <c r="RSS1426" s="1"/>
      <c r="RST1426" s="1"/>
      <c r="RSU1426" s="1"/>
      <c r="RSV1426" s="1"/>
      <c r="RSW1426" s="1"/>
      <c r="RSX1426" s="1"/>
      <c r="RSY1426" s="1"/>
      <c r="RSZ1426" s="1"/>
      <c r="RTA1426" s="1"/>
      <c r="RTB1426" s="1"/>
      <c r="RTC1426" s="1"/>
      <c r="RTD1426" s="1"/>
      <c r="RTE1426" s="1"/>
      <c r="RTF1426" s="1"/>
      <c r="RTG1426" s="1"/>
      <c r="RTH1426" s="1"/>
      <c r="RTI1426" s="1"/>
      <c r="RTJ1426" s="1"/>
      <c r="RTK1426" s="1"/>
      <c r="RTL1426" s="1"/>
      <c r="RTM1426" s="1"/>
      <c r="RTN1426" s="1"/>
      <c r="RTO1426" s="1"/>
      <c r="RTP1426" s="1"/>
      <c r="RTQ1426" s="1"/>
      <c r="RTR1426" s="1"/>
      <c r="RTS1426" s="1"/>
      <c r="RTT1426" s="1"/>
      <c r="RTU1426" s="1"/>
      <c r="RTV1426" s="1"/>
      <c r="RTW1426" s="1"/>
      <c r="RTX1426" s="1"/>
      <c r="RTY1426" s="1"/>
      <c r="RTZ1426" s="1"/>
      <c r="RUA1426" s="1"/>
      <c r="RUB1426" s="1"/>
      <c r="RUC1426" s="1"/>
      <c r="RUD1426" s="1"/>
      <c r="RUE1426" s="1"/>
      <c r="RUF1426" s="1"/>
      <c r="RUG1426" s="1"/>
      <c r="RUH1426" s="1"/>
      <c r="RUI1426" s="1"/>
      <c r="RUJ1426" s="1"/>
      <c r="RUK1426" s="1"/>
      <c r="RUL1426" s="1"/>
      <c r="RUM1426" s="1"/>
      <c r="RUN1426" s="1"/>
      <c r="RUO1426" s="1"/>
      <c r="RUP1426" s="1"/>
      <c r="RUQ1426" s="1"/>
      <c r="RUR1426" s="1"/>
      <c r="RUS1426" s="1"/>
      <c r="RUT1426" s="1"/>
      <c r="RUU1426" s="1"/>
      <c r="RUV1426" s="1"/>
      <c r="RUW1426" s="1"/>
      <c r="RUX1426" s="1"/>
      <c r="RUY1426" s="1"/>
      <c r="RUZ1426" s="1"/>
      <c r="RVA1426" s="1"/>
      <c r="RVB1426" s="1"/>
      <c r="RVC1426" s="1"/>
      <c r="RVD1426" s="1"/>
      <c r="RVE1426" s="1"/>
      <c r="RVF1426" s="1"/>
      <c r="RVG1426" s="1"/>
      <c r="RVH1426" s="1"/>
      <c r="RVI1426" s="1"/>
      <c r="RVJ1426" s="1"/>
      <c r="RVK1426" s="1"/>
      <c r="RVL1426" s="1"/>
      <c r="RVM1426" s="1"/>
      <c r="RVN1426" s="1"/>
      <c r="RVO1426" s="1"/>
      <c r="RVP1426" s="1"/>
      <c r="RVQ1426" s="1"/>
      <c r="RVR1426" s="1"/>
      <c r="RVS1426" s="1"/>
      <c r="RVT1426" s="1"/>
      <c r="RVU1426" s="1"/>
      <c r="RVV1426" s="1"/>
      <c r="RVW1426" s="1"/>
      <c r="RVX1426" s="1"/>
      <c r="RVY1426" s="1"/>
      <c r="RVZ1426" s="1"/>
      <c r="RWA1426" s="1"/>
      <c r="RWB1426" s="1"/>
      <c r="RWC1426" s="1"/>
      <c r="RWD1426" s="1"/>
      <c r="RWE1426" s="1"/>
      <c r="RWF1426" s="1"/>
      <c r="RWG1426" s="1"/>
      <c r="RWH1426" s="1"/>
      <c r="RWI1426" s="1"/>
      <c r="RWJ1426" s="1"/>
      <c r="RWK1426" s="1"/>
      <c r="RWL1426" s="1"/>
      <c r="RWM1426" s="1"/>
      <c r="RWN1426" s="1"/>
      <c r="RWO1426" s="1"/>
      <c r="RWP1426" s="1"/>
      <c r="RWQ1426" s="1"/>
      <c r="RWR1426" s="1"/>
      <c r="RWS1426" s="1"/>
      <c r="RWT1426" s="1"/>
      <c r="RWU1426" s="1"/>
      <c r="RWV1426" s="1"/>
      <c r="RWW1426" s="1"/>
      <c r="RWX1426" s="1"/>
      <c r="RWY1426" s="1"/>
      <c r="RWZ1426" s="1"/>
      <c r="RXA1426" s="1"/>
      <c r="RXB1426" s="1"/>
      <c r="RXC1426" s="1"/>
      <c r="RXD1426" s="1"/>
      <c r="RXE1426" s="1"/>
      <c r="RXF1426" s="1"/>
      <c r="RXG1426" s="1"/>
      <c r="RXH1426" s="1"/>
      <c r="RXI1426" s="1"/>
      <c r="RXJ1426" s="1"/>
      <c r="RXK1426" s="1"/>
      <c r="RXL1426" s="1"/>
      <c r="RXM1426" s="1"/>
      <c r="RXN1426" s="1"/>
      <c r="RXO1426" s="1"/>
      <c r="RXP1426" s="1"/>
      <c r="RXQ1426" s="1"/>
      <c r="RXR1426" s="1"/>
      <c r="RXS1426" s="1"/>
      <c r="RXT1426" s="1"/>
      <c r="RXU1426" s="1"/>
      <c r="RXV1426" s="1"/>
      <c r="RXW1426" s="1"/>
      <c r="RXX1426" s="1"/>
      <c r="RXY1426" s="1"/>
      <c r="RXZ1426" s="1"/>
      <c r="RYA1426" s="1"/>
      <c r="RYB1426" s="1"/>
      <c r="RYC1426" s="1"/>
      <c r="RYD1426" s="1"/>
      <c r="RYE1426" s="1"/>
      <c r="RYF1426" s="1"/>
      <c r="RYG1426" s="1"/>
      <c r="RYH1426" s="1"/>
      <c r="RYI1426" s="1"/>
      <c r="RYJ1426" s="1"/>
      <c r="RYK1426" s="1"/>
      <c r="RYL1426" s="1"/>
      <c r="RYM1426" s="1"/>
      <c r="RYN1426" s="1"/>
      <c r="RYO1426" s="1"/>
      <c r="RYP1426" s="1"/>
      <c r="RYQ1426" s="1"/>
      <c r="RYR1426" s="1"/>
      <c r="RYS1426" s="1"/>
      <c r="RYT1426" s="1"/>
      <c r="RYU1426" s="1"/>
      <c r="RYV1426" s="1"/>
      <c r="RYW1426" s="1"/>
      <c r="RYX1426" s="1"/>
      <c r="RYY1426" s="1"/>
      <c r="RYZ1426" s="1"/>
      <c r="RZA1426" s="1"/>
      <c r="RZB1426" s="1"/>
      <c r="RZC1426" s="1"/>
      <c r="RZD1426" s="1"/>
      <c r="RZE1426" s="1"/>
      <c r="RZF1426" s="1"/>
      <c r="RZG1426" s="1"/>
      <c r="RZH1426" s="1"/>
      <c r="RZI1426" s="1"/>
      <c r="RZJ1426" s="1"/>
      <c r="RZK1426" s="1"/>
      <c r="RZL1426" s="1"/>
      <c r="RZM1426" s="1"/>
      <c r="RZN1426" s="1"/>
      <c r="RZO1426" s="1"/>
      <c r="RZP1426" s="1"/>
      <c r="RZQ1426" s="1"/>
      <c r="RZR1426" s="1"/>
      <c r="RZS1426" s="1"/>
      <c r="RZT1426" s="1"/>
      <c r="RZU1426" s="1"/>
      <c r="RZV1426" s="1"/>
      <c r="RZW1426" s="1"/>
      <c r="RZX1426" s="1"/>
      <c r="RZY1426" s="1"/>
      <c r="RZZ1426" s="1"/>
      <c r="SAA1426" s="1"/>
      <c r="SAB1426" s="1"/>
      <c r="SAC1426" s="1"/>
      <c r="SAD1426" s="1"/>
      <c r="SAE1426" s="1"/>
      <c r="SAF1426" s="1"/>
      <c r="SAG1426" s="1"/>
      <c r="SAH1426" s="1"/>
      <c r="SAI1426" s="1"/>
      <c r="SAJ1426" s="1"/>
      <c r="SAK1426" s="1"/>
      <c r="SAL1426" s="1"/>
      <c r="SAM1426" s="1"/>
      <c r="SAN1426" s="1"/>
      <c r="SAO1426" s="1"/>
      <c r="SAP1426" s="1"/>
      <c r="SAQ1426" s="1"/>
      <c r="SAR1426" s="1"/>
      <c r="SAS1426" s="1"/>
      <c r="SAT1426" s="1"/>
      <c r="SAU1426" s="1"/>
      <c r="SAV1426" s="1"/>
      <c r="SAW1426" s="1"/>
      <c r="SAX1426" s="1"/>
      <c r="SAY1426" s="1"/>
      <c r="SAZ1426" s="1"/>
      <c r="SBA1426" s="1"/>
      <c r="SBB1426" s="1"/>
      <c r="SBC1426" s="1"/>
      <c r="SBD1426" s="1"/>
      <c r="SBE1426" s="1"/>
      <c r="SBF1426" s="1"/>
      <c r="SBG1426" s="1"/>
      <c r="SBH1426" s="1"/>
      <c r="SBI1426" s="1"/>
      <c r="SBJ1426" s="1"/>
      <c r="SBK1426" s="1"/>
      <c r="SBL1426" s="1"/>
      <c r="SBM1426" s="1"/>
      <c r="SBN1426" s="1"/>
      <c r="SBO1426" s="1"/>
      <c r="SBP1426" s="1"/>
      <c r="SBQ1426" s="1"/>
      <c r="SBR1426" s="1"/>
      <c r="SBS1426" s="1"/>
      <c r="SBT1426" s="1"/>
      <c r="SBU1426" s="1"/>
      <c r="SBV1426" s="1"/>
      <c r="SBW1426" s="1"/>
      <c r="SBX1426" s="1"/>
      <c r="SBY1426" s="1"/>
      <c r="SBZ1426" s="1"/>
      <c r="SCA1426" s="1"/>
      <c r="SCB1426" s="1"/>
      <c r="SCC1426" s="1"/>
      <c r="SCD1426" s="1"/>
      <c r="SCE1426" s="1"/>
      <c r="SCF1426" s="1"/>
      <c r="SCG1426" s="1"/>
      <c r="SCH1426" s="1"/>
      <c r="SCI1426" s="1"/>
      <c r="SCJ1426" s="1"/>
      <c r="SCK1426" s="1"/>
      <c r="SCL1426" s="1"/>
      <c r="SCM1426" s="1"/>
      <c r="SCN1426" s="1"/>
      <c r="SCO1426" s="1"/>
      <c r="SCP1426" s="1"/>
      <c r="SCQ1426" s="1"/>
      <c r="SCR1426" s="1"/>
      <c r="SCS1426" s="1"/>
      <c r="SCT1426" s="1"/>
      <c r="SCU1426" s="1"/>
      <c r="SCV1426" s="1"/>
      <c r="SCW1426" s="1"/>
      <c r="SCX1426" s="1"/>
      <c r="SCY1426" s="1"/>
      <c r="SCZ1426" s="1"/>
      <c r="SDA1426" s="1"/>
      <c r="SDB1426" s="1"/>
      <c r="SDC1426" s="1"/>
      <c r="SDD1426" s="1"/>
      <c r="SDE1426" s="1"/>
      <c r="SDF1426" s="1"/>
      <c r="SDG1426" s="1"/>
      <c r="SDH1426" s="1"/>
      <c r="SDI1426" s="1"/>
      <c r="SDJ1426" s="1"/>
      <c r="SDK1426" s="1"/>
      <c r="SDL1426" s="1"/>
      <c r="SDM1426" s="1"/>
      <c r="SDN1426" s="1"/>
      <c r="SDO1426" s="1"/>
      <c r="SDP1426" s="1"/>
      <c r="SDQ1426" s="1"/>
      <c r="SDR1426" s="1"/>
      <c r="SDS1426" s="1"/>
      <c r="SDT1426" s="1"/>
      <c r="SDU1426" s="1"/>
      <c r="SDV1426" s="1"/>
      <c r="SDW1426" s="1"/>
      <c r="SDX1426" s="1"/>
      <c r="SDY1426" s="1"/>
      <c r="SDZ1426" s="1"/>
      <c r="SEA1426" s="1"/>
      <c r="SEB1426" s="1"/>
      <c r="SEC1426" s="1"/>
      <c r="SED1426" s="1"/>
      <c r="SEE1426" s="1"/>
      <c r="SEF1426" s="1"/>
      <c r="SEG1426" s="1"/>
      <c r="SEH1426" s="1"/>
      <c r="SEI1426" s="1"/>
      <c r="SEJ1426" s="1"/>
      <c r="SEK1426" s="1"/>
      <c r="SEL1426" s="1"/>
      <c r="SEM1426" s="1"/>
      <c r="SEN1426" s="1"/>
      <c r="SEO1426" s="1"/>
      <c r="SEP1426" s="1"/>
      <c r="SEQ1426" s="1"/>
      <c r="SER1426" s="1"/>
      <c r="SES1426" s="1"/>
      <c r="SET1426" s="1"/>
      <c r="SEU1426" s="1"/>
      <c r="SEV1426" s="1"/>
      <c r="SEW1426" s="1"/>
      <c r="SEX1426" s="1"/>
      <c r="SEY1426" s="1"/>
      <c r="SEZ1426" s="1"/>
      <c r="SFA1426" s="1"/>
      <c r="SFB1426" s="1"/>
      <c r="SFC1426" s="1"/>
      <c r="SFD1426" s="1"/>
      <c r="SFE1426" s="1"/>
      <c r="SFF1426" s="1"/>
      <c r="SFG1426" s="1"/>
      <c r="SFH1426" s="1"/>
      <c r="SFI1426" s="1"/>
      <c r="SFJ1426" s="1"/>
      <c r="SFK1426" s="1"/>
      <c r="SFL1426" s="1"/>
      <c r="SFM1426" s="1"/>
      <c r="SFN1426" s="1"/>
      <c r="SFO1426" s="1"/>
      <c r="SFP1426" s="1"/>
      <c r="SFQ1426" s="1"/>
      <c r="SFR1426" s="1"/>
      <c r="SFS1426" s="1"/>
      <c r="SFT1426" s="1"/>
      <c r="SFU1426" s="1"/>
      <c r="SFV1426" s="1"/>
      <c r="SFW1426" s="1"/>
      <c r="SFX1426" s="1"/>
      <c r="SFY1426" s="1"/>
      <c r="SFZ1426" s="1"/>
      <c r="SGA1426" s="1"/>
      <c r="SGB1426" s="1"/>
      <c r="SGC1426" s="1"/>
      <c r="SGD1426" s="1"/>
      <c r="SGE1426" s="1"/>
      <c r="SGF1426" s="1"/>
      <c r="SGG1426" s="1"/>
      <c r="SGH1426" s="1"/>
      <c r="SGI1426" s="1"/>
      <c r="SGJ1426" s="1"/>
      <c r="SGK1426" s="1"/>
      <c r="SGL1426" s="1"/>
      <c r="SGM1426" s="1"/>
      <c r="SGN1426" s="1"/>
      <c r="SGO1426" s="1"/>
      <c r="SGP1426" s="1"/>
      <c r="SGQ1426" s="1"/>
      <c r="SGR1426" s="1"/>
      <c r="SGS1426" s="1"/>
      <c r="SGT1426" s="1"/>
      <c r="SGU1426" s="1"/>
      <c r="SGV1426" s="1"/>
      <c r="SGW1426" s="1"/>
      <c r="SGX1426" s="1"/>
      <c r="SGY1426" s="1"/>
      <c r="SGZ1426" s="1"/>
      <c r="SHA1426" s="1"/>
      <c r="SHB1426" s="1"/>
      <c r="SHC1426" s="1"/>
      <c r="SHD1426" s="1"/>
      <c r="SHE1426" s="1"/>
      <c r="SHF1426" s="1"/>
      <c r="SHG1426" s="1"/>
      <c r="SHH1426" s="1"/>
      <c r="SHI1426" s="1"/>
      <c r="SHJ1426" s="1"/>
      <c r="SHK1426" s="1"/>
      <c r="SHL1426" s="1"/>
      <c r="SHM1426" s="1"/>
      <c r="SHN1426" s="1"/>
      <c r="SHO1426" s="1"/>
      <c r="SHP1426" s="1"/>
      <c r="SHQ1426" s="1"/>
      <c r="SHR1426" s="1"/>
      <c r="SHS1426" s="1"/>
      <c r="SHT1426" s="1"/>
      <c r="SHU1426" s="1"/>
      <c r="SHV1426" s="1"/>
      <c r="SHW1426" s="1"/>
      <c r="SHX1426" s="1"/>
      <c r="SHY1426" s="1"/>
      <c r="SHZ1426" s="1"/>
      <c r="SIA1426" s="1"/>
      <c r="SIB1426" s="1"/>
      <c r="SIC1426" s="1"/>
      <c r="SID1426" s="1"/>
      <c r="SIE1426" s="1"/>
      <c r="SIF1426" s="1"/>
      <c r="SIG1426" s="1"/>
      <c r="SIH1426" s="1"/>
      <c r="SII1426" s="1"/>
      <c r="SIJ1426" s="1"/>
      <c r="SIK1426" s="1"/>
      <c r="SIL1426" s="1"/>
      <c r="SIM1426" s="1"/>
      <c r="SIN1426" s="1"/>
      <c r="SIO1426" s="1"/>
      <c r="SIP1426" s="1"/>
      <c r="SIQ1426" s="1"/>
      <c r="SIR1426" s="1"/>
      <c r="SIS1426" s="1"/>
      <c r="SIT1426" s="1"/>
      <c r="SIU1426" s="1"/>
      <c r="SIV1426" s="1"/>
      <c r="SIW1426" s="1"/>
      <c r="SIX1426" s="1"/>
      <c r="SIY1426" s="1"/>
      <c r="SIZ1426" s="1"/>
      <c r="SJA1426" s="1"/>
      <c r="SJB1426" s="1"/>
      <c r="SJC1426" s="1"/>
      <c r="SJD1426" s="1"/>
      <c r="SJE1426" s="1"/>
      <c r="SJF1426" s="1"/>
      <c r="SJG1426" s="1"/>
      <c r="SJH1426" s="1"/>
      <c r="SJI1426" s="1"/>
      <c r="SJJ1426" s="1"/>
      <c r="SJK1426" s="1"/>
      <c r="SJL1426" s="1"/>
      <c r="SJM1426" s="1"/>
      <c r="SJN1426" s="1"/>
      <c r="SJO1426" s="1"/>
      <c r="SJP1426" s="1"/>
      <c r="SJQ1426" s="1"/>
      <c r="SJR1426" s="1"/>
      <c r="SJS1426" s="1"/>
      <c r="SJT1426" s="1"/>
      <c r="SJU1426" s="1"/>
      <c r="SJV1426" s="1"/>
      <c r="SJW1426" s="1"/>
      <c r="SJX1426" s="1"/>
      <c r="SJY1426" s="1"/>
      <c r="SJZ1426" s="1"/>
      <c r="SKA1426" s="1"/>
      <c r="SKB1426" s="1"/>
      <c r="SKC1426" s="1"/>
      <c r="SKD1426" s="1"/>
      <c r="SKE1426" s="1"/>
      <c r="SKF1426" s="1"/>
      <c r="SKG1426" s="1"/>
      <c r="SKH1426" s="1"/>
      <c r="SKI1426" s="1"/>
      <c r="SKJ1426" s="1"/>
      <c r="SKK1426" s="1"/>
      <c r="SKL1426" s="1"/>
      <c r="SKM1426" s="1"/>
      <c r="SKN1426" s="1"/>
      <c r="SKO1426" s="1"/>
      <c r="SKP1426" s="1"/>
      <c r="SKQ1426" s="1"/>
      <c r="SKR1426" s="1"/>
      <c r="SKS1426" s="1"/>
      <c r="SKT1426" s="1"/>
      <c r="SKU1426" s="1"/>
      <c r="SKV1426" s="1"/>
      <c r="SKW1426" s="1"/>
      <c r="SKX1426" s="1"/>
      <c r="SKY1426" s="1"/>
      <c r="SKZ1426" s="1"/>
      <c r="SLA1426" s="1"/>
      <c r="SLB1426" s="1"/>
      <c r="SLC1426" s="1"/>
      <c r="SLD1426" s="1"/>
      <c r="SLE1426" s="1"/>
      <c r="SLF1426" s="1"/>
      <c r="SLG1426" s="1"/>
      <c r="SLH1426" s="1"/>
      <c r="SLI1426" s="1"/>
      <c r="SLJ1426" s="1"/>
      <c r="SLK1426" s="1"/>
      <c r="SLL1426" s="1"/>
      <c r="SLM1426" s="1"/>
      <c r="SLN1426" s="1"/>
      <c r="SLO1426" s="1"/>
      <c r="SLP1426" s="1"/>
      <c r="SLQ1426" s="1"/>
      <c r="SLR1426" s="1"/>
      <c r="SLS1426" s="1"/>
      <c r="SLT1426" s="1"/>
      <c r="SLU1426" s="1"/>
      <c r="SLV1426" s="1"/>
      <c r="SLW1426" s="1"/>
      <c r="SLX1426" s="1"/>
      <c r="SLY1426" s="1"/>
      <c r="SLZ1426" s="1"/>
      <c r="SMA1426" s="1"/>
      <c r="SMB1426" s="1"/>
      <c r="SMC1426" s="1"/>
      <c r="SMD1426" s="1"/>
      <c r="SME1426" s="1"/>
      <c r="SMF1426" s="1"/>
      <c r="SMG1426" s="1"/>
      <c r="SMH1426" s="1"/>
      <c r="SMI1426" s="1"/>
      <c r="SMJ1426" s="1"/>
      <c r="SMK1426" s="1"/>
      <c r="SML1426" s="1"/>
      <c r="SMM1426" s="1"/>
      <c r="SMN1426" s="1"/>
      <c r="SMO1426" s="1"/>
      <c r="SMP1426" s="1"/>
      <c r="SMQ1426" s="1"/>
      <c r="SMR1426" s="1"/>
      <c r="SMS1426" s="1"/>
      <c r="SMT1426" s="1"/>
      <c r="SMU1426" s="1"/>
      <c r="SMV1426" s="1"/>
      <c r="SMW1426" s="1"/>
      <c r="SMX1426" s="1"/>
      <c r="SMY1426" s="1"/>
      <c r="SMZ1426" s="1"/>
      <c r="SNA1426" s="1"/>
      <c r="SNB1426" s="1"/>
      <c r="SNC1426" s="1"/>
      <c r="SND1426" s="1"/>
      <c r="SNE1426" s="1"/>
      <c r="SNF1426" s="1"/>
      <c r="SNG1426" s="1"/>
      <c r="SNH1426" s="1"/>
      <c r="SNI1426" s="1"/>
      <c r="SNJ1426" s="1"/>
      <c r="SNK1426" s="1"/>
      <c r="SNL1426" s="1"/>
      <c r="SNM1426" s="1"/>
      <c r="SNN1426" s="1"/>
      <c r="SNO1426" s="1"/>
      <c r="SNP1426" s="1"/>
      <c r="SNQ1426" s="1"/>
      <c r="SNR1426" s="1"/>
      <c r="SNS1426" s="1"/>
      <c r="SNT1426" s="1"/>
      <c r="SNU1426" s="1"/>
      <c r="SNV1426" s="1"/>
      <c r="SNW1426" s="1"/>
      <c r="SNX1426" s="1"/>
      <c r="SNY1426" s="1"/>
      <c r="SNZ1426" s="1"/>
      <c r="SOA1426" s="1"/>
      <c r="SOB1426" s="1"/>
      <c r="SOC1426" s="1"/>
      <c r="SOD1426" s="1"/>
      <c r="SOE1426" s="1"/>
      <c r="SOF1426" s="1"/>
      <c r="SOG1426" s="1"/>
      <c r="SOH1426" s="1"/>
      <c r="SOI1426" s="1"/>
      <c r="SOJ1426" s="1"/>
      <c r="SOK1426" s="1"/>
      <c r="SOL1426" s="1"/>
      <c r="SOM1426" s="1"/>
      <c r="SON1426" s="1"/>
      <c r="SOO1426" s="1"/>
      <c r="SOP1426" s="1"/>
      <c r="SOQ1426" s="1"/>
      <c r="SOR1426" s="1"/>
      <c r="SOS1426" s="1"/>
      <c r="SOT1426" s="1"/>
      <c r="SOU1426" s="1"/>
      <c r="SOV1426" s="1"/>
      <c r="SOW1426" s="1"/>
      <c r="SOX1426" s="1"/>
      <c r="SOY1426" s="1"/>
      <c r="SOZ1426" s="1"/>
      <c r="SPA1426" s="1"/>
      <c r="SPB1426" s="1"/>
      <c r="SPC1426" s="1"/>
      <c r="SPD1426" s="1"/>
      <c r="SPE1426" s="1"/>
      <c r="SPF1426" s="1"/>
      <c r="SPG1426" s="1"/>
      <c r="SPH1426" s="1"/>
      <c r="SPI1426" s="1"/>
      <c r="SPJ1426" s="1"/>
      <c r="SPK1426" s="1"/>
      <c r="SPL1426" s="1"/>
      <c r="SPM1426" s="1"/>
      <c r="SPN1426" s="1"/>
      <c r="SPO1426" s="1"/>
      <c r="SPP1426" s="1"/>
      <c r="SPQ1426" s="1"/>
      <c r="SPR1426" s="1"/>
      <c r="SPS1426" s="1"/>
      <c r="SPT1426" s="1"/>
      <c r="SPU1426" s="1"/>
      <c r="SPV1426" s="1"/>
      <c r="SPW1426" s="1"/>
      <c r="SPX1426" s="1"/>
      <c r="SPY1426" s="1"/>
      <c r="SPZ1426" s="1"/>
      <c r="SQA1426" s="1"/>
      <c r="SQB1426" s="1"/>
      <c r="SQC1426" s="1"/>
      <c r="SQD1426" s="1"/>
      <c r="SQE1426" s="1"/>
      <c r="SQF1426" s="1"/>
      <c r="SQG1426" s="1"/>
      <c r="SQH1426" s="1"/>
      <c r="SQI1426" s="1"/>
      <c r="SQJ1426" s="1"/>
      <c r="SQK1426" s="1"/>
      <c r="SQL1426" s="1"/>
      <c r="SQM1426" s="1"/>
      <c r="SQN1426" s="1"/>
      <c r="SQO1426" s="1"/>
      <c r="SQP1426" s="1"/>
      <c r="SQQ1426" s="1"/>
      <c r="SQR1426" s="1"/>
      <c r="SQS1426" s="1"/>
      <c r="SQT1426" s="1"/>
      <c r="SQU1426" s="1"/>
      <c r="SQV1426" s="1"/>
      <c r="SQW1426" s="1"/>
      <c r="SQX1426" s="1"/>
      <c r="SQY1426" s="1"/>
      <c r="SQZ1426" s="1"/>
      <c r="SRA1426" s="1"/>
      <c r="SRB1426" s="1"/>
      <c r="SRC1426" s="1"/>
      <c r="SRD1426" s="1"/>
      <c r="SRE1426" s="1"/>
      <c r="SRF1426" s="1"/>
      <c r="SRG1426" s="1"/>
      <c r="SRH1426" s="1"/>
      <c r="SRI1426" s="1"/>
      <c r="SRJ1426" s="1"/>
      <c r="SRK1426" s="1"/>
      <c r="SRL1426" s="1"/>
      <c r="SRM1426" s="1"/>
      <c r="SRN1426" s="1"/>
      <c r="SRO1426" s="1"/>
      <c r="SRP1426" s="1"/>
      <c r="SRQ1426" s="1"/>
      <c r="SRR1426" s="1"/>
      <c r="SRS1426" s="1"/>
      <c r="SRT1426" s="1"/>
      <c r="SRU1426" s="1"/>
      <c r="SRV1426" s="1"/>
      <c r="SRW1426" s="1"/>
      <c r="SRX1426" s="1"/>
      <c r="SRY1426" s="1"/>
      <c r="SRZ1426" s="1"/>
      <c r="SSA1426" s="1"/>
      <c r="SSB1426" s="1"/>
      <c r="SSC1426" s="1"/>
      <c r="SSD1426" s="1"/>
      <c r="SSE1426" s="1"/>
      <c r="SSF1426" s="1"/>
      <c r="SSG1426" s="1"/>
      <c r="SSH1426" s="1"/>
      <c r="SSI1426" s="1"/>
      <c r="SSJ1426" s="1"/>
      <c r="SSK1426" s="1"/>
      <c r="SSL1426" s="1"/>
      <c r="SSM1426" s="1"/>
      <c r="SSN1426" s="1"/>
      <c r="SSO1426" s="1"/>
      <c r="SSP1426" s="1"/>
      <c r="SSQ1426" s="1"/>
      <c r="SSR1426" s="1"/>
      <c r="SSS1426" s="1"/>
      <c r="SST1426" s="1"/>
      <c r="SSU1426" s="1"/>
      <c r="SSV1426" s="1"/>
      <c r="SSW1426" s="1"/>
      <c r="SSX1426" s="1"/>
      <c r="SSY1426" s="1"/>
      <c r="SSZ1426" s="1"/>
      <c r="STA1426" s="1"/>
      <c r="STB1426" s="1"/>
      <c r="STC1426" s="1"/>
      <c r="STD1426" s="1"/>
      <c r="STE1426" s="1"/>
      <c r="STF1426" s="1"/>
      <c r="STG1426" s="1"/>
      <c r="STH1426" s="1"/>
      <c r="STI1426" s="1"/>
      <c r="STJ1426" s="1"/>
      <c r="STK1426" s="1"/>
      <c r="STL1426" s="1"/>
      <c r="STM1426" s="1"/>
      <c r="STN1426" s="1"/>
      <c r="STO1426" s="1"/>
      <c r="STP1426" s="1"/>
      <c r="STQ1426" s="1"/>
      <c r="STR1426" s="1"/>
      <c r="STS1426" s="1"/>
      <c r="STT1426" s="1"/>
      <c r="STU1426" s="1"/>
      <c r="STV1426" s="1"/>
      <c r="STW1426" s="1"/>
      <c r="STX1426" s="1"/>
      <c r="STY1426" s="1"/>
      <c r="STZ1426" s="1"/>
      <c r="SUA1426" s="1"/>
      <c r="SUB1426" s="1"/>
      <c r="SUC1426" s="1"/>
      <c r="SUD1426" s="1"/>
      <c r="SUE1426" s="1"/>
      <c r="SUF1426" s="1"/>
      <c r="SUG1426" s="1"/>
      <c r="SUH1426" s="1"/>
      <c r="SUI1426" s="1"/>
      <c r="SUJ1426" s="1"/>
      <c r="SUK1426" s="1"/>
      <c r="SUL1426" s="1"/>
      <c r="SUM1426" s="1"/>
      <c r="SUN1426" s="1"/>
      <c r="SUO1426" s="1"/>
      <c r="SUP1426" s="1"/>
      <c r="SUQ1426" s="1"/>
      <c r="SUR1426" s="1"/>
      <c r="SUS1426" s="1"/>
      <c r="SUT1426" s="1"/>
      <c r="SUU1426" s="1"/>
      <c r="SUV1426" s="1"/>
      <c r="SUW1426" s="1"/>
      <c r="SUX1426" s="1"/>
      <c r="SUY1426" s="1"/>
      <c r="SUZ1426" s="1"/>
      <c r="SVA1426" s="1"/>
      <c r="SVB1426" s="1"/>
      <c r="SVC1426" s="1"/>
      <c r="SVD1426" s="1"/>
      <c r="SVE1426" s="1"/>
      <c r="SVF1426" s="1"/>
      <c r="SVG1426" s="1"/>
      <c r="SVH1426" s="1"/>
      <c r="SVI1426" s="1"/>
      <c r="SVJ1426" s="1"/>
      <c r="SVK1426" s="1"/>
      <c r="SVL1426" s="1"/>
      <c r="SVM1426" s="1"/>
      <c r="SVN1426" s="1"/>
      <c r="SVO1426" s="1"/>
      <c r="SVP1426" s="1"/>
      <c r="SVQ1426" s="1"/>
      <c r="SVR1426" s="1"/>
      <c r="SVS1426" s="1"/>
      <c r="SVT1426" s="1"/>
      <c r="SVU1426" s="1"/>
      <c r="SVV1426" s="1"/>
      <c r="SVW1426" s="1"/>
      <c r="SVX1426" s="1"/>
      <c r="SVY1426" s="1"/>
      <c r="SVZ1426" s="1"/>
      <c r="SWA1426" s="1"/>
      <c r="SWB1426" s="1"/>
      <c r="SWC1426" s="1"/>
      <c r="SWD1426" s="1"/>
      <c r="SWE1426" s="1"/>
      <c r="SWF1426" s="1"/>
      <c r="SWG1426" s="1"/>
      <c r="SWH1426" s="1"/>
      <c r="SWI1426" s="1"/>
      <c r="SWJ1426" s="1"/>
      <c r="SWK1426" s="1"/>
      <c r="SWL1426" s="1"/>
      <c r="SWM1426" s="1"/>
      <c r="SWN1426" s="1"/>
      <c r="SWO1426" s="1"/>
      <c r="SWP1426" s="1"/>
      <c r="SWQ1426" s="1"/>
      <c r="SWR1426" s="1"/>
      <c r="SWS1426" s="1"/>
      <c r="SWT1426" s="1"/>
      <c r="SWU1426" s="1"/>
      <c r="SWV1426" s="1"/>
      <c r="SWW1426" s="1"/>
      <c r="SWX1426" s="1"/>
      <c r="SWY1426" s="1"/>
      <c r="SWZ1426" s="1"/>
      <c r="SXA1426" s="1"/>
      <c r="SXB1426" s="1"/>
      <c r="SXC1426" s="1"/>
      <c r="SXD1426" s="1"/>
      <c r="SXE1426" s="1"/>
      <c r="SXF1426" s="1"/>
      <c r="SXG1426" s="1"/>
      <c r="SXH1426" s="1"/>
      <c r="SXI1426" s="1"/>
      <c r="SXJ1426" s="1"/>
      <c r="SXK1426" s="1"/>
      <c r="SXL1426" s="1"/>
      <c r="SXM1426" s="1"/>
      <c r="SXN1426" s="1"/>
      <c r="SXO1426" s="1"/>
      <c r="SXP1426" s="1"/>
      <c r="SXQ1426" s="1"/>
      <c r="SXR1426" s="1"/>
      <c r="SXS1426" s="1"/>
      <c r="SXT1426" s="1"/>
      <c r="SXU1426" s="1"/>
      <c r="SXV1426" s="1"/>
      <c r="SXW1426" s="1"/>
      <c r="SXX1426" s="1"/>
      <c r="SXY1426" s="1"/>
      <c r="SXZ1426" s="1"/>
      <c r="SYA1426" s="1"/>
      <c r="SYB1426" s="1"/>
      <c r="SYC1426" s="1"/>
      <c r="SYD1426" s="1"/>
      <c r="SYE1426" s="1"/>
      <c r="SYF1426" s="1"/>
      <c r="SYG1426" s="1"/>
      <c r="SYH1426" s="1"/>
      <c r="SYI1426" s="1"/>
      <c r="SYJ1426" s="1"/>
      <c r="SYK1426" s="1"/>
      <c r="SYL1426" s="1"/>
      <c r="SYM1426" s="1"/>
      <c r="SYN1426" s="1"/>
      <c r="SYO1426" s="1"/>
      <c r="SYP1426" s="1"/>
      <c r="SYQ1426" s="1"/>
      <c r="SYR1426" s="1"/>
      <c r="SYS1426" s="1"/>
      <c r="SYT1426" s="1"/>
      <c r="SYU1426" s="1"/>
      <c r="SYV1426" s="1"/>
      <c r="SYW1426" s="1"/>
      <c r="SYX1426" s="1"/>
      <c r="SYY1426" s="1"/>
      <c r="SYZ1426" s="1"/>
      <c r="SZA1426" s="1"/>
      <c r="SZB1426" s="1"/>
      <c r="SZC1426" s="1"/>
      <c r="SZD1426" s="1"/>
      <c r="SZE1426" s="1"/>
      <c r="SZF1426" s="1"/>
      <c r="SZG1426" s="1"/>
      <c r="SZH1426" s="1"/>
      <c r="SZI1426" s="1"/>
      <c r="SZJ1426" s="1"/>
      <c r="SZK1426" s="1"/>
      <c r="SZL1426" s="1"/>
      <c r="SZM1426" s="1"/>
      <c r="SZN1426" s="1"/>
      <c r="SZO1426" s="1"/>
      <c r="SZP1426" s="1"/>
      <c r="SZQ1426" s="1"/>
      <c r="SZR1426" s="1"/>
      <c r="SZS1426" s="1"/>
      <c r="SZT1426" s="1"/>
      <c r="SZU1426" s="1"/>
      <c r="SZV1426" s="1"/>
      <c r="SZW1426" s="1"/>
      <c r="SZX1426" s="1"/>
      <c r="SZY1426" s="1"/>
      <c r="SZZ1426" s="1"/>
      <c r="TAA1426" s="1"/>
      <c r="TAB1426" s="1"/>
      <c r="TAC1426" s="1"/>
      <c r="TAD1426" s="1"/>
      <c r="TAE1426" s="1"/>
      <c r="TAF1426" s="1"/>
      <c r="TAG1426" s="1"/>
      <c r="TAH1426" s="1"/>
      <c r="TAI1426" s="1"/>
      <c r="TAJ1426" s="1"/>
      <c r="TAK1426" s="1"/>
      <c r="TAL1426" s="1"/>
      <c r="TAM1426" s="1"/>
      <c r="TAN1426" s="1"/>
      <c r="TAO1426" s="1"/>
      <c r="TAP1426" s="1"/>
      <c r="TAQ1426" s="1"/>
      <c r="TAR1426" s="1"/>
      <c r="TAS1426" s="1"/>
      <c r="TAT1426" s="1"/>
      <c r="TAU1426" s="1"/>
      <c r="TAV1426" s="1"/>
      <c r="TAW1426" s="1"/>
      <c r="TAX1426" s="1"/>
      <c r="TAY1426" s="1"/>
      <c r="TAZ1426" s="1"/>
      <c r="TBA1426" s="1"/>
      <c r="TBB1426" s="1"/>
      <c r="TBC1426" s="1"/>
      <c r="TBD1426" s="1"/>
      <c r="TBE1426" s="1"/>
      <c r="TBF1426" s="1"/>
      <c r="TBG1426" s="1"/>
      <c r="TBH1426" s="1"/>
      <c r="TBI1426" s="1"/>
      <c r="TBJ1426" s="1"/>
      <c r="TBK1426" s="1"/>
      <c r="TBL1426" s="1"/>
      <c r="TBM1426" s="1"/>
      <c r="TBN1426" s="1"/>
      <c r="TBO1426" s="1"/>
      <c r="TBP1426" s="1"/>
      <c r="TBQ1426" s="1"/>
      <c r="TBR1426" s="1"/>
      <c r="TBS1426" s="1"/>
      <c r="TBT1426" s="1"/>
      <c r="TBU1426" s="1"/>
      <c r="TBV1426" s="1"/>
      <c r="TBW1426" s="1"/>
      <c r="TBX1426" s="1"/>
      <c r="TBY1426" s="1"/>
      <c r="TBZ1426" s="1"/>
      <c r="TCA1426" s="1"/>
      <c r="TCB1426" s="1"/>
      <c r="TCC1426" s="1"/>
      <c r="TCD1426" s="1"/>
      <c r="TCE1426" s="1"/>
      <c r="TCF1426" s="1"/>
      <c r="TCG1426" s="1"/>
      <c r="TCH1426" s="1"/>
      <c r="TCI1426" s="1"/>
      <c r="TCJ1426" s="1"/>
      <c r="TCK1426" s="1"/>
      <c r="TCL1426" s="1"/>
      <c r="TCM1426" s="1"/>
      <c r="TCN1426" s="1"/>
      <c r="TCO1426" s="1"/>
      <c r="TCP1426" s="1"/>
      <c r="TCQ1426" s="1"/>
      <c r="TCR1426" s="1"/>
      <c r="TCS1426" s="1"/>
      <c r="TCT1426" s="1"/>
      <c r="TCU1426" s="1"/>
      <c r="TCV1426" s="1"/>
      <c r="TCW1426" s="1"/>
      <c r="TCX1426" s="1"/>
      <c r="TCY1426" s="1"/>
      <c r="TCZ1426" s="1"/>
      <c r="TDA1426" s="1"/>
      <c r="TDB1426" s="1"/>
      <c r="TDC1426" s="1"/>
      <c r="TDD1426" s="1"/>
      <c r="TDE1426" s="1"/>
      <c r="TDF1426" s="1"/>
      <c r="TDG1426" s="1"/>
      <c r="TDH1426" s="1"/>
      <c r="TDI1426" s="1"/>
      <c r="TDJ1426" s="1"/>
      <c r="TDK1426" s="1"/>
      <c r="TDL1426" s="1"/>
      <c r="TDM1426" s="1"/>
      <c r="TDN1426" s="1"/>
      <c r="TDO1426" s="1"/>
      <c r="TDP1426" s="1"/>
      <c r="TDQ1426" s="1"/>
      <c r="TDR1426" s="1"/>
      <c r="TDS1426" s="1"/>
      <c r="TDT1426" s="1"/>
      <c r="TDU1426" s="1"/>
      <c r="TDV1426" s="1"/>
      <c r="TDW1426" s="1"/>
      <c r="TDX1426" s="1"/>
      <c r="TDY1426" s="1"/>
      <c r="TDZ1426" s="1"/>
      <c r="TEA1426" s="1"/>
      <c r="TEB1426" s="1"/>
      <c r="TEC1426" s="1"/>
      <c r="TED1426" s="1"/>
      <c r="TEE1426" s="1"/>
      <c r="TEF1426" s="1"/>
      <c r="TEG1426" s="1"/>
      <c r="TEH1426" s="1"/>
      <c r="TEI1426" s="1"/>
      <c r="TEJ1426" s="1"/>
      <c r="TEK1426" s="1"/>
      <c r="TEL1426" s="1"/>
      <c r="TEM1426" s="1"/>
      <c r="TEN1426" s="1"/>
      <c r="TEO1426" s="1"/>
      <c r="TEP1426" s="1"/>
      <c r="TEQ1426" s="1"/>
      <c r="TER1426" s="1"/>
      <c r="TES1426" s="1"/>
      <c r="TET1426" s="1"/>
      <c r="TEU1426" s="1"/>
      <c r="TEV1426" s="1"/>
      <c r="TEW1426" s="1"/>
      <c r="TEX1426" s="1"/>
      <c r="TEY1426" s="1"/>
      <c r="TEZ1426" s="1"/>
      <c r="TFA1426" s="1"/>
      <c r="TFB1426" s="1"/>
      <c r="TFC1426" s="1"/>
      <c r="TFD1426" s="1"/>
      <c r="TFE1426" s="1"/>
      <c r="TFF1426" s="1"/>
      <c r="TFG1426" s="1"/>
      <c r="TFH1426" s="1"/>
      <c r="TFI1426" s="1"/>
      <c r="TFJ1426" s="1"/>
      <c r="TFK1426" s="1"/>
      <c r="TFL1426" s="1"/>
      <c r="TFM1426" s="1"/>
      <c r="TFN1426" s="1"/>
      <c r="TFO1426" s="1"/>
      <c r="TFP1426" s="1"/>
      <c r="TFQ1426" s="1"/>
      <c r="TFR1426" s="1"/>
      <c r="TFS1426" s="1"/>
      <c r="TFT1426" s="1"/>
      <c r="TFU1426" s="1"/>
      <c r="TFV1426" s="1"/>
      <c r="TFW1426" s="1"/>
      <c r="TFX1426" s="1"/>
      <c r="TFY1426" s="1"/>
      <c r="TFZ1426" s="1"/>
      <c r="TGA1426" s="1"/>
      <c r="TGB1426" s="1"/>
      <c r="TGC1426" s="1"/>
      <c r="TGD1426" s="1"/>
      <c r="TGE1426" s="1"/>
      <c r="TGF1426" s="1"/>
      <c r="TGG1426" s="1"/>
      <c r="TGH1426" s="1"/>
      <c r="TGI1426" s="1"/>
      <c r="TGJ1426" s="1"/>
      <c r="TGK1426" s="1"/>
      <c r="TGL1426" s="1"/>
      <c r="TGM1426" s="1"/>
      <c r="TGN1426" s="1"/>
      <c r="TGO1426" s="1"/>
      <c r="TGP1426" s="1"/>
      <c r="TGQ1426" s="1"/>
      <c r="TGR1426" s="1"/>
      <c r="TGS1426" s="1"/>
      <c r="TGT1426" s="1"/>
      <c r="TGU1426" s="1"/>
      <c r="TGV1426" s="1"/>
      <c r="TGW1426" s="1"/>
      <c r="TGX1426" s="1"/>
      <c r="TGY1426" s="1"/>
      <c r="TGZ1426" s="1"/>
      <c r="THA1426" s="1"/>
      <c r="THB1426" s="1"/>
      <c r="THC1426" s="1"/>
      <c r="THD1426" s="1"/>
      <c r="THE1426" s="1"/>
      <c r="THF1426" s="1"/>
      <c r="THG1426" s="1"/>
      <c r="THH1426" s="1"/>
      <c r="THI1426" s="1"/>
      <c r="THJ1426" s="1"/>
      <c r="THK1426" s="1"/>
      <c r="THL1426" s="1"/>
      <c r="THM1426" s="1"/>
      <c r="THN1426" s="1"/>
      <c r="THO1426" s="1"/>
      <c r="THP1426" s="1"/>
      <c r="THQ1426" s="1"/>
      <c r="THR1426" s="1"/>
      <c r="THS1426" s="1"/>
      <c r="THT1426" s="1"/>
      <c r="THU1426" s="1"/>
      <c r="THV1426" s="1"/>
      <c r="THW1426" s="1"/>
      <c r="THX1426" s="1"/>
      <c r="THY1426" s="1"/>
      <c r="THZ1426" s="1"/>
      <c r="TIA1426" s="1"/>
      <c r="TIB1426" s="1"/>
      <c r="TIC1426" s="1"/>
      <c r="TID1426" s="1"/>
      <c r="TIE1426" s="1"/>
      <c r="TIF1426" s="1"/>
      <c r="TIG1426" s="1"/>
      <c r="TIH1426" s="1"/>
      <c r="TII1426" s="1"/>
      <c r="TIJ1426" s="1"/>
      <c r="TIK1426" s="1"/>
      <c r="TIL1426" s="1"/>
      <c r="TIM1426" s="1"/>
      <c r="TIN1426" s="1"/>
      <c r="TIO1426" s="1"/>
      <c r="TIP1426" s="1"/>
      <c r="TIQ1426" s="1"/>
      <c r="TIR1426" s="1"/>
      <c r="TIS1426" s="1"/>
      <c r="TIT1426" s="1"/>
      <c r="TIU1426" s="1"/>
      <c r="TIV1426" s="1"/>
      <c r="TIW1426" s="1"/>
      <c r="TIX1426" s="1"/>
      <c r="TIY1426" s="1"/>
      <c r="TIZ1426" s="1"/>
      <c r="TJA1426" s="1"/>
      <c r="TJB1426" s="1"/>
      <c r="TJC1426" s="1"/>
      <c r="TJD1426" s="1"/>
      <c r="TJE1426" s="1"/>
      <c r="TJF1426" s="1"/>
      <c r="TJG1426" s="1"/>
      <c r="TJH1426" s="1"/>
      <c r="TJI1426" s="1"/>
      <c r="TJJ1426" s="1"/>
      <c r="TJK1426" s="1"/>
      <c r="TJL1426" s="1"/>
      <c r="TJM1426" s="1"/>
      <c r="TJN1426" s="1"/>
      <c r="TJO1426" s="1"/>
      <c r="TJP1426" s="1"/>
      <c r="TJQ1426" s="1"/>
      <c r="TJR1426" s="1"/>
      <c r="TJS1426" s="1"/>
      <c r="TJT1426" s="1"/>
      <c r="TJU1426" s="1"/>
      <c r="TJV1426" s="1"/>
      <c r="TJW1426" s="1"/>
      <c r="TJX1426" s="1"/>
      <c r="TJY1426" s="1"/>
      <c r="TJZ1426" s="1"/>
      <c r="TKA1426" s="1"/>
      <c r="TKB1426" s="1"/>
      <c r="TKC1426" s="1"/>
      <c r="TKD1426" s="1"/>
      <c r="TKE1426" s="1"/>
      <c r="TKF1426" s="1"/>
      <c r="TKG1426" s="1"/>
      <c r="TKH1426" s="1"/>
      <c r="TKI1426" s="1"/>
      <c r="TKJ1426" s="1"/>
      <c r="TKK1426" s="1"/>
      <c r="TKL1426" s="1"/>
      <c r="TKM1426" s="1"/>
      <c r="TKN1426" s="1"/>
      <c r="TKO1426" s="1"/>
      <c r="TKP1426" s="1"/>
      <c r="TKQ1426" s="1"/>
      <c r="TKR1426" s="1"/>
      <c r="TKS1426" s="1"/>
      <c r="TKT1426" s="1"/>
      <c r="TKU1426" s="1"/>
      <c r="TKV1426" s="1"/>
      <c r="TKW1426" s="1"/>
      <c r="TKX1426" s="1"/>
      <c r="TKY1426" s="1"/>
      <c r="TKZ1426" s="1"/>
      <c r="TLA1426" s="1"/>
      <c r="TLB1426" s="1"/>
      <c r="TLC1426" s="1"/>
      <c r="TLD1426" s="1"/>
      <c r="TLE1426" s="1"/>
      <c r="TLF1426" s="1"/>
      <c r="TLG1426" s="1"/>
      <c r="TLH1426" s="1"/>
      <c r="TLI1426" s="1"/>
      <c r="TLJ1426" s="1"/>
      <c r="TLK1426" s="1"/>
      <c r="TLL1426" s="1"/>
      <c r="TLM1426" s="1"/>
      <c r="TLN1426" s="1"/>
      <c r="TLO1426" s="1"/>
      <c r="TLP1426" s="1"/>
      <c r="TLQ1426" s="1"/>
      <c r="TLR1426" s="1"/>
      <c r="TLS1426" s="1"/>
      <c r="TLT1426" s="1"/>
      <c r="TLU1426" s="1"/>
      <c r="TLV1426" s="1"/>
      <c r="TLW1426" s="1"/>
      <c r="TLX1426" s="1"/>
      <c r="TLY1426" s="1"/>
      <c r="TLZ1426" s="1"/>
      <c r="TMA1426" s="1"/>
      <c r="TMB1426" s="1"/>
      <c r="TMC1426" s="1"/>
      <c r="TMD1426" s="1"/>
      <c r="TME1426" s="1"/>
      <c r="TMF1426" s="1"/>
      <c r="TMG1426" s="1"/>
      <c r="TMH1426" s="1"/>
      <c r="TMI1426" s="1"/>
      <c r="TMJ1426" s="1"/>
      <c r="TMK1426" s="1"/>
      <c r="TML1426" s="1"/>
      <c r="TMM1426" s="1"/>
      <c r="TMN1426" s="1"/>
      <c r="TMO1426" s="1"/>
      <c r="TMP1426" s="1"/>
      <c r="TMQ1426" s="1"/>
      <c r="TMR1426" s="1"/>
      <c r="TMS1426" s="1"/>
      <c r="TMT1426" s="1"/>
      <c r="TMU1426" s="1"/>
      <c r="TMV1426" s="1"/>
      <c r="TMW1426" s="1"/>
      <c r="TMX1426" s="1"/>
      <c r="TMY1426" s="1"/>
      <c r="TMZ1426" s="1"/>
      <c r="TNA1426" s="1"/>
      <c r="TNB1426" s="1"/>
      <c r="TNC1426" s="1"/>
      <c r="TND1426" s="1"/>
      <c r="TNE1426" s="1"/>
      <c r="TNF1426" s="1"/>
      <c r="TNG1426" s="1"/>
      <c r="TNH1426" s="1"/>
      <c r="TNI1426" s="1"/>
      <c r="TNJ1426" s="1"/>
      <c r="TNK1426" s="1"/>
      <c r="TNL1426" s="1"/>
      <c r="TNM1426" s="1"/>
      <c r="TNN1426" s="1"/>
      <c r="TNO1426" s="1"/>
      <c r="TNP1426" s="1"/>
      <c r="TNQ1426" s="1"/>
      <c r="TNR1426" s="1"/>
      <c r="TNS1426" s="1"/>
      <c r="TNT1426" s="1"/>
      <c r="TNU1426" s="1"/>
      <c r="TNV1426" s="1"/>
      <c r="TNW1426" s="1"/>
      <c r="TNX1426" s="1"/>
      <c r="TNY1426" s="1"/>
      <c r="TNZ1426" s="1"/>
      <c r="TOA1426" s="1"/>
      <c r="TOB1426" s="1"/>
      <c r="TOC1426" s="1"/>
      <c r="TOD1426" s="1"/>
      <c r="TOE1426" s="1"/>
      <c r="TOF1426" s="1"/>
      <c r="TOG1426" s="1"/>
      <c r="TOH1426" s="1"/>
      <c r="TOI1426" s="1"/>
      <c r="TOJ1426" s="1"/>
      <c r="TOK1426" s="1"/>
      <c r="TOL1426" s="1"/>
      <c r="TOM1426" s="1"/>
      <c r="TON1426" s="1"/>
      <c r="TOO1426" s="1"/>
      <c r="TOP1426" s="1"/>
      <c r="TOQ1426" s="1"/>
      <c r="TOR1426" s="1"/>
      <c r="TOS1426" s="1"/>
      <c r="TOT1426" s="1"/>
      <c r="TOU1426" s="1"/>
      <c r="TOV1426" s="1"/>
      <c r="TOW1426" s="1"/>
      <c r="TOX1426" s="1"/>
      <c r="TOY1426" s="1"/>
      <c r="TOZ1426" s="1"/>
      <c r="TPA1426" s="1"/>
      <c r="TPB1426" s="1"/>
      <c r="TPC1426" s="1"/>
      <c r="TPD1426" s="1"/>
      <c r="TPE1426" s="1"/>
      <c r="TPF1426" s="1"/>
      <c r="TPG1426" s="1"/>
      <c r="TPH1426" s="1"/>
      <c r="TPI1426" s="1"/>
      <c r="TPJ1426" s="1"/>
      <c r="TPK1426" s="1"/>
      <c r="TPL1426" s="1"/>
      <c r="TPM1426" s="1"/>
      <c r="TPN1426" s="1"/>
      <c r="TPO1426" s="1"/>
      <c r="TPP1426" s="1"/>
      <c r="TPQ1426" s="1"/>
      <c r="TPR1426" s="1"/>
      <c r="TPS1426" s="1"/>
      <c r="TPT1426" s="1"/>
      <c r="TPU1426" s="1"/>
      <c r="TPV1426" s="1"/>
      <c r="TPW1426" s="1"/>
      <c r="TPX1426" s="1"/>
      <c r="TPY1426" s="1"/>
      <c r="TPZ1426" s="1"/>
      <c r="TQA1426" s="1"/>
      <c r="TQB1426" s="1"/>
      <c r="TQC1426" s="1"/>
      <c r="TQD1426" s="1"/>
      <c r="TQE1426" s="1"/>
      <c r="TQF1426" s="1"/>
      <c r="TQG1426" s="1"/>
      <c r="TQH1426" s="1"/>
      <c r="TQI1426" s="1"/>
      <c r="TQJ1426" s="1"/>
      <c r="TQK1426" s="1"/>
      <c r="TQL1426" s="1"/>
      <c r="TQM1426" s="1"/>
      <c r="TQN1426" s="1"/>
      <c r="TQO1426" s="1"/>
      <c r="TQP1426" s="1"/>
      <c r="TQQ1426" s="1"/>
      <c r="TQR1426" s="1"/>
      <c r="TQS1426" s="1"/>
      <c r="TQT1426" s="1"/>
      <c r="TQU1426" s="1"/>
      <c r="TQV1426" s="1"/>
      <c r="TQW1426" s="1"/>
      <c r="TQX1426" s="1"/>
      <c r="TQY1426" s="1"/>
      <c r="TQZ1426" s="1"/>
      <c r="TRA1426" s="1"/>
      <c r="TRB1426" s="1"/>
      <c r="TRC1426" s="1"/>
      <c r="TRD1426" s="1"/>
      <c r="TRE1426" s="1"/>
      <c r="TRF1426" s="1"/>
      <c r="TRG1426" s="1"/>
      <c r="TRH1426" s="1"/>
      <c r="TRI1426" s="1"/>
      <c r="TRJ1426" s="1"/>
      <c r="TRK1426" s="1"/>
      <c r="TRL1426" s="1"/>
      <c r="TRM1426" s="1"/>
      <c r="TRN1426" s="1"/>
      <c r="TRO1426" s="1"/>
      <c r="TRP1426" s="1"/>
      <c r="TRQ1426" s="1"/>
      <c r="TRR1426" s="1"/>
      <c r="TRS1426" s="1"/>
      <c r="TRT1426" s="1"/>
      <c r="TRU1426" s="1"/>
      <c r="TRV1426" s="1"/>
      <c r="TRW1426" s="1"/>
      <c r="TRX1426" s="1"/>
      <c r="TRY1426" s="1"/>
      <c r="TRZ1426" s="1"/>
      <c r="TSA1426" s="1"/>
      <c r="TSB1426" s="1"/>
      <c r="TSC1426" s="1"/>
      <c r="TSD1426" s="1"/>
      <c r="TSE1426" s="1"/>
      <c r="TSF1426" s="1"/>
      <c r="TSG1426" s="1"/>
      <c r="TSH1426" s="1"/>
      <c r="TSI1426" s="1"/>
      <c r="TSJ1426" s="1"/>
      <c r="TSK1426" s="1"/>
      <c r="TSL1426" s="1"/>
      <c r="TSM1426" s="1"/>
      <c r="TSN1426" s="1"/>
      <c r="TSO1426" s="1"/>
      <c r="TSP1426" s="1"/>
      <c r="TSQ1426" s="1"/>
      <c r="TSR1426" s="1"/>
      <c r="TSS1426" s="1"/>
      <c r="TST1426" s="1"/>
      <c r="TSU1426" s="1"/>
      <c r="TSV1426" s="1"/>
      <c r="TSW1426" s="1"/>
      <c r="TSX1426" s="1"/>
      <c r="TSY1426" s="1"/>
      <c r="TSZ1426" s="1"/>
      <c r="TTA1426" s="1"/>
      <c r="TTB1426" s="1"/>
      <c r="TTC1426" s="1"/>
      <c r="TTD1426" s="1"/>
      <c r="TTE1426" s="1"/>
      <c r="TTF1426" s="1"/>
      <c r="TTG1426" s="1"/>
      <c r="TTH1426" s="1"/>
      <c r="TTI1426" s="1"/>
      <c r="TTJ1426" s="1"/>
      <c r="TTK1426" s="1"/>
      <c r="TTL1426" s="1"/>
      <c r="TTM1426" s="1"/>
      <c r="TTN1426" s="1"/>
      <c r="TTO1426" s="1"/>
      <c r="TTP1426" s="1"/>
      <c r="TTQ1426" s="1"/>
      <c r="TTR1426" s="1"/>
      <c r="TTS1426" s="1"/>
      <c r="TTT1426" s="1"/>
      <c r="TTU1426" s="1"/>
      <c r="TTV1426" s="1"/>
      <c r="TTW1426" s="1"/>
      <c r="TTX1426" s="1"/>
      <c r="TTY1426" s="1"/>
      <c r="TTZ1426" s="1"/>
      <c r="TUA1426" s="1"/>
      <c r="TUB1426" s="1"/>
      <c r="TUC1426" s="1"/>
      <c r="TUD1426" s="1"/>
      <c r="TUE1426" s="1"/>
      <c r="TUF1426" s="1"/>
      <c r="TUG1426" s="1"/>
      <c r="TUH1426" s="1"/>
      <c r="TUI1426" s="1"/>
      <c r="TUJ1426" s="1"/>
      <c r="TUK1426" s="1"/>
      <c r="TUL1426" s="1"/>
      <c r="TUM1426" s="1"/>
      <c r="TUN1426" s="1"/>
      <c r="TUO1426" s="1"/>
      <c r="TUP1426" s="1"/>
      <c r="TUQ1426" s="1"/>
      <c r="TUR1426" s="1"/>
      <c r="TUS1426" s="1"/>
      <c r="TUT1426" s="1"/>
      <c r="TUU1426" s="1"/>
      <c r="TUV1426" s="1"/>
      <c r="TUW1426" s="1"/>
      <c r="TUX1426" s="1"/>
      <c r="TUY1426" s="1"/>
      <c r="TUZ1426" s="1"/>
      <c r="TVA1426" s="1"/>
      <c r="TVB1426" s="1"/>
      <c r="TVC1426" s="1"/>
      <c r="TVD1426" s="1"/>
      <c r="TVE1426" s="1"/>
      <c r="TVF1426" s="1"/>
      <c r="TVG1426" s="1"/>
      <c r="TVH1426" s="1"/>
      <c r="TVI1426" s="1"/>
      <c r="TVJ1426" s="1"/>
      <c r="TVK1426" s="1"/>
      <c r="TVL1426" s="1"/>
      <c r="TVM1426" s="1"/>
      <c r="TVN1426" s="1"/>
      <c r="TVO1426" s="1"/>
      <c r="TVP1426" s="1"/>
      <c r="TVQ1426" s="1"/>
      <c r="TVR1426" s="1"/>
      <c r="TVS1426" s="1"/>
      <c r="TVT1426" s="1"/>
      <c r="TVU1426" s="1"/>
      <c r="TVV1426" s="1"/>
      <c r="TVW1426" s="1"/>
      <c r="TVX1426" s="1"/>
      <c r="TVY1426" s="1"/>
      <c r="TVZ1426" s="1"/>
      <c r="TWA1426" s="1"/>
      <c r="TWB1426" s="1"/>
      <c r="TWC1426" s="1"/>
      <c r="TWD1426" s="1"/>
      <c r="TWE1426" s="1"/>
      <c r="TWF1426" s="1"/>
      <c r="TWG1426" s="1"/>
      <c r="TWH1426" s="1"/>
      <c r="TWI1426" s="1"/>
      <c r="TWJ1426" s="1"/>
      <c r="TWK1426" s="1"/>
      <c r="TWL1426" s="1"/>
      <c r="TWM1426" s="1"/>
      <c r="TWN1426" s="1"/>
      <c r="TWO1426" s="1"/>
      <c r="TWP1426" s="1"/>
      <c r="TWQ1426" s="1"/>
      <c r="TWR1426" s="1"/>
      <c r="TWS1426" s="1"/>
      <c r="TWT1426" s="1"/>
      <c r="TWU1426" s="1"/>
      <c r="TWV1426" s="1"/>
      <c r="TWW1426" s="1"/>
      <c r="TWX1426" s="1"/>
      <c r="TWY1426" s="1"/>
      <c r="TWZ1426" s="1"/>
      <c r="TXA1426" s="1"/>
      <c r="TXB1426" s="1"/>
      <c r="TXC1426" s="1"/>
      <c r="TXD1426" s="1"/>
      <c r="TXE1426" s="1"/>
      <c r="TXF1426" s="1"/>
      <c r="TXG1426" s="1"/>
      <c r="TXH1426" s="1"/>
      <c r="TXI1426" s="1"/>
      <c r="TXJ1426" s="1"/>
      <c r="TXK1426" s="1"/>
      <c r="TXL1426" s="1"/>
      <c r="TXM1426" s="1"/>
      <c r="TXN1426" s="1"/>
      <c r="TXO1426" s="1"/>
      <c r="TXP1426" s="1"/>
      <c r="TXQ1426" s="1"/>
      <c r="TXR1426" s="1"/>
      <c r="TXS1426" s="1"/>
      <c r="TXT1426" s="1"/>
      <c r="TXU1426" s="1"/>
      <c r="TXV1426" s="1"/>
      <c r="TXW1426" s="1"/>
      <c r="TXX1426" s="1"/>
      <c r="TXY1426" s="1"/>
      <c r="TXZ1426" s="1"/>
      <c r="TYA1426" s="1"/>
      <c r="TYB1426" s="1"/>
      <c r="TYC1426" s="1"/>
      <c r="TYD1426" s="1"/>
      <c r="TYE1426" s="1"/>
      <c r="TYF1426" s="1"/>
      <c r="TYG1426" s="1"/>
      <c r="TYH1426" s="1"/>
      <c r="TYI1426" s="1"/>
      <c r="TYJ1426" s="1"/>
      <c r="TYK1426" s="1"/>
      <c r="TYL1426" s="1"/>
      <c r="TYM1426" s="1"/>
      <c r="TYN1426" s="1"/>
      <c r="TYO1426" s="1"/>
      <c r="TYP1426" s="1"/>
      <c r="TYQ1426" s="1"/>
      <c r="TYR1426" s="1"/>
      <c r="TYS1426" s="1"/>
      <c r="TYT1426" s="1"/>
      <c r="TYU1426" s="1"/>
      <c r="TYV1426" s="1"/>
      <c r="TYW1426" s="1"/>
      <c r="TYX1426" s="1"/>
      <c r="TYY1426" s="1"/>
      <c r="TYZ1426" s="1"/>
      <c r="TZA1426" s="1"/>
      <c r="TZB1426" s="1"/>
      <c r="TZC1426" s="1"/>
      <c r="TZD1426" s="1"/>
      <c r="TZE1426" s="1"/>
      <c r="TZF1426" s="1"/>
      <c r="TZG1426" s="1"/>
      <c r="TZH1426" s="1"/>
      <c r="TZI1426" s="1"/>
      <c r="TZJ1426" s="1"/>
      <c r="TZK1426" s="1"/>
      <c r="TZL1426" s="1"/>
      <c r="TZM1426" s="1"/>
      <c r="TZN1426" s="1"/>
      <c r="TZO1426" s="1"/>
      <c r="TZP1426" s="1"/>
      <c r="TZQ1426" s="1"/>
      <c r="TZR1426" s="1"/>
      <c r="TZS1426" s="1"/>
      <c r="TZT1426" s="1"/>
      <c r="TZU1426" s="1"/>
      <c r="TZV1426" s="1"/>
      <c r="TZW1426" s="1"/>
      <c r="TZX1426" s="1"/>
      <c r="TZY1426" s="1"/>
      <c r="TZZ1426" s="1"/>
      <c r="UAA1426" s="1"/>
      <c r="UAB1426" s="1"/>
      <c r="UAC1426" s="1"/>
      <c r="UAD1426" s="1"/>
      <c r="UAE1426" s="1"/>
      <c r="UAF1426" s="1"/>
      <c r="UAG1426" s="1"/>
      <c r="UAH1426" s="1"/>
      <c r="UAI1426" s="1"/>
      <c r="UAJ1426" s="1"/>
      <c r="UAK1426" s="1"/>
      <c r="UAL1426" s="1"/>
      <c r="UAM1426" s="1"/>
      <c r="UAN1426" s="1"/>
      <c r="UAO1426" s="1"/>
      <c r="UAP1426" s="1"/>
      <c r="UAQ1426" s="1"/>
      <c r="UAR1426" s="1"/>
      <c r="UAS1426" s="1"/>
      <c r="UAT1426" s="1"/>
      <c r="UAU1426" s="1"/>
      <c r="UAV1426" s="1"/>
      <c r="UAW1426" s="1"/>
      <c r="UAX1426" s="1"/>
      <c r="UAY1426" s="1"/>
      <c r="UAZ1426" s="1"/>
      <c r="UBA1426" s="1"/>
      <c r="UBB1426" s="1"/>
      <c r="UBC1426" s="1"/>
      <c r="UBD1426" s="1"/>
      <c r="UBE1426" s="1"/>
      <c r="UBF1426" s="1"/>
      <c r="UBG1426" s="1"/>
      <c r="UBH1426" s="1"/>
      <c r="UBI1426" s="1"/>
      <c r="UBJ1426" s="1"/>
      <c r="UBK1426" s="1"/>
      <c r="UBL1426" s="1"/>
      <c r="UBM1426" s="1"/>
      <c r="UBN1426" s="1"/>
      <c r="UBO1426" s="1"/>
      <c r="UBP1426" s="1"/>
      <c r="UBQ1426" s="1"/>
      <c r="UBR1426" s="1"/>
      <c r="UBS1426" s="1"/>
      <c r="UBT1426" s="1"/>
      <c r="UBU1426" s="1"/>
      <c r="UBV1426" s="1"/>
      <c r="UBW1426" s="1"/>
      <c r="UBX1426" s="1"/>
      <c r="UBY1426" s="1"/>
      <c r="UBZ1426" s="1"/>
      <c r="UCA1426" s="1"/>
      <c r="UCB1426" s="1"/>
      <c r="UCC1426" s="1"/>
      <c r="UCD1426" s="1"/>
      <c r="UCE1426" s="1"/>
      <c r="UCF1426" s="1"/>
      <c r="UCG1426" s="1"/>
      <c r="UCH1426" s="1"/>
      <c r="UCI1426" s="1"/>
      <c r="UCJ1426" s="1"/>
      <c r="UCK1426" s="1"/>
      <c r="UCL1426" s="1"/>
      <c r="UCM1426" s="1"/>
      <c r="UCN1426" s="1"/>
      <c r="UCO1426" s="1"/>
      <c r="UCP1426" s="1"/>
      <c r="UCQ1426" s="1"/>
      <c r="UCR1426" s="1"/>
      <c r="UCS1426" s="1"/>
      <c r="UCT1426" s="1"/>
      <c r="UCU1426" s="1"/>
      <c r="UCV1426" s="1"/>
      <c r="UCW1426" s="1"/>
      <c r="UCX1426" s="1"/>
      <c r="UCY1426" s="1"/>
      <c r="UCZ1426" s="1"/>
      <c r="UDA1426" s="1"/>
      <c r="UDB1426" s="1"/>
      <c r="UDC1426" s="1"/>
      <c r="UDD1426" s="1"/>
      <c r="UDE1426" s="1"/>
      <c r="UDF1426" s="1"/>
      <c r="UDG1426" s="1"/>
      <c r="UDH1426" s="1"/>
      <c r="UDI1426" s="1"/>
      <c r="UDJ1426" s="1"/>
      <c r="UDK1426" s="1"/>
      <c r="UDL1426" s="1"/>
      <c r="UDM1426" s="1"/>
      <c r="UDN1426" s="1"/>
      <c r="UDO1426" s="1"/>
      <c r="UDP1426" s="1"/>
      <c r="UDQ1426" s="1"/>
      <c r="UDR1426" s="1"/>
      <c r="UDS1426" s="1"/>
      <c r="UDT1426" s="1"/>
      <c r="UDU1426" s="1"/>
      <c r="UDV1426" s="1"/>
      <c r="UDW1426" s="1"/>
      <c r="UDX1426" s="1"/>
      <c r="UDY1426" s="1"/>
      <c r="UDZ1426" s="1"/>
      <c r="UEA1426" s="1"/>
      <c r="UEB1426" s="1"/>
      <c r="UEC1426" s="1"/>
      <c r="UED1426" s="1"/>
      <c r="UEE1426" s="1"/>
      <c r="UEF1426" s="1"/>
      <c r="UEG1426" s="1"/>
      <c r="UEH1426" s="1"/>
      <c r="UEI1426" s="1"/>
      <c r="UEJ1426" s="1"/>
      <c r="UEK1426" s="1"/>
      <c r="UEL1426" s="1"/>
      <c r="UEM1426" s="1"/>
      <c r="UEN1426" s="1"/>
      <c r="UEO1426" s="1"/>
      <c r="UEP1426" s="1"/>
      <c r="UEQ1426" s="1"/>
      <c r="UER1426" s="1"/>
      <c r="UES1426" s="1"/>
      <c r="UET1426" s="1"/>
      <c r="UEU1426" s="1"/>
      <c r="UEV1426" s="1"/>
      <c r="UEW1426" s="1"/>
      <c r="UEX1426" s="1"/>
      <c r="UEY1426" s="1"/>
      <c r="UEZ1426" s="1"/>
      <c r="UFA1426" s="1"/>
      <c r="UFB1426" s="1"/>
      <c r="UFC1426" s="1"/>
      <c r="UFD1426" s="1"/>
      <c r="UFE1426" s="1"/>
      <c r="UFF1426" s="1"/>
      <c r="UFG1426" s="1"/>
      <c r="UFH1426" s="1"/>
      <c r="UFI1426" s="1"/>
      <c r="UFJ1426" s="1"/>
      <c r="UFK1426" s="1"/>
      <c r="UFL1426" s="1"/>
      <c r="UFM1426" s="1"/>
      <c r="UFN1426" s="1"/>
      <c r="UFO1426" s="1"/>
      <c r="UFP1426" s="1"/>
      <c r="UFQ1426" s="1"/>
      <c r="UFR1426" s="1"/>
      <c r="UFS1426" s="1"/>
      <c r="UFT1426" s="1"/>
      <c r="UFU1426" s="1"/>
      <c r="UFV1426" s="1"/>
      <c r="UFW1426" s="1"/>
      <c r="UFX1426" s="1"/>
      <c r="UFY1426" s="1"/>
      <c r="UFZ1426" s="1"/>
      <c r="UGA1426" s="1"/>
      <c r="UGB1426" s="1"/>
      <c r="UGC1426" s="1"/>
      <c r="UGD1426" s="1"/>
      <c r="UGE1426" s="1"/>
      <c r="UGF1426" s="1"/>
      <c r="UGG1426" s="1"/>
      <c r="UGH1426" s="1"/>
      <c r="UGI1426" s="1"/>
      <c r="UGJ1426" s="1"/>
      <c r="UGK1426" s="1"/>
      <c r="UGL1426" s="1"/>
      <c r="UGM1426" s="1"/>
      <c r="UGN1426" s="1"/>
      <c r="UGO1426" s="1"/>
      <c r="UGP1426" s="1"/>
      <c r="UGQ1426" s="1"/>
      <c r="UGR1426" s="1"/>
      <c r="UGS1426" s="1"/>
      <c r="UGT1426" s="1"/>
      <c r="UGU1426" s="1"/>
      <c r="UGV1426" s="1"/>
      <c r="UGW1426" s="1"/>
      <c r="UGX1426" s="1"/>
      <c r="UGY1426" s="1"/>
      <c r="UGZ1426" s="1"/>
      <c r="UHA1426" s="1"/>
      <c r="UHB1426" s="1"/>
      <c r="UHC1426" s="1"/>
      <c r="UHD1426" s="1"/>
      <c r="UHE1426" s="1"/>
      <c r="UHF1426" s="1"/>
      <c r="UHG1426" s="1"/>
      <c r="UHH1426" s="1"/>
      <c r="UHI1426" s="1"/>
      <c r="UHJ1426" s="1"/>
      <c r="UHK1426" s="1"/>
      <c r="UHL1426" s="1"/>
      <c r="UHM1426" s="1"/>
      <c r="UHN1426" s="1"/>
      <c r="UHO1426" s="1"/>
      <c r="UHP1426" s="1"/>
      <c r="UHQ1426" s="1"/>
      <c r="UHR1426" s="1"/>
      <c r="UHS1426" s="1"/>
      <c r="UHT1426" s="1"/>
      <c r="UHU1426" s="1"/>
      <c r="UHV1426" s="1"/>
      <c r="UHW1426" s="1"/>
      <c r="UHX1426" s="1"/>
      <c r="UHY1426" s="1"/>
      <c r="UHZ1426" s="1"/>
      <c r="UIA1426" s="1"/>
      <c r="UIB1426" s="1"/>
      <c r="UIC1426" s="1"/>
      <c r="UID1426" s="1"/>
      <c r="UIE1426" s="1"/>
      <c r="UIF1426" s="1"/>
      <c r="UIG1426" s="1"/>
      <c r="UIH1426" s="1"/>
      <c r="UII1426" s="1"/>
      <c r="UIJ1426" s="1"/>
      <c r="UIK1426" s="1"/>
      <c r="UIL1426" s="1"/>
      <c r="UIM1426" s="1"/>
      <c r="UIN1426" s="1"/>
      <c r="UIO1426" s="1"/>
      <c r="UIP1426" s="1"/>
      <c r="UIQ1426" s="1"/>
      <c r="UIR1426" s="1"/>
      <c r="UIS1426" s="1"/>
      <c r="UIT1426" s="1"/>
      <c r="UIU1426" s="1"/>
      <c r="UIV1426" s="1"/>
      <c r="UIW1426" s="1"/>
      <c r="UIX1426" s="1"/>
      <c r="UIY1426" s="1"/>
      <c r="UIZ1426" s="1"/>
      <c r="UJA1426" s="1"/>
      <c r="UJB1426" s="1"/>
      <c r="UJC1426" s="1"/>
      <c r="UJD1426" s="1"/>
      <c r="UJE1426" s="1"/>
      <c r="UJF1426" s="1"/>
      <c r="UJG1426" s="1"/>
      <c r="UJH1426" s="1"/>
      <c r="UJI1426" s="1"/>
      <c r="UJJ1426" s="1"/>
      <c r="UJK1426" s="1"/>
      <c r="UJL1426" s="1"/>
      <c r="UJM1426" s="1"/>
      <c r="UJN1426" s="1"/>
      <c r="UJO1426" s="1"/>
      <c r="UJP1426" s="1"/>
      <c r="UJQ1426" s="1"/>
      <c r="UJR1426" s="1"/>
      <c r="UJS1426" s="1"/>
      <c r="UJT1426" s="1"/>
      <c r="UJU1426" s="1"/>
      <c r="UJV1426" s="1"/>
      <c r="UJW1426" s="1"/>
      <c r="UJX1426" s="1"/>
      <c r="UJY1426" s="1"/>
      <c r="UJZ1426" s="1"/>
      <c r="UKA1426" s="1"/>
      <c r="UKB1426" s="1"/>
      <c r="UKC1426" s="1"/>
      <c r="UKD1426" s="1"/>
      <c r="UKE1426" s="1"/>
      <c r="UKF1426" s="1"/>
      <c r="UKG1426" s="1"/>
      <c r="UKH1426" s="1"/>
      <c r="UKI1426" s="1"/>
      <c r="UKJ1426" s="1"/>
      <c r="UKK1426" s="1"/>
      <c r="UKL1426" s="1"/>
      <c r="UKM1426" s="1"/>
      <c r="UKN1426" s="1"/>
      <c r="UKO1426" s="1"/>
      <c r="UKP1426" s="1"/>
      <c r="UKQ1426" s="1"/>
      <c r="UKR1426" s="1"/>
      <c r="UKS1426" s="1"/>
      <c r="UKT1426" s="1"/>
      <c r="UKU1426" s="1"/>
      <c r="UKV1426" s="1"/>
      <c r="UKW1426" s="1"/>
      <c r="UKX1426" s="1"/>
      <c r="UKY1426" s="1"/>
      <c r="UKZ1426" s="1"/>
      <c r="ULA1426" s="1"/>
      <c r="ULB1426" s="1"/>
      <c r="ULC1426" s="1"/>
      <c r="ULD1426" s="1"/>
      <c r="ULE1426" s="1"/>
      <c r="ULF1426" s="1"/>
      <c r="ULG1426" s="1"/>
      <c r="ULH1426" s="1"/>
      <c r="ULI1426" s="1"/>
      <c r="ULJ1426" s="1"/>
      <c r="ULK1426" s="1"/>
      <c r="ULL1426" s="1"/>
      <c r="ULM1426" s="1"/>
      <c r="ULN1426" s="1"/>
      <c r="ULO1426" s="1"/>
      <c r="ULP1426" s="1"/>
      <c r="ULQ1426" s="1"/>
      <c r="ULR1426" s="1"/>
      <c r="ULS1426" s="1"/>
      <c r="ULT1426" s="1"/>
      <c r="ULU1426" s="1"/>
      <c r="ULV1426" s="1"/>
      <c r="ULW1426" s="1"/>
      <c r="ULX1426" s="1"/>
      <c r="ULY1426" s="1"/>
      <c r="ULZ1426" s="1"/>
      <c r="UMA1426" s="1"/>
      <c r="UMB1426" s="1"/>
      <c r="UMC1426" s="1"/>
      <c r="UMD1426" s="1"/>
      <c r="UME1426" s="1"/>
      <c r="UMF1426" s="1"/>
      <c r="UMG1426" s="1"/>
      <c r="UMH1426" s="1"/>
      <c r="UMI1426" s="1"/>
      <c r="UMJ1426" s="1"/>
      <c r="UMK1426" s="1"/>
      <c r="UML1426" s="1"/>
      <c r="UMM1426" s="1"/>
      <c r="UMN1426" s="1"/>
      <c r="UMO1426" s="1"/>
      <c r="UMP1426" s="1"/>
      <c r="UMQ1426" s="1"/>
      <c r="UMR1426" s="1"/>
      <c r="UMS1426" s="1"/>
      <c r="UMT1426" s="1"/>
      <c r="UMU1426" s="1"/>
      <c r="UMV1426" s="1"/>
      <c r="UMW1426" s="1"/>
      <c r="UMX1426" s="1"/>
      <c r="UMY1426" s="1"/>
      <c r="UMZ1426" s="1"/>
      <c r="UNA1426" s="1"/>
      <c r="UNB1426" s="1"/>
      <c r="UNC1426" s="1"/>
      <c r="UND1426" s="1"/>
      <c r="UNE1426" s="1"/>
      <c r="UNF1426" s="1"/>
      <c r="UNG1426" s="1"/>
      <c r="UNH1426" s="1"/>
      <c r="UNI1426" s="1"/>
      <c r="UNJ1426" s="1"/>
      <c r="UNK1426" s="1"/>
      <c r="UNL1426" s="1"/>
      <c r="UNM1426" s="1"/>
      <c r="UNN1426" s="1"/>
      <c r="UNO1426" s="1"/>
      <c r="UNP1426" s="1"/>
      <c r="UNQ1426" s="1"/>
      <c r="UNR1426" s="1"/>
      <c r="UNS1426" s="1"/>
      <c r="UNT1426" s="1"/>
      <c r="UNU1426" s="1"/>
      <c r="UNV1426" s="1"/>
      <c r="UNW1426" s="1"/>
      <c r="UNX1426" s="1"/>
      <c r="UNY1426" s="1"/>
      <c r="UNZ1426" s="1"/>
      <c r="UOA1426" s="1"/>
      <c r="UOB1426" s="1"/>
      <c r="UOC1426" s="1"/>
      <c r="UOD1426" s="1"/>
      <c r="UOE1426" s="1"/>
      <c r="UOF1426" s="1"/>
      <c r="UOG1426" s="1"/>
      <c r="UOH1426" s="1"/>
      <c r="UOI1426" s="1"/>
      <c r="UOJ1426" s="1"/>
      <c r="UOK1426" s="1"/>
      <c r="UOL1426" s="1"/>
      <c r="UOM1426" s="1"/>
      <c r="UON1426" s="1"/>
      <c r="UOO1426" s="1"/>
      <c r="UOP1426" s="1"/>
      <c r="UOQ1426" s="1"/>
      <c r="UOR1426" s="1"/>
      <c r="UOS1426" s="1"/>
      <c r="UOT1426" s="1"/>
      <c r="UOU1426" s="1"/>
      <c r="UOV1426" s="1"/>
      <c r="UOW1426" s="1"/>
      <c r="UOX1426" s="1"/>
      <c r="UOY1426" s="1"/>
      <c r="UOZ1426" s="1"/>
      <c r="UPA1426" s="1"/>
      <c r="UPB1426" s="1"/>
      <c r="UPC1426" s="1"/>
      <c r="UPD1426" s="1"/>
      <c r="UPE1426" s="1"/>
      <c r="UPF1426" s="1"/>
      <c r="UPG1426" s="1"/>
      <c r="UPH1426" s="1"/>
      <c r="UPI1426" s="1"/>
      <c r="UPJ1426" s="1"/>
      <c r="UPK1426" s="1"/>
      <c r="UPL1426" s="1"/>
      <c r="UPM1426" s="1"/>
      <c r="UPN1426" s="1"/>
      <c r="UPO1426" s="1"/>
      <c r="UPP1426" s="1"/>
      <c r="UPQ1426" s="1"/>
      <c r="UPR1426" s="1"/>
      <c r="UPS1426" s="1"/>
      <c r="UPT1426" s="1"/>
      <c r="UPU1426" s="1"/>
      <c r="UPV1426" s="1"/>
      <c r="UPW1426" s="1"/>
      <c r="UPX1426" s="1"/>
      <c r="UPY1426" s="1"/>
      <c r="UPZ1426" s="1"/>
      <c r="UQA1426" s="1"/>
      <c r="UQB1426" s="1"/>
      <c r="UQC1426" s="1"/>
      <c r="UQD1426" s="1"/>
      <c r="UQE1426" s="1"/>
      <c r="UQF1426" s="1"/>
      <c r="UQG1426" s="1"/>
      <c r="UQH1426" s="1"/>
      <c r="UQI1426" s="1"/>
      <c r="UQJ1426" s="1"/>
      <c r="UQK1426" s="1"/>
      <c r="UQL1426" s="1"/>
      <c r="UQM1426" s="1"/>
      <c r="UQN1426" s="1"/>
      <c r="UQO1426" s="1"/>
      <c r="UQP1426" s="1"/>
      <c r="UQQ1426" s="1"/>
      <c r="UQR1426" s="1"/>
      <c r="UQS1426" s="1"/>
      <c r="UQT1426" s="1"/>
      <c r="UQU1426" s="1"/>
      <c r="UQV1426" s="1"/>
      <c r="UQW1426" s="1"/>
      <c r="UQX1426" s="1"/>
      <c r="UQY1426" s="1"/>
      <c r="UQZ1426" s="1"/>
      <c r="URA1426" s="1"/>
      <c r="URB1426" s="1"/>
      <c r="URC1426" s="1"/>
      <c r="URD1426" s="1"/>
      <c r="URE1426" s="1"/>
      <c r="URF1426" s="1"/>
      <c r="URG1426" s="1"/>
      <c r="URH1426" s="1"/>
      <c r="URI1426" s="1"/>
      <c r="URJ1426" s="1"/>
      <c r="URK1426" s="1"/>
      <c r="URL1426" s="1"/>
      <c r="URM1426" s="1"/>
      <c r="URN1426" s="1"/>
      <c r="URO1426" s="1"/>
      <c r="URP1426" s="1"/>
      <c r="URQ1426" s="1"/>
      <c r="URR1426" s="1"/>
      <c r="URS1426" s="1"/>
      <c r="URT1426" s="1"/>
      <c r="URU1426" s="1"/>
      <c r="URV1426" s="1"/>
      <c r="URW1426" s="1"/>
      <c r="URX1426" s="1"/>
      <c r="URY1426" s="1"/>
      <c r="URZ1426" s="1"/>
      <c r="USA1426" s="1"/>
      <c r="USB1426" s="1"/>
      <c r="USC1426" s="1"/>
      <c r="USD1426" s="1"/>
      <c r="USE1426" s="1"/>
      <c r="USF1426" s="1"/>
      <c r="USG1426" s="1"/>
      <c r="USH1426" s="1"/>
      <c r="USI1426" s="1"/>
      <c r="USJ1426" s="1"/>
      <c r="USK1426" s="1"/>
      <c r="USL1426" s="1"/>
      <c r="USM1426" s="1"/>
      <c r="USN1426" s="1"/>
      <c r="USO1426" s="1"/>
      <c r="USP1426" s="1"/>
      <c r="USQ1426" s="1"/>
      <c r="USR1426" s="1"/>
      <c r="USS1426" s="1"/>
      <c r="UST1426" s="1"/>
      <c r="USU1426" s="1"/>
      <c r="USV1426" s="1"/>
      <c r="USW1426" s="1"/>
      <c r="USX1426" s="1"/>
      <c r="USY1426" s="1"/>
      <c r="USZ1426" s="1"/>
      <c r="UTA1426" s="1"/>
      <c r="UTB1426" s="1"/>
      <c r="UTC1426" s="1"/>
      <c r="UTD1426" s="1"/>
      <c r="UTE1426" s="1"/>
      <c r="UTF1426" s="1"/>
      <c r="UTG1426" s="1"/>
      <c r="UTH1426" s="1"/>
      <c r="UTI1426" s="1"/>
      <c r="UTJ1426" s="1"/>
      <c r="UTK1426" s="1"/>
      <c r="UTL1426" s="1"/>
      <c r="UTM1426" s="1"/>
      <c r="UTN1426" s="1"/>
      <c r="UTO1426" s="1"/>
      <c r="UTP1426" s="1"/>
      <c r="UTQ1426" s="1"/>
      <c r="UTR1426" s="1"/>
      <c r="UTS1426" s="1"/>
      <c r="UTT1426" s="1"/>
      <c r="UTU1426" s="1"/>
      <c r="UTV1426" s="1"/>
      <c r="UTW1426" s="1"/>
      <c r="UTX1426" s="1"/>
      <c r="UTY1426" s="1"/>
      <c r="UTZ1426" s="1"/>
      <c r="UUA1426" s="1"/>
      <c r="UUB1426" s="1"/>
      <c r="UUC1426" s="1"/>
      <c r="UUD1426" s="1"/>
      <c r="UUE1426" s="1"/>
      <c r="UUF1426" s="1"/>
      <c r="UUG1426" s="1"/>
      <c r="UUH1426" s="1"/>
      <c r="UUI1426" s="1"/>
      <c r="UUJ1426" s="1"/>
      <c r="UUK1426" s="1"/>
      <c r="UUL1426" s="1"/>
      <c r="UUM1426" s="1"/>
      <c r="UUN1426" s="1"/>
      <c r="UUO1426" s="1"/>
      <c r="UUP1426" s="1"/>
      <c r="UUQ1426" s="1"/>
      <c r="UUR1426" s="1"/>
      <c r="UUS1426" s="1"/>
      <c r="UUT1426" s="1"/>
      <c r="UUU1426" s="1"/>
      <c r="UUV1426" s="1"/>
      <c r="UUW1426" s="1"/>
      <c r="UUX1426" s="1"/>
      <c r="UUY1426" s="1"/>
      <c r="UUZ1426" s="1"/>
      <c r="UVA1426" s="1"/>
      <c r="UVB1426" s="1"/>
      <c r="UVC1426" s="1"/>
      <c r="UVD1426" s="1"/>
      <c r="UVE1426" s="1"/>
      <c r="UVF1426" s="1"/>
      <c r="UVG1426" s="1"/>
      <c r="UVH1426" s="1"/>
      <c r="UVI1426" s="1"/>
      <c r="UVJ1426" s="1"/>
      <c r="UVK1426" s="1"/>
      <c r="UVL1426" s="1"/>
      <c r="UVM1426" s="1"/>
      <c r="UVN1426" s="1"/>
      <c r="UVO1426" s="1"/>
      <c r="UVP1426" s="1"/>
      <c r="UVQ1426" s="1"/>
      <c r="UVR1426" s="1"/>
      <c r="UVS1426" s="1"/>
      <c r="UVT1426" s="1"/>
      <c r="UVU1426" s="1"/>
      <c r="UVV1426" s="1"/>
      <c r="UVW1426" s="1"/>
      <c r="UVX1426" s="1"/>
      <c r="UVY1426" s="1"/>
      <c r="UVZ1426" s="1"/>
      <c r="UWA1426" s="1"/>
      <c r="UWB1426" s="1"/>
      <c r="UWC1426" s="1"/>
      <c r="UWD1426" s="1"/>
      <c r="UWE1426" s="1"/>
      <c r="UWF1426" s="1"/>
      <c r="UWG1426" s="1"/>
      <c r="UWH1426" s="1"/>
      <c r="UWI1426" s="1"/>
      <c r="UWJ1426" s="1"/>
      <c r="UWK1426" s="1"/>
      <c r="UWL1426" s="1"/>
      <c r="UWM1426" s="1"/>
      <c r="UWN1426" s="1"/>
      <c r="UWO1426" s="1"/>
      <c r="UWP1426" s="1"/>
      <c r="UWQ1426" s="1"/>
      <c r="UWR1426" s="1"/>
      <c r="UWS1426" s="1"/>
      <c r="UWT1426" s="1"/>
      <c r="UWU1426" s="1"/>
      <c r="UWV1426" s="1"/>
      <c r="UWW1426" s="1"/>
      <c r="UWX1426" s="1"/>
      <c r="UWY1426" s="1"/>
      <c r="UWZ1426" s="1"/>
      <c r="UXA1426" s="1"/>
      <c r="UXB1426" s="1"/>
      <c r="UXC1426" s="1"/>
      <c r="UXD1426" s="1"/>
      <c r="UXE1426" s="1"/>
      <c r="UXF1426" s="1"/>
      <c r="UXG1426" s="1"/>
      <c r="UXH1426" s="1"/>
      <c r="UXI1426" s="1"/>
      <c r="UXJ1426" s="1"/>
      <c r="UXK1426" s="1"/>
      <c r="UXL1426" s="1"/>
      <c r="UXM1426" s="1"/>
      <c r="UXN1426" s="1"/>
      <c r="UXO1426" s="1"/>
      <c r="UXP1426" s="1"/>
      <c r="UXQ1426" s="1"/>
      <c r="UXR1426" s="1"/>
      <c r="UXS1426" s="1"/>
      <c r="UXT1426" s="1"/>
      <c r="UXU1426" s="1"/>
      <c r="UXV1426" s="1"/>
      <c r="UXW1426" s="1"/>
      <c r="UXX1426" s="1"/>
      <c r="UXY1426" s="1"/>
      <c r="UXZ1426" s="1"/>
      <c r="UYA1426" s="1"/>
      <c r="UYB1426" s="1"/>
      <c r="UYC1426" s="1"/>
      <c r="UYD1426" s="1"/>
      <c r="UYE1426" s="1"/>
      <c r="UYF1426" s="1"/>
      <c r="UYG1426" s="1"/>
      <c r="UYH1426" s="1"/>
      <c r="UYI1426" s="1"/>
      <c r="UYJ1426" s="1"/>
      <c r="UYK1426" s="1"/>
      <c r="UYL1426" s="1"/>
      <c r="UYM1426" s="1"/>
      <c r="UYN1426" s="1"/>
      <c r="UYO1426" s="1"/>
      <c r="UYP1426" s="1"/>
      <c r="UYQ1426" s="1"/>
      <c r="UYR1426" s="1"/>
      <c r="UYS1426" s="1"/>
      <c r="UYT1426" s="1"/>
      <c r="UYU1426" s="1"/>
      <c r="UYV1426" s="1"/>
      <c r="UYW1426" s="1"/>
      <c r="UYX1426" s="1"/>
      <c r="UYY1426" s="1"/>
      <c r="UYZ1426" s="1"/>
      <c r="UZA1426" s="1"/>
      <c r="UZB1426" s="1"/>
      <c r="UZC1426" s="1"/>
      <c r="UZD1426" s="1"/>
      <c r="UZE1426" s="1"/>
      <c r="UZF1426" s="1"/>
      <c r="UZG1426" s="1"/>
      <c r="UZH1426" s="1"/>
      <c r="UZI1426" s="1"/>
      <c r="UZJ1426" s="1"/>
      <c r="UZK1426" s="1"/>
      <c r="UZL1426" s="1"/>
      <c r="UZM1426" s="1"/>
      <c r="UZN1426" s="1"/>
      <c r="UZO1426" s="1"/>
      <c r="UZP1426" s="1"/>
      <c r="UZQ1426" s="1"/>
      <c r="UZR1426" s="1"/>
      <c r="UZS1426" s="1"/>
      <c r="UZT1426" s="1"/>
      <c r="UZU1426" s="1"/>
      <c r="UZV1426" s="1"/>
      <c r="UZW1426" s="1"/>
      <c r="UZX1426" s="1"/>
      <c r="UZY1426" s="1"/>
      <c r="UZZ1426" s="1"/>
      <c r="VAA1426" s="1"/>
      <c r="VAB1426" s="1"/>
      <c r="VAC1426" s="1"/>
      <c r="VAD1426" s="1"/>
      <c r="VAE1426" s="1"/>
      <c r="VAF1426" s="1"/>
      <c r="VAG1426" s="1"/>
      <c r="VAH1426" s="1"/>
      <c r="VAI1426" s="1"/>
      <c r="VAJ1426" s="1"/>
      <c r="VAK1426" s="1"/>
      <c r="VAL1426" s="1"/>
      <c r="VAM1426" s="1"/>
      <c r="VAN1426" s="1"/>
      <c r="VAO1426" s="1"/>
      <c r="VAP1426" s="1"/>
      <c r="VAQ1426" s="1"/>
      <c r="VAR1426" s="1"/>
      <c r="VAS1426" s="1"/>
      <c r="VAT1426" s="1"/>
      <c r="VAU1426" s="1"/>
      <c r="VAV1426" s="1"/>
      <c r="VAW1426" s="1"/>
      <c r="VAX1426" s="1"/>
      <c r="VAY1426" s="1"/>
      <c r="VAZ1426" s="1"/>
      <c r="VBA1426" s="1"/>
      <c r="VBB1426" s="1"/>
      <c r="VBC1426" s="1"/>
      <c r="VBD1426" s="1"/>
      <c r="VBE1426" s="1"/>
      <c r="VBF1426" s="1"/>
      <c r="VBG1426" s="1"/>
      <c r="VBH1426" s="1"/>
      <c r="VBI1426" s="1"/>
      <c r="VBJ1426" s="1"/>
      <c r="VBK1426" s="1"/>
      <c r="VBL1426" s="1"/>
      <c r="VBM1426" s="1"/>
      <c r="VBN1426" s="1"/>
      <c r="VBO1426" s="1"/>
      <c r="VBP1426" s="1"/>
      <c r="VBQ1426" s="1"/>
      <c r="VBR1426" s="1"/>
      <c r="VBS1426" s="1"/>
      <c r="VBT1426" s="1"/>
      <c r="VBU1426" s="1"/>
      <c r="VBV1426" s="1"/>
      <c r="VBW1426" s="1"/>
      <c r="VBX1426" s="1"/>
      <c r="VBY1426" s="1"/>
      <c r="VBZ1426" s="1"/>
      <c r="VCA1426" s="1"/>
      <c r="VCB1426" s="1"/>
      <c r="VCC1426" s="1"/>
      <c r="VCD1426" s="1"/>
      <c r="VCE1426" s="1"/>
      <c r="VCF1426" s="1"/>
      <c r="VCG1426" s="1"/>
      <c r="VCH1426" s="1"/>
      <c r="VCI1426" s="1"/>
      <c r="VCJ1426" s="1"/>
      <c r="VCK1426" s="1"/>
      <c r="VCL1426" s="1"/>
      <c r="VCM1426" s="1"/>
      <c r="VCN1426" s="1"/>
      <c r="VCO1426" s="1"/>
      <c r="VCP1426" s="1"/>
      <c r="VCQ1426" s="1"/>
      <c r="VCR1426" s="1"/>
      <c r="VCS1426" s="1"/>
      <c r="VCT1426" s="1"/>
      <c r="VCU1426" s="1"/>
      <c r="VCV1426" s="1"/>
      <c r="VCW1426" s="1"/>
      <c r="VCX1426" s="1"/>
      <c r="VCY1426" s="1"/>
      <c r="VCZ1426" s="1"/>
      <c r="VDA1426" s="1"/>
      <c r="VDB1426" s="1"/>
      <c r="VDC1426" s="1"/>
      <c r="VDD1426" s="1"/>
      <c r="VDE1426" s="1"/>
      <c r="VDF1426" s="1"/>
      <c r="VDG1426" s="1"/>
      <c r="VDH1426" s="1"/>
      <c r="VDI1426" s="1"/>
      <c r="VDJ1426" s="1"/>
      <c r="VDK1426" s="1"/>
      <c r="VDL1426" s="1"/>
      <c r="VDM1426" s="1"/>
      <c r="VDN1426" s="1"/>
      <c r="VDO1426" s="1"/>
      <c r="VDP1426" s="1"/>
      <c r="VDQ1426" s="1"/>
      <c r="VDR1426" s="1"/>
      <c r="VDS1426" s="1"/>
      <c r="VDT1426" s="1"/>
      <c r="VDU1426" s="1"/>
      <c r="VDV1426" s="1"/>
      <c r="VDW1426" s="1"/>
      <c r="VDX1426" s="1"/>
      <c r="VDY1426" s="1"/>
      <c r="VDZ1426" s="1"/>
      <c r="VEA1426" s="1"/>
      <c r="VEB1426" s="1"/>
      <c r="VEC1426" s="1"/>
      <c r="VED1426" s="1"/>
      <c r="VEE1426" s="1"/>
      <c r="VEF1426" s="1"/>
      <c r="VEG1426" s="1"/>
      <c r="VEH1426" s="1"/>
      <c r="VEI1426" s="1"/>
      <c r="VEJ1426" s="1"/>
      <c r="VEK1426" s="1"/>
      <c r="VEL1426" s="1"/>
      <c r="VEM1426" s="1"/>
      <c r="VEN1426" s="1"/>
      <c r="VEO1426" s="1"/>
      <c r="VEP1426" s="1"/>
      <c r="VEQ1426" s="1"/>
      <c r="VER1426" s="1"/>
      <c r="VES1426" s="1"/>
      <c r="VET1426" s="1"/>
      <c r="VEU1426" s="1"/>
      <c r="VEV1426" s="1"/>
      <c r="VEW1426" s="1"/>
      <c r="VEX1426" s="1"/>
      <c r="VEY1426" s="1"/>
      <c r="VEZ1426" s="1"/>
      <c r="VFA1426" s="1"/>
      <c r="VFB1426" s="1"/>
      <c r="VFC1426" s="1"/>
      <c r="VFD1426" s="1"/>
      <c r="VFE1426" s="1"/>
      <c r="VFF1426" s="1"/>
      <c r="VFG1426" s="1"/>
      <c r="VFH1426" s="1"/>
      <c r="VFI1426" s="1"/>
      <c r="VFJ1426" s="1"/>
      <c r="VFK1426" s="1"/>
      <c r="VFL1426" s="1"/>
      <c r="VFM1426" s="1"/>
      <c r="VFN1426" s="1"/>
      <c r="VFO1426" s="1"/>
      <c r="VFP1426" s="1"/>
      <c r="VFQ1426" s="1"/>
      <c r="VFR1426" s="1"/>
      <c r="VFS1426" s="1"/>
      <c r="VFT1426" s="1"/>
      <c r="VFU1426" s="1"/>
      <c r="VFV1426" s="1"/>
      <c r="VFW1426" s="1"/>
      <c r="VFX1426" s="1"/>
      <c r="VFY1426" s="1"/>
      <c r="VFZ1426" s="1"/>
      <c r="VGA1426" s="1"/>
      <c r="VGB1426" s="1"/>
      <c r="VGC1426" s="1"/>
      <c r="VGD1426" s="1"/>
      <c r="VGE1426" s="1"/>
      <c r="VGF1426" s="1"/>
      <c r="VGG1426" s="1"/>
      <c r="VGH1426" s="1"/>
      <c r="VGI1426" s="1"/>
      <c r="VGJ1426" s="1"/>
      <c r="VGK1426" s="1"/>
      <c r="VGL1426" s="1"/>
      <c r="VGM1426" s="1"/>
      <c r="VGN1426" s="1"/>
      <c r="VGO1426" s="1"/>
      <c r="VGP1426" s="1"/>
      <c r="VGQ1426" s="1"/>
      <c r="VGR1426" s="1"/>
      <c r="VGS1426" s="1"/>
      <c r="VGT1426" s="1"/>
      <c r="VGU1426" s="1"/>
      <c r="VGV1426" s="1"/>
      <c r="VGW1426" s="1"/>
      <c r="VGX1426" s="1"/>
      <c r="VGY1426" s="1"/>
      <c r="VGZ1426" s="1"/>
      <c r="VHA1426" s="1"/>
      <c r="VHB1426" s="1"/>
      <c r="VHC1426" s="1"/>
      <c r="VHD1426" s="1"/>
      <c r="VHE1426" s="1"/>
      <c r="VHF1426" s="1"/>
      <c r="VHG1426" s="1"/>
      <c r="VHH1426" s="1"/>
      <c r="VHI1426" s="1"/>
      <c r="VHJ1426" s="1"/>
      <c r="VHK1426" s="1"/>
      <c r="VHL1426" s="1"/>
      <c r="VHM1426" s="1"/>
      <c r="VHN1426" s="1"/>
      <c r="VHO1426" s="1"/>
      <c r="VHP1426" s="1"/>
      <c r="VHQ1426" s="1"/>
      <c r="VHR1426" s="1"/>
      <c r="VHS1426" s="1"/>
      <c r="VHT1426" s="1"/>
      <c r="VHU1426" s="1"/>
      <c r="VHV1426" s="1"/>
      <c r="VHW1426" s="1"/>
      <c r="VHX1426" s="1"/>
      <c r="VHY1426" s="1"/>
      <c r="VHZ1426" s="1"/>
      <c r="VIA1426" s="1"/>
      <c r="VIB1426" s="1"/>
      <c r="VIC1426" s="1"/>
      <c r="VID1426" s="1"/>
      <c r="VIE1426" s="1"/>
      <c r="VIF1426" s="1"/>
      <c r="VIG1426" s="1"/>
      <c r="VIH1426" s="1"/>
      <c r="VII1426" s="1"/>
      <c r="VIJ1426" s="1"/>
      <c r="VIK1426" s="1"/>
      <c r="VIL1426" s="1"/>
      <c r="VIM1426" s="1"/>
      <c r="VIN1426" s="1"/>
      <c r="VIO1426" s="1"/>
      <c r="VIP1426" s="1"/>
      <c r="VIQ1426" s="1"/>
      <c r="VIR1426" s="1"/>
      <c r="VIS1426" s="1"/>
      <c r="VIT1426" s="1"/>
      <c r="VIU1426" s="1"/>
      <c r="VIV1426" s="1"/>
      <c r="VIW1426" s="1"/>
      <c r="VIX1426" s="1"/>
      <c r="VIY1426" s="1"/>
      <c r="VIZ1426" s="1"/>
      <c r="VJA1426" s="1"/>
      <c r="VJB1426" s="1"/>
      <c r="VJC1426" s="1"/>
      <c r="VJD1426" s="1"/>
      <c r="VJE1426" s="1"/>
      <c r="VJF1426" s="1"/>
      <c r="VJG1426" s="1"/>
      <c r="VJH1426" s="1"/>
      <c r="VJI1426" s="1"/>
      <c r="VJJ1426" s="1"/>
      <c r="VJK1426" s="1"/>
      <c r="VJL1426" s="1"/>
      <c r="VJM1426" s="1"/>
      <c r="VJN1426" s="1"/>
      <c r="VJO1426" s="1"/>
      <c r="VJP1426" s="1"/>
      <c r="VJQ1426" s="1"/>
      <c r="VJR1426" s="1"/>
      <c r="VJS1426" s="1"/>
      <c r="VJT1426" s="1"/>
      <c r="VJU1426" s="1"/>
      <c r="VJV1426" s="1"/>
      <c r="VJW1426" s="1"/>
      <c r="VJX1426" s="1"/>
      <c r="VJY1426" s="1"/>
      <c r="VJZ1426" s="1"/>
      <c r="VKA1426" s="1"/>
      <c r="VKB1426" s="1"/>
      <c r="VKC1426" s="1"/>
      <c r="VKD1426" s="1"/>
      <c r="VKE1426" s="1"/>
      <c r="VKF1426" s="1"/>
      <c r="VKG1426" s="1"/>
      <c r="VKH1426" s="1"/>
      <c r="VKI1426" s="1"/>
      <c r="VKJ1426" s="1"/>
      <c r="VKK1426" s="1"/>
      <c r="VKL1426" s="1"/>
      <c r="VKM1426" s="1"/>
      <c r="VKN1426" s="1"/>
      <c r="VKO1426" s="1"/>
      <c r="VKP1426" s="1"/>
      <c r="VKQ1426" s="1"/>
      <c r="VKR1426" s="1"/>
      <c r="VKS1426" s="1"/>
      <c r="VKT1426" s="1"/>
      <c r="VKU1426" s="1"/>
      <c r="VKV1426" s="1"/>
      <c r="VKW1426" s="1"/>
      <c r="VKX1426" s="1"/>
      <c r="VKY1426" s="1"/>
      <c r="VKZ1426" s="1"/>
      <c r="VLA1426" s="1"/>
      <c r="VLB1426" s="1"/>
      <c r="VLC1426" s="1"/>
      <c r="VLD1426" s="1"/>
      <c r="VLE1426" s="1"/>
      <c r="VLF1426" s="1"/>
      <c r="VLG1426" s="1"/>
      <c r="VLH1426" s="1"/>
      <c r="VLI1426" s="1"/>
      <c r="VLJ1426" s="1"/>
      <c r="VLK1426" s="1"/>
      <c r="VLL1426" s="1"/>
      <c r="VLM1426" s="1"/>
      <c r="VLN1426" s="1"/>
      <c r="VLO1426" s="1"/>
      <c r="VLP1426" s="1"/>
      <c r="VLQ1426" s="1"/>
      <c r="VLR1426" s="1"/>
      <c r="VLS1426" s="1"/>
      <c r="VLT1426" s="1"/>
      <c r="VLU1426" s="1"/>
      <c r="VLV1426" s="1"/>
      <c r="VLW1426" s="1"/>
      <c r="VLX1426" s="1"/>
      <c r="VLY1426" s="1"/>
      <c r="VLZ1426" s="1"/>
      <c r="VMA1426" s="1"/>
      <c r="VMB1426" s="1"/>
      <c r="VMC1426" s="1"/>
      <c r="VMD1426" s="1"/>
      <c r="VME1426" s="1"/>
      <c r="VMF1426" s="1"/>
      <c r="VMG1426" s="1"/>
      <c r="VMH1426" s="1"/>
      <c r="VMI1426" s="1"/>
      <c r="VMJ1426" s="1"/>
      <c r="VMK1426" s="1"/>
      <c r="VML1426" s="1"/>
      <c r="VMM1426" s="1"/>
      <c r="VMN1426" s="1"/>
      <c r="VMO1426" s="1"/>
      <c r="VMP1426" s="1"/>
      <c r="VMQ1426" s="1"/>
      <c r="VMR1426" s="1"/>
      <c r="VMS1426" s="1"/>
      <c r="VMT1426" s="1"/>
      <c r="VMU1426" s="1"/>
      <c r="VMV1426" s="1"/>
      <c r="VMW1426" s="1"/>
      <c r="VMX1426" s="1"/>
      <c r="VMY1426" s="1"/>
      <c r="VMZ1426" s="1"/>
      <c r="VNA1426" s="1"/>
      <c r="VNB1426" s="1"/>
      <c r="VNC1426" s="1"/>
      <c r="VND1426" s="1"/>
      <c r="VNE1426" s="1"/>
      <c r="VNF1426" s="1"/>
      <c r="VNG1426" s="1"/>
      <c r="VNH1426" s="1"/>
      <c r="VNI1426" s="1"/>
      <c r="VNJ1426" s="1"/>
      <c r="VNK1426" s="1"/>
      <c r="VNL1426" s="1"/>
      <c r="VNM1426" s="1"/>
      <c r="VNN1426" s="1"/>
      <c r="VNO1426" s="1"/>
      <c r="VNP1426" s="1"/>
      <c r="VNQ1426" s="1"/>
      <c r="VNR1426" s="1"/>
      <c r="VNS1426" s="1"/>
      <c r="VNT1426" s="1"/>
      <c r="VNU1426" s="1"/>
      <c r="VNV1426" s="1"/>
      <c r="VNW1426" s="1"/>
      <c r="VNX1426" s="1"/>
      <c r="VNY1426" s="1"/>
      <c r="VNZ1426" s="1"/>
      <c r="VOA1426" s="1"/>
      <c r="VOB1426" s="1"/>
      <c r="VOC1426" s="1"/>
      <c r="VOD1426" s="1"/>
      <c r="VOE1426" s="1"/>
      <c r="VOF1426" s="1"/>
      <c r="VOG1426" s="1"/>
      <c r="VOH1426" s="1"/>
      <c r="VOI1426" s="1"/>
      <c r="VOJ1426" s="1"/>
      <c r="VOK1426" s="1"/>
      <c r="VOL1426" s="1"/>
      <c r="VOM1426" s="1"/>
      <c r="VON1426" s="1"/>
      <c r="VOO1426" s="1"/>
      <c r="VOP1426" s="1"/>
      <c r="VOQ1426" s="1"/>
      <c r="VOR1426" s="1"/>
      <c r="VOS1426" s="1"/>
      <c r="VOT1426" s="1"/>
      <c r="VOU1426" s="1"/>
      <c r="VOV1426" s="1"/>
      <c r="VOW1426" s="1"/>
      <c r="VOX1426" s="1"/>
      <c r="VOY1426" s="1"/>
      <c r="VOZ1426" s="1"/>
      <c r="VPA1426" s="1"/>
      <c r="VPB1426" s="1"/>
      <c r="VPC1426" s="1"/>
      <c r="VPD1426" s="1"/>
      <c r="VPE1426" s="1"/>
      <c r="VPF1426" s="1"/>
      <c r="VPG1426" s="1"/>
      <c r="VPH1426" s="1"/>
      <c r="VPI1426" s="1"/>
      <c r="VPJ1426" s="1"/>
      <c r="VPK1426" s="1"/>
      <c r="VPL1426" s="1"/>
      <c r="VPM1426" s="1"/>
      <c r="VPN1426" s="1"/>
      <c r="VPO1426" s="1"/>
      <c r="VPP1426" s="1"/>
      <c r="VPQ1426" s="1"/>
      <c r="VPR1426" s="1"/>
      <c r="VPS1426" s="1"/>
      <c r="VPT1426" s="1"/>
      <c r="VPU1426" s="1"/>
      <c r="VPV1426" s="1"/>
      <c r="VPW1426" s="1"/>
      <c r="VPX1426" s="1"/>
      <c r="VPY1426" s="1"/>
      <c r="VPZ1426" s="1"/>
      <c r="VQA1426" s="1"/>
      <c r="VQB1426" s="1"/>
      <c r="VQC1426" s="1"/>
      <c r="VQD1426" s="1"/>
      <c r="VQE1426" s="1"/>
      <c r="VQF1426" s="1"/>
      <c r="VQG1426" s="1"/>
      <c r="VQH1426" s="1"/>
      <c r="VQI1426" s="1"/>
      <c r="VQJ1426" s="1"/>
      <c r="VQK1426" s="1"/>
      <c r="VQL1426" s="1"/>
      <c r="VQM1426" s="1"/>
      <c r="VQN1426" s="1"/>
      <c r="VQO1426" s="1"/>
      <c r="VQP1426" s="1"/>
      <c r="VQQ1426" s="1"/>
      <c r="VQR1426" s="1"/>
      <c r="VQS1426" s="1"/>
      <c r="VQT1426" s="1"/>
      <c r="VQU1426" s="1"/>
      <c r="VQV1426" s="1"/>
      <c r="VQW1426" s="1"/>
      <c r="VQX1426" s="1"/>
      <c r="VQY1426" s="1"/>
      <c r="VQZ1426" s="1"/>
      <c r="VRA1426" s="1"/>
      <c r="VRB1426" s="1"/>
      <c r="VRC1426" s="1"/>
      <c r="VRD1426" s="1"/>
      <c r="VRE1426" s="1"/>
      <c r="VRF1426" s="1"/>
      <c r="VRG1426" s="1"/>
      <c r="VRH1426" s="1"/>
      <c r="VRI1426" s="1"/>
      <c r="VRJ1426" s="1"/>
      <c r="VRK1426" s="1"/>
      <c r="VRL1426" s="1"/>
      <c r="VRM1426" s="1"/>
      <c r="VRN1426" s="1"/>
      <c r="VRO1426" s="1"/>
      <c r="VRP1426" s="1"/>
      <c r="VRQ1426" s="1"/>
      <c r="VRR1426" s="1"/>
      <c r="VRS1426" s="1"/>
      <c r="VRT1426" s="1"/>
      <c r="VRU1426" s="1"/>
      <c r="VRV1426" s="1"/>
      <c r="VRW1426" s="1"/>
      <c r="VRX1426" s="1"/>
      <c r="VRY1426" s="1"/>
      <c r="VRZ1426" s="1"/>
      <c r="VSA1426" s="1"/>
      <c r="VSB1426" s="1"/>
      <c r="VSC1426" s="1"/>
      <c r="VSD1426" s="1"/>
      <c r="VSE1426" s="1"/>
      <c r="VSF1426" s="1"/>
      <c r="VSG1426" s="1"/>
      <c r="VSH1426" s="1"/>
      <c r="VSI1426" s="1"/>
      <c r="VSJ1426" s="1"/>
      <c r="VSK1426" s="1"/>
      <c r="VSL1426" s="1"/>
      <c r="VSM1426" s="1"/>
      <c r="VSN1426" s="1"/>
      <c r="VSO1426" s="1"/>
      <c r="VSP1426" s="1"/>
      <c r="VSQ1426" s="1"/>
      <c r="VSR1426" s="1"/>
      <c r="VSS1426" s="1"/>
      <c r="VST1426" s="1"/>
      <c r="VSU1426" s="1"/>
      <c r="VSV1426" s="1"/>
      <c r="VSW1426" s="1"/>
      <c r="VSX1426" s="1"/>
      <c r="VSY1426" s="1"/>
      <c r="VSZ1426" s="1"/>
      <c r="VTA1426" s="1"/>
      <c r="VTB1426" s="1"/>
      <c r="VTC1426" s="1"/>
      <c r="VTD1426" s="1"/>
      <c r="VTE1426" s="1"/>
      <c r="VTF1426" s="1"/>
      <c r="VTG1426" s="1"/>
      <c r="VTH1426" s="1"/>
      <c r="VTI1426" s="1"/>
      <c r="VTJ1426" s="1"/>
      <c r="VTK1426" s="1"/>
      <c r="VTL1426" s="1"/>
      <c r="VTM1426" s="1"/>
      <c r="VTN1426" s="1"/>
      <c r="VTO1426" s="1"/>
      <c r="VTP1426" s="1"/>
      <c r="VTQ1426" s="1"/>
      <c r="VTR1426" s="1"/>
      <c r="VTS1426" s="1"/>
      <c r="VTT1426" s="1"/>
      <c r="VTU1426" s="1"/>
      <c r="VTV1426" s="1"/>
      <c r="VTW1426" s="1"/>
      <c r="VTX1426" s="1"/>
      <c r="VTY1426" s="1"/>
      <c r="VTZ1426" s="1"/>
      <c r="VUA1426" s="1"/>
      <c r="VUB1426" s="1"/>
      <c r="VUC1426" s="1"/>
      <c r="VUD1426" s="1"/>
      <c r="VUE1426" s="1"/>
      <c r="VUF1426" s="1"/>
      <c r="VUG1426" s="1"/>
      <c r="VUH1426" s="1"/>
      <c r="VUI1426" s="1"/>
      <c r="VUJ1426" s="1"/>
      <c r="VUK1426" s="1"/>
      <c r="VUL1426" s="1"/>
      <c r="VUM1426" s="1"/>
      <c r="VUN1426" s="1"/>
      <c r="VUO1426" s="1"/>
      <c r="VUP1426" s="1"/>
      <c r="VUQ1426" s="1"/>
      <c r="VUR1426" s="1"/>
      <c r="VUS1426" s="1"/>
      <c r="VUT1426" s="1"/>
      <c r="VUU1426" s="1"/>
      <c r="VUV1426" s="1"/>
      <c r="VUW1426" s="1"/>
      <c r="VUX1426" s="1"/>
      <c r="VUY1426" s="1"/>
      <c r="VUZ1426" s="1"/>
      <c r="VVA1426" s="1"/>
      <c r="VVB1426" s="1"/>
      <c r="VVC1426" s="1"/>
      <c r="VVD1426" s="1"/>
      <c r="VVE1426" s="1"/>
      <c r="VVF1426" s="1"/>
      <c r="VVG1426" s="1"/>
      <c r="VVH1426" s="1"/>
      <c r="VVI1426" s="1"/>
      <c r="VVJ1426" s="1"/>
      <c r="VVK1426" s="1"/>
      <c r="VVL1426" s="1"/>
      <c r="VVM1426" s="1"/>
      <c r="VVN1426" s="1"/>
      <c r="VVO1426" s="1"/>
      <c r="VVP1426" s="1"/>
      <c r="VVQ1426" s="1"/>
      <c r="VVR1426" s="1"/>
      <c r="VVS1426" s="1"/>
      <c r="VVT1426" s="1"/>
      <c r="VVU1426" s="1"/>
      <c r="VVV1426" s="1"/>
      <c r="VVW1426" s="1"/>
      <c r="VVX1426" s="1"/>
      <c r="VVY1426" s="1"/>
      <c r="VVZ1426" s="1"/>
      <c r="VWA1426" s="1"/>
      <c r="VWB1426" s="1"/>
      <c r="VWC1426" s="1"/>
      <c r="VWD1426" s="1"/>
      <c r="VWE1426" s="1"/>
      <c r="VWF1426" s="1"/>
      <c r="VWG1426" s="1"/>
      <c r="VWH1426" s="1"/>
      <c r="VWI1426" s="1"/>
      <c r="VWJ1426" s="1"/>
      <c r="VWK1426" s="1"/>
      <c r="VWL1426" s="1"/>
      <c r="VWM1426" s="1"/>
      <c r="VWN1426" s="1"/>
      <c r="VWO1426" s="1"/>
      <c r="VWP1426" s="1"/>
      <c r="VWQ1426" s="1"/>
      <c r="VWR1426" s="1"/>
      <c r="VWS1426" s="1"/>
      <c r="VWT1426" s="1"/>
      <c r="VWU1426" s="1"/>
      <c r="VWV1426" s="1"/>
      <c r="VWW1426" s="1"/>
      <c r="VWX1426" s="1"/>
      <c r="VWY1426" s="1"/>
      <c r="VWZ1426" s="1"/>
      <c r="VXA1426" s="1"/>
      <c r="VXB1426" s="1"/>
      <c r="VXC1426" s="1"/>
      <c r="VXD1426" s="1"/>
      <c r="VXE1426" s="1"/>
      <c r="VXF1426" s="1"/>
      <c r="VXG1426" s="1"/>
      <c r="VXH1426" s="1"/>
      <c r="VXI1426" s="1"/>
      <c r="VXJ1426" s="1"/>
      <c r="VXK1426" s="1"/>
      <c r="VXL1426" s="1"/>
      <c r="VXM1426" s="1"/>
      <c r="VXN1426" s="1"/>
      <c r="VXO1426" s="1"/>
      <c r="VXP1426" s="1"/>
      <c r="VXQ1426" s="1"/>
      <c r="VXR1426" s="1"/>
      <c r="VXS1426" s="1"/>
      <c r="VXT1426" s="1"/>
      <c r="VXU1426" s="1"/>
      <c r="VXV1426" s="1"/>
      <c r="VXW1426" s="1"/>
      <c r="VXX1426" s="1"/>
      <c r="VXY1426" s="1"/>
      <c r="VXZ1426" s="1"/>
      <c r="VYA1426" s="1"/>
      <c r="VYB1426" s="1"/>
      <c r="VYC1426" s="1"/>
      <c r="VYD1426" s="1"/>
      <c r="VYE1426" s="1"/>
      <c r="VYF1426" s="1"/>
      <c r="VYG1426" s="1"/>
      <c r="VYH1426" s="1"/>
      <c r="VYI1426" s="1"/>
      <c r="VYJ1426" s="1"/>
      <c r="VYK1426" s="1"/>
      <c r="VYL1426" s="1"/>
      <c r="VYM1426" s="1"/>
      <c r="VYN1426" s="1"/>
      <c r="VYO1426" s="1"/>
      <c r="VYP1426" s="1"/>
      <c r="VYQ1426" s="1"/>
      <c r="VYR1426" s="1"/>
      <c r="VYS1426" s="1"/>
      <c r="VYT1426" s="1"/>
      <c r="VYU1426" s="1"/>
      <c r="VYV1426" s="1"/>
      <c r="VYW1426" s="1"/>
      <c r="VYX1426" s="1"/>
      <c r="VYY1426" s="1"/>
      <c r="VYZ1426" s="1"/>
      <c r="VZA1426" s="1"/>
      <c r="VZB1426" s="1"/>
      <c r="VZC1426" s="1"/>
      <c r="VZD1426" s="1"/>
      <c r="VZE1426" s="1"/>
      <c r="VZF1426" s="1"/>
      <c r="VZG1426" s="1"/>
      <c r="VZH1426" s="1"/>
      <c r="VZI1426" s="1"/>
      <c r="VZJ1426" s="1"/>
      <c r="VZK1426" s="1"/>
      <c r="VZL1426" s="1"/>
      <c r="VZM1426" s="1"/>
      <c r="VZN1426" s="1"/>
      <c r="VZO1426" s="1"/>
      <c r="VZP1426" s="1"/>
      <c r="VZQ1426" s="1"/>
      <c r="VZR1426" s="1"/>
      <c r="VZS1426" s="1"/>
      <c r="VZT1426" s="1"/>
      <c r="VZU1426" s="1"/>
      <c r="VZV1426" s="1"/>
      <c r="VZW1426" s="1"/>
      <c r="VZX1426" s="1"/>
      <c r="VZY1426" s="1"/>
      <c r="VZZ1426" s="1"/>
      <c r="WAA1426" s="1"/>
      <c r="WAB1426" s="1"/>
      <c r="WAC1426" s="1"/>
      <c r="WAD1426" s="1"/>
      <c r="WAE1426" s="1"/>
      <c r="WAF1426" s="1"/>
      <c r="WAG1426" s="1"/>
      <c r="WAH1426" s="1"/>
      <c r="WAI1426" s="1"/>
      <c r="WAJ1426" s="1"/>
      <c r="WAK1426" s="1"/>
      <c r="WAL1426" s="1"/>
      <c r="WAM1426" s="1"/>
      <c r="WAN1426" s="1"/>
      <c r="WAO1426" s="1"/>
      <c r="WAP1426" s="1"/>
      <c r="WAQ1426" s="1"/>
      <c r="WAR1426" s="1"/>
      <c r="WAS1426" s="1"/>
      <c r="WAT1426" s="1"/>
      <c r="WAU1426" s="1"/>
      <c r="WAV1426" s="1"/>
      <c r="WAW1426" s="1"/>
      <c r="WAX1426" s="1"/>
      <c r="WAY1426" s="1"/>
      <c r="WAZ1426" s="1"/>
      <c r="WBA1426" s="1"/>
      <c r="WBB1426" s="1"/>
      <c r="WBC1426" s="1"/>
      <c r="WBD1426" s="1"/>
      <c r="WBE1426" s="1"/>
      <c r="WBF1426" s="1"/>
      <c r="WBG1426" s="1"/>
      <c r="WBH1426" s="1"/>
      <c r="WBI1426" s="1"/>
      <c r="WBJ1426" s="1"/>
      <c r="WBK1426" s="1"/>
      <c r="WBL1426" s="1"/>
      <c r="WBM1426" s="1"/>
      <c r="WBN1426" s="1"/>
      <c r="WBO1426" s="1"/>
      <c r="WBP1426" s="1"/>
      <c r="WBQ1426" s="1"/>
      <c r="WBR1426" s="1"/>
      <c r="WBS1426" s="1"/>
      <c r="WBT1426" s="1"/>
      <c r="WBU1426" s="1"/>
      <c r="WBV1426" s="1"/>
      <c r="WBW1426" s="1"/>
      <c r="WBX1426" s="1"/>
      <c r="WBY1426" s="1"/>
      <c r="WBZ1426" s="1"/>
      <c r="WCA1426" s="1"/>
      <c r="WCB1426" s="1"/>
      <c r="WCC1426" s="1"/>
      <c r="WCD1426" s="1"/>
      <c r="WCE1426" s="1"/>
      <c r="WCF1426" s="1"/>
      <c r="WCG1426" s="1"/>
      <c r="WCH1426" s="1"/>
      <c r="WCI1426" s="1"/>
      <c r="WCJ1426" s="1"/>
      <c r="WCK1426" s="1"/>
      <c r="WCL1426" s="1"/>
      <c r="WCM1426" s="1"/>
      <c r="WCN1426" s="1"/>
      <c r="WCO1426" s="1"/>
      <c r="WCP1426" s="1"/>
      <c r="WCQ1426" s="1"/>
      <c r="WCR1426" s="1"/>
      <c r="WCS1426" s="1"/>
      <c r="WCT1426" s="1"/>
      <c r="WCU1426" s="1"/>
      <c r="WCV1426" s="1"/>
      <c r="WCW1426" s="1"/>
      <c r="WCX1426" s="1"/>
      <c r="WCY1426" s="1"/>
      <c r="WCZ1426" s="1"/>
      <c r="WDA1426" s="1"/>
      <c r="WDB1426" s="1"/>
      <c r="WDC1426" s="1"/>
      <c r="WDD1426" s="1"/>
      <c r="WDE1426" s="1"/>
      <c r="WDF1426" s="1"/>
      <c r="WDG1426" s="1"/>
      <c r="WDH1426" s="1"/>
      <c r="WDI1426" s="1"/>
      <c r="WDJ1426" s="1"/>
      <c r="WDK1426" s="1"/>
      <c r="WDL1426" s="1"/>
      <c r="WDM1426" s="1"/>
      <c r="WDN1426" s="1"/>
      <c r="WDO1426" s="1"/>
      <c r="WDP1426" s="1"/>
      <c r="WDQ1426" s="1"/>
      <c r="WDR1426" s="1"/>
      <c r="WDS1426" s="1"/>
      <c r="WDT1426" s="1"/>
      <c r="WDU1426" s="1"/>
      <c r="WDV1426" s="1"/>
      <c r="WDW1426" s="1"/>
      <c r="WDX1426" s="1"/>
      <c r="WDY1426" s="1"/>
      <c r="WDZ1426" s="1"/>
      <c r="WEA1426" s="1"/>
      <c r="WEB1426" s="1"/>
      <c r="WEC1426" s="1"/>
      <c r="WED1426" s="1"/>
      <c r="WEE1426" s="1"/>
      <c r="WEF1426" s="1"/>
      <c r="WEG1426" s="1"/>
      <c r="WEH1426" s="1"/>
      <c r="WEI1426" s="1"/>
      <c r="WEJ1426" s="1"/>
      <c r="WEK1426" s="1"/>
      <c r="WEL1426" s="1"/>
      <c r="WEM1426" s="1"/>
      <c r="WEN1426" s="1"/>
      <c r="WEO1426" s="1"/>
      <c r="WEP1426" s="1"/>
      <c r="WEQ1426" s="1"/>
      <c r="WER1426" s="1"/>
      <c r="WES1426" s="1"/>
      <c r="WET1426" s="1"/>
      <c r="WEU1426" s="1"/>
      <c r="WEV1426" s="1"/>
      <c r="WEW1426" s="1"/>
      <c r="WEX1426" s="1"/>
      <c r="WEY1426" s="1"/>
      <c r="WEZ1426" s="1"/>
      <c r="WFA1426" s="1"/>
      <c r="WFB1426" s="1"/>
      <c r="WFC1426" s="1"/>
      <c r="WFD1426" s="1"/>
      <c r="WFE1426" s="1"/>
      <c r="WFF1426" s="1"/>
      <c r="WFG1426" s="1"/>
      <c r="WFH1426" s="1"/>
      <c r="WFI1426" s="1"/>
      <c r="WFJ1426" s="1"/>
      <c r="WFK1426" s="1"/>
      <c r="WFL1426" s="1"/>
      <c r="WFM1426" s="1"/>
      <c r="WFN1426" s="1"/>
      <c r="WFO1426" s="1"/>
      <c r="WFP1426" s="1"/>
      <c r="WFQ1426" s="1"/>
      <c r="WFR1426" s="1"/>
      <c r="WFS1426" s="1"/>
      <c r="WFT1426" s="1"/>
      <c r="WFU1426" s="1"/>
      <c r="WFV1426" s="1"/>
      <c r="WFW1426" s="1"/>
      <c r="WFX1426" s="1"/>
      <c r="WFY1426" s="1"/>
      <c r="WFZ1426" s="1"/>
      <c r="WGA1426" s="1"/>
      <c r="WGB1426" s="1"/>
      <c r="WGC1426" s="1"/>
      <c r="WGD1426" s="1"/>
      <c r="WGE1426" s="1"/>
      <c r="WGF1426" s="1"/>
      <c r="WGG1426" s="1"/>
      <c r="WGH1426" s="1"/>
      <c r="WGI1426" s="1"/>
      <c r="WGJ1426" s="1"/>
      <c r="WGK1426" s="1"/>
      <c r="WGL1426" s="1"/>
      <c r="WGM1426" s="1"/>
      <c r="WGN1426" s="1"/>
      <c r="WGO1426" s="1"/>
      <c r="WGP1426" s="1"/>
      <c r="WGQ1426" s="1"/>
      <c r="WGR1426" s="1"/>
      <c r="WGS1426" s="1"/>
      <c r="WGT1426" s="1"/>
      <c r="WGU1426" s="1"/>
      <c r="WGV1426" s="1"/>
      <c r="WGW1426" s="1"/>
      <c r="WGX1426" s="1"/>
      <c r="WGY1426" s="1"/>
      <c r="WGZ1426" s="1"/>
      <c r="WHA1426" s="1"/>
      <c r="WHB1426" s="1"/>
      <c r="WHC1426" s="1"/>
      <c r="WHD1426" s="1"/>
      <c r="WHE1426" s="1"/>
      <c r="WHF1426" s="1"/>
      <c r="WHG1426" s="1"/>
      <c r="WHH1426" s="1"/>
      <c r="WHI1426" s="1"/>
      <c r="WHJ1426" s="1"/>
      <c r="WHK1426" s="1"/>
      <c r="WHL1426" s="1"/>
      <c r="WHM1426" s="1"/>
      <c r="WHN1426" s="1"/>
      <c r="WHO1426" s="1"/>
      <c r="WHP1426" s="1"/>
      <c r="WHQ1426" s="1"/>
      <c r="WHR1426" s="1"/>
      <c r="WHS1426" s="1"/>
      <c r="WHT1426" s="1"/>
      <c r="WHU1426" s="1"/>
      <c r="WHV1426" s="1"/>
      <c r="WHW1426" s="1"/>
      <c r="WHX1426" s="1"/>
      <c r="WHY1426" s="1"/>
      <c r="WHZ1426" s="1"/>
      <c r="WIA1426" s="1"/>
      <c r="WIB1426" s="1"/>
      <c r="WIC1426" s="1"/>
      <c r="WID1426" s="1"/>
      <c r="WIE1426" s="1"/>
      <c r="WIF1426" s="1"/>
      <c r="WIG1426" s="1"/>
      <c r="WIH1426" s="1"/>
      <c r="WII1426" s="1"/>
      <c r="WIJ1426" s="1"/>
      <c r="WIK1426" s="1"/>
      <c r="WIL1426" s="1"/>
      <c r="WIM1426" s="1"/>
      <c r="WIN1426" s="1"/>
      <c r="WIO1426" s="1"/>
      <c r="WIP1426" s="1"/>
      <c r="WIQ1426" s="1"/>
      <c r="WIR1426" s="1"/>
      <c r="WIS1426" s="1"/>
      <c r="WIT1426" s="1"/>
      <c r="WIU1426" s="1"/>
      <c r="WIV1426" s="1"/>
      <c r="WIW1426" s="1"/>
      <c r="WIX1426" s="1"/>
      <c r="WIY1426" s="1"/>
      <c r="WIZ1426" s="1"/>
      <c r="WJA1426" s="1"/>
      <c r="WJB1426" s="1"/>
      <c r="WJC1426" s="1"/>
      <c r="WJD1426" s="1"/>
      <c r="WJE1426" s="1"/>
      <c r="WJF1426" s="1"/>
      <c r="WJG1426" s="1"/>
      <c r="WJH1426" s="1"/>
      <c r="WJI1426" s="1"/>
      <c r="WJJ1426" s="1"/>
      <c r="WJK1426" s="1"/>
      <c r="WJL1426" s="1"/>
      <c r="WJM1426" s="1"/>
      <c r="WJN1426" s="1"/>
      <c r="WJO1426" s="1"/>
      <c r="WJP1426" s="1"/>
      <c r="WJQ1426" s="1"/>
      <c r="WJR1426" s="1"/>
      <c r="WJS1426" s="1"/>
      <c r="WJT1426" s="1"/>
      <c r="WJU1426" s="1"/>
      <c r="WJV1426" s="1"/>
      <c r="WJW1426" s="1"/>
      <c r="WJX1426" s="1"/>
      <c r="WJY1426" s="1"/>
      <c r="WJZ1426" s="1"/>
      <c r="WKA1426" s="1"/>
      <c r="WKB1426" s="1"/>
      <c r="WKC1426" s="1"/>
      <c r="WKD1426" s="1"/>
      <c r="WKE1426" s="1"/>
      <c r="WKF1426" s="1"/>
      <c r="WKG1426" s="1"/>
      <c r="WKH1426" s="1"/>
      <c r="WKI1426" s="1"/>
      <c r="WKJ1426" s="1"/>
      <c r="WKK1426" s="1"/>
      <c r="WKL1426" s="1"/>
      <c r="WKM1426" s="1"/>
      <c r="WKN1426" s="1"/>
      <c r="WKO1426" s="1"/>
      <c r="WKP1426" s="1"/>
      <c r="WKQ1426" s="1"/>
      <c r="WKR1426" s="1"/>
      <c r="WKS1426" s="1"/>
      <c r="WKT1426" s="1"/>
      <c r="WKU1426" s="1"/>
      <c r="WKV1426" s="1"/>
      <c r="WKW1426" s="1"/>
      <c r="WKX1426" s="1"/>
      <c r="WKY1426" s="1"/>
      <c r="WKZ1426" s="1"/>
      <c r="WLA1426" s="1"/>
      <c r="WLB1426" s="1"/>
      <c r="WLC1426" s="1"/>
      <c r="WLD1426" s="1"/>
      <c r="WLE1426" s="1"/>
      <c r="WLF1426" s="1"/>
      <c r="WLG1426" s="1"/>
      <c r="WLH1426" s="1"/>
      <c r="WLI1426" s="1"/>
      <c r="WLJ1426" s="1"/>
      <c r="WLK1426" s="1"/>
      <c r="WLL1426" s="1"/>
      <c r="WLM1426" s="1"/>
      <c r="WLN1426" s="1"/>
      <c r="WLO1426" s="1"/>
      <c r="WLP1426" s="1"/>
      <c r="WLQ1426" s="1"/>
      <c r="WLR1426" s="1"/>
      <c r="WLS1426" s="1"/>
      <c r="WLT1426" s="1"/>
      <c r="WLU1426" s="1"/>
      <c r="WLV1426" s="1"/>
      <c r="WLW1426" s="1"/>
      <c r="WLX1426" s="1"/>
      <c r="WLY1426" s="1"/>
      <c r="WLZ1426" s="1"/>
      <c r="WMA1426" s="1"/>
      <c r="WMB1426" s="1"/>
      <c r="WMC1426" s="1"/>
      <c r="WMD1426" s="1"/>
      <c r="WME1426" s="1"/>
      <c r="WMF1426" s="1"/>
      <c r="WMG1426" s="1"/>
      <c r="WMH1426" s="1"/>
      <c r="WMI1426" s="1"/>
      <c r="WMJ1426" s="1"/>
      <c r="WMK1426" s="1"/>
      <c r="WML1426" s="1"/>
      <c r="WMM1426" s="1"/>
      <c r="WMN1426" s="1"/>
      <c r="WMO1426" s="1"/>
      <c r="WMP1426" s="1"/>
      <c r="WMQ1426" s="1"/>
      <c r="WMR1426" s="1"/>
      <c r="WMS1426" s="1"/>
      <c r="WMT1426" s="1"/>
      <c r="WMU1426" s="1"/>
      <c r="WMV1426" s="1"/>
      <c r="WMW1426" s="1"/>
      <c r="WMX1426" s="1"/>
      <c r="WMY1426" s="1"/>
      <c r="WMZ1426" s="1"/>
      <c r="WNA1426" s="1"/>
      <c r="WNB1426" s="1"/>
      <c r="WNC1426" s="1"/>
      <c r="WND1426" s="1"/>
      <c r="WNE1426" s="1"/>
      <c r="WNF1426" s="1"/>
      <c r="WNG1426" s="1"/>
      <c r="WNH1426" s="1"/>
      <c r="WNI1426" s="1"/>
      <c r="WNJ1426" s="1"/>
      <c r="WNK1426" s="1"/>
      <c r="WNL1426" s="1"/>
      <c r="WNM1426" s="1"/>
      <c r="WNN1426" s="1"/>
      <c r="WNO1426" s="1"/>
      <c r="WNP1426" s="1"/>
      <c r="WNQ1426" s="1"/>
      <c r="WNR1426" s="1"/>
      <c r="WNS1426" s="1"/>
      <c r="WNT1426" s="1"/>
      <c r="WNU1426" s="1"/>
      <c r="WNV1426" s="1"/>
      <c r="WNW1426" s="1"/>
      <c r="WNX1426" s="1"/>
      <c r="WNY1426" s="1"/>
      <c r="WNZ1426" s="1"/>
      <c r="WOA1426" s="1"/>
      <c r="WOB1426" s="1"/>
      <c r="WOC1426" s="1"/>
      <c r="WOD1426" s="1"/>
      <c r="WOE1426" s="1"/>
      <c r="WOF1426" s="1"/>
      <c r="WOG1426" s="1"/>
      <c r="WOH1426" s="1"/>
      <c r="WOI1426" s="1"/>
      <c r="WOJ1426" s="1"/>
      <c r="WOK1426" s="1"/>
      <c r="WOL1426" s="1"/>
      <c r="WOM1426" s="1"/>
      <c r="WON1426" s="1"/>
      <c r="WOO1426" s="1"/>
      <c r="WOP1426" s="1"/>
      <c r="WOQ1426" s="1"/>
      <c r="WOR1426" s="1"/>
      <c r="WOS1426" s="1"/>
      <c r="WOT1426" s="1"/>
      <c r="WOU1426" s="1"/>
      <c r="WOV1426" s="1"/>
      <c r="WOW1426" s="1"/>
      <c r="WOX1426" s="1"/>
      <c r="WOY1426" s="1"/>
      <c r="WOZ1426" s="1"/>
      <c r="WPA1426" s="1"/>
      <c r="WPB1426" s="1"/>
      <c r="WPC1426" s="1"/>
      <c r="WPD1426" s="1"/>
      <c r="WPE1426" s="1"/>
      <c r="WPF1426" s="1"/>
      <c r="WPG1426" s="1"/>
      <c r="WPH1426" s="1"/>
      <c r="WPI1426" s="1"/>
      <c r="WPJ1426" s="1"/>
      <c r="WPK1426" s="1"/>
      <c r="WPL1426" s="1"/>
      <c r="WPM1426" s="1"/>
      <c r="WPN1426" s="1"/>
      <c r="WPO1426" s="1"/>
      <c r="WPP1426" s="1"/>
      <c r="WPQ1426" s="1"/>
      <c r="WPR1426" s="1"/>
      <c r="WPS1426" s="1"/>
      <c r="WPT1426" s="1"/>
      <c r="WPU1426" s="1"/>
      <c r="WPV1426" s="1"/>
      <c r="WPW1426" s="1"/>
      <c r="WPX1426" s="1"/>
      <c r="WPY1426" s="1"/>
      <c r="WPZ1426" s="1"/>
      <c r="WQA1426" s="1"/>
      <c r="WQB1426" s="1"/>
      <c r="WQC1426" s="1"/>
      <c r="WQD1426" s="1"/>
      <c r="WQE1426" s="1"/>
      <c r="WQF1426" s="1"/>
      <c r="WQG1426" s="1"/>
      <c r="WQH1426" s="1"/>
      <c r="WQI1426" s="1"/>
      <c r="WQJ1426" s="1"/>
      <c r="WQK1426" s="1"/>
      <c r="WQL1426" s="1"/>
      <c r="WQM1426" s="1"/>
      <c r="WQN1426" s="1"/>
      <c r="WQO1426" s="1"/>
      <c r="WQP1426" s="1"/>
      <c r="WQQ1426" s="1"/>
      <c r="WQR1426" s="1"/>
      <c r="WQS1426" s="1"/>
      <c r="WQT1426" s="1"/>
      <c r="WQU1426" s="1"/>
      <c r="WQV1426" s="1"/>
      <c r="WQW1426" s="1"/>
      <c r="WQX1426" s="1"/>
      <c r="WQY1426" s="1"/>
      <c r="WQZ1426" s="1"/>
      <c r="WRA1426" s="1"/>
      <c r="WRB1426" s="1"/>
      <c r="WRC1426" s="1"/>
      <c r="WRD1426" s="1"/>
      <c r="WRE1426" s="1"/>
      <c r="WRF1426" s="1"/>
      <c r="WRG1426" s="1"/>
      <c r="WRH1426" s="1"/>
      <c r="WRI1426" s="1"/>
      <c r="WRJ1426" s="1"/>
      <c r="WRK1426" s="1"/>
      <c r="WRL1426" s="1"/>
      <c r="WRM1426" s="1"/>
      <c r="WRN1426" s="1"/>
      <c r="WRO1426" s="1"/>
      <c r="WRP1426" s="1"/>
      <c r="WRQ1426" s="1"/>
      <c r="WRR1426" s="1"/>
      <c r="WRS1426" s="1"/>
      <c r="WRT1426" s="1"/>
      <c r="WRU1426" s="1"/>
      <c r="WRV1426" s="1"/>
      <c r="WRW1426" s="1"/>
      <c r="WRX1426" s="1"/>
      <c r="WRY1426" s="1"/>
      <c r="WRZ1426" s="1"/>
      <c r="WSA1426" s="1"/>
      <c r="WSB1426" s="1"/>
      <c r="WSC1426" s="1"/>
      <c r="WSD1426" s="1"/>
      <c r="WSE1426" s="1"/>
      <c r="WSF1426" s="1"/>
      <c r="WSG1426" s="1"/>
      <c r="WSH1426" s="1"/>
      <c r="WSI1426" s="1"/>
      <c r="WSJ1426" s="1"/>
      <c r="WSK1426" s="1"/>
      <c r="WSL1426" s="1"/>
      <c r="WSM1426" s="1"/>
      <c r="WSN1426" s="1"/>
      <c r="WSO1426" s="1"/>
      <c r="WSP1426" s="1"/>
      <c r="WSQ1426" s="1"/>
      <c r="WSR1426" s="1"/>
      <c r="WSS1426" s="1"/>
      <c r="WST1426" s="1"/>
      <c r="WSU1426" s="1"/>
      <c r="WSV1426" s="1"/>
      <c r="WSW1426" s="1"/>
      <c r="WSX1426" s="1"/>
      <c r="WSY1426" s="1"/>
      <c r="WSZ1426" s="1"/>
      <c r="WTA1426" s="1"/>
      <c r="WTB1426" s="1"/>
      <c r="WTC1426" s="1"/>
      <c r="WTD1426" s="1"/>
      <c r="WTE1426" s="1"/>
      <c r="WTF1426" s="1"/>
      <c r="WTG1426" s="1"/>
      <c r="WTH1426" s="1"/>
      <c r="WTI1426" s="1"/>
      <c r="WTJ1426" s="1"/>
      <c r="WTK1426" s="1"/>
      <c r="WTL1426" s="1"/>
      <c r="WTM1426" s="1"/>
      <c r="WTN1426" s="1"/>
      <c r="WTO1426" s="1"/>
      <c r="WTP1426" s="1"/>
      <c r="WTQ1426" s="1"/>
      <c r="WTR1426" s="1"/>
      <c r="WTS1426" s="1"/>
      <c r="WTT1426" s="1"/>
      <c r="WTU1426" s="1"/>
      <c r="WTV1426" s="1"/>
      <c r="WTW1426" s="1"/>
      <c r="WTX1426" s="1"/>
      <c r="WTY1426" s="1"/>
      <c r="WTZ1426" s="1"/>
      <c r="WUA1426" s="1"/>
      <c r="WUB1426" s="1"/>
      <c r="WUC1426" s="1"/>
      <c r="WUD1426" s="1"/>
      <c r="WUE1426" s="1"/>
      <c r="WUF1426" s="1"/>
      <c r="WUG1426" s="1"/>
      <c r="WUH1426" s="1"/>
      <c r="WUI1426" s="1"/>
      <c r="WUJ1426" s="1"/>
      <c r="WUK1426" s="1"/>
      <c r="WUL1426" s="1"/>
      <c r="WUM1426" s="1"/>
      <c r="WUN1426" s="1"/>
      <c r="WUO1426" s="1"/>
      <c r="WUP1426" s="1"/>
      <c r="WUQ1426" s="1"/>
      <c r="WUR1426" s="1"/>
      <c r="WUS1426" s="1"/>
      <c r="WUT1426" s="1"/>
      <c r="WUU1426" s="1"/>
      <c r="WUV1426" s="1"/>
      <c r="WUW1426" s="1"/>
      <c r="WUX1426" s="1"/>
      <c r="WUY1426" s="1"/>
      <c r="WUZ1426" s="1"/>
      <c r="WVA1426" s="1"/>
      <c r="WVB1426" s="1"/>
      <c r="WVC1426" s="1"/>
      <c r="WVD1426" s="1"/>
      <c r="WVE1426" s="1"/>
      <c r="WVF1426" s="1"/>
      <c r="WVG1426" s="1"/>
      <c r="WVH1426" s="1"/>
      <c r="WVI1426" s="1"/>
      <c r="WVJ1426" s="1"/>
      <c r="WVK1426" s="1"/>
      <c r="WVL1426" s="1"/>
      <c r="WVM1426" s="1"/>
      <c r="WVN1426" s="1"/>
      <c r="WVO1426" s="1"/>
      <c r="WVP1426" s="1"/>
      <c r="WVQ1426" s="1"/>
      <c r="WVR1426" s="1"/>
      <c r="WVS1426" s="1"/>
      <c r="WVT1426" s="1"/>
      <c r="WVU1426" s="1"/>
      <c r="WVV1426" s="1"/>
      <c r="WVW1426" s="1"/>
      <c r="WVX1426" s="1"/>
      <c r="WVY1426" s="1"/>
      <c r="WVZ1426" s="1"/>
      <c r="WWA1426" s="1"/>
      <c r="WWB1426" s="1"/>
      <c r="WWC1426" s="1"/>
      <c r="WWD1426" s="1"/>
      <c r="WWE1426" s="1"/>
      <c r="WWF1426" s="1"/>
      <c r="WWG1426" s="1"/>
      <c r="WWH1426" s="1"/>
      <c r="WWI1426" s="1"/>
      <c r="WWJ1426" s="1"/>
      <c r="WWK1426" s="1"/>
      <c r="WWL1426" s="1"/>
      <c r="WWM1426" s="1"/>
      <c r="WWN1426" s="1"/>
      <c r="WWO1426" s="1"/>
      <c r="WWP1426" s="1"/>
      <c r="WWQ1426" s="1"/>
      <c r="WWR1426" s="1"/>
      <c r="WWS1426" s="1"/>
      <c r="WWT1426" s="1"/>
      <c r="WWU1426" s="1"/>
      <c r="WWV1426" s="1"/>
      <c r="WWW1426" s="1"/>
      <c r="WWX1426" s="1"/>
      <c r="WWY1426" s="1"/>
      <c r="WWZ1426" s="1"/>
      <c r="WXA1426" s="1"/>
      <c r="WXB1426" s="1"/>
      <c r="WXC1426" s="1"/>
      <c r="WXD1426" s="1"/>
      <c r="WXE1426" s="1"/>
      <c r="WXF1426" s="1"/>
      <c r="WXG1426" s="1"/>
      <c r="WXH1426" s="1"/>
      <c r="WXI1426" s="1"/>
      <c r="WXJ1426" s="1"/>
      <c r="WXK1426" s="1"/>
      <c r="WXL1426" s="1"/>
      <c r="WXM1426" s="1"/>
      <c r="WXN1426" s="1"/>
      <c r="WXO1426" s="1"/>
      <c r="WXP1426" s="1"/>
      <c r="WXQ1426" s="1"/>
      <c r="WXR1426" s="1"/>
      <c r="WXS1426" s="1"/>
      <c r="WXT1426" s="1"/>
      <c r="WXU1426" s="1"/>
      <c r="WXV1426" s="1"/>
      <c r="WXW1426" s="1"/>
      <c r="WXX1426" s="1"/>
      <c r="WXY1426" s="1"/>
      <c r="WXZ1426" s="1"/>
      <c r="WYA1426" s="1"/>
      <c r="WYB1426" s="1"/>
      <c r="WYC1426" s="1"/>
      <c r="WYD1426" s="1"/>
      <c r="WYE1426" s="1"/>
      <c r="WYF1426" s="1"/>
      <c r="WYG1426" s="1"/>
      <c r="WYH1426" s="1"/>
      <c r="WYI1426" s="1"/>
      <c r="WYJ1426" s="1"/>
      <c r="WYK1426" s="1"/>
      <c r="WYL1426" s="1"/>
      <c r="WYM1426" s="1"/>
      <c r="WYN1426" s="1"/>
      <c r="WYO1426" s="1"/>
      <c r="WYP1426" s="1"/>
      <c r="WYQ1426" s="1"/>
      <c r="WYR1426" s="1"/>
      <c r="WYS1426" s="1"/>
      <c r="WYT1426" s="1"/>
      <c r="WYU1426" s="1"/>
      <c r="WYV1426" s="1"/>
      <c r="WYW1426" s="1"/>
      <c r="WYX1426" s="1"/>
      <c r="WYY1426" s="1"/>
      <c r="WYZ1426" s="1"/>
      <c r="WZA1426" s="1"/>
      <c r="WZB1426" s="1"/>
      <c r="WZC1426" s="1"/>
      <c r="WZD1426" s="1"/>
      <c r="WZE1426" s="1"/>
      <c r="WZF1426" s="1"/>
      <c r="WZG1426" s="1"/>
      <c r="WZH1426" s="1"/>
      <c r="WZI1426" s="1"/>
      <c r="WZJ1426" s="1"/>
      <c r="WZK1426" s="1"/>
      <c r="WZL1426" s="1"/>
      <c r="WZM1426" s="1"/>
      <c r="WZN1426" s="1"/>
      <c r="WZO1426" s="1"/>
      <c r="WZP1426" s="1"/>
      <c r="WZQ1426" s="1"/>
      <c r="WZR1426" s="1"/>
      <c r="WZS1426" s="1"/>
      <c r="WZT1426" s="1"/>
      <c r="WZU1426" s="1"/>
      <c r="WZV1426" s="1"/>
      <c r="WZW1426" s="1"/>
      <c r="WZX1426" s="1"/>
      <c r="WZY1426" s="1"/>
      <c r="WZZ1426" s="1"/>
      <c r="XAA1426" s="1"/>
      <c r="XAB1426" s="1"/>
      <c r="XAC1426" s="1"/>
      <c r="XAD1426" s="1"/>
      <c r="XAE1426" s="1"/>
      <c r="XAF1426" s="1"/>
      <c r="XAG1426" s="1"/>
      <c r="XAH1426" s="1"/>
      <c r="XAI1426" s="1"/>
      <c r="XAJ1426" s="1"/>
      <c r="XAK1426" s="1"/>
      <c r="XAL1426" s="1"/>
      <c r="XAM1426" s="1"/>
      <c r="XAN1426" s="1"/>
      <c r="XAO1426" s="1"/>
      <c r="XAP1426" s="1"/>
      <c r="XAQ1426" s="1"/>
      <c r="XAR1426" s="1"/>
      <c r="XAS1426" s="1"/>
      <c r="XAT1426" s="1"/>
      <c r="XAU1426" s="1"/>
      <c r="XAV1426" s="1"/>
      <c r="XAW1426" s="1"/>
      <c r="XAX1426" s="1"/>
      <c r="XAY1426" s="1"/>
      <c r="XAZ1426" s="1"/>
      <c r="XBA1426" s="1"/>
      <c r="XBB1426" s="1"/>
      <c r="XBC1426" s="1"/>
      <c r="XBD1426" s="1"/>
      <c r="XBE1426" s="1"/>
      <c r="XBF1426" s="1"/>
      <c r="XBG1426" s="1"/>
      <c r="XBH1426" s="1"/>
      <c r="XBI1426" s="1"/>
      <c r="XBJ1426" s="1"/>
      <c r="XBK1426" s="1"/>
      <c r="XBL1426" s="1"/>
      <c r="XBM1426" s="1"/>
      <c r="XBN1426" s="1"/>
      <c r="XBO1426" s="1"/>
      <c r="XBP1426" s="1"/>
      <c r="XBQ1426" s="1"/>
      <c r="XBR1426" s="1"/>
      <c r="XBS1426" s="1"/>
      <c r="XBT1426" s="1"/>
      <c r="XBU1426" s="1"/>
      <c r="XBV1426" s="1"/>
      <c r="XBW1426" s="1"/>
      <c r="XBX1426" s="1"/>
      <c r="XBY1426" s="1"/>
      <c r="XBZ1426" s="1"/>
      <c r="XCA1426" s="1"/>
      <c r="XCB1426" s="1"/>
      <c r="XCC1426" s="1"/>
      <c r="XCD1426" s="1"/>
      <c r="XCE1426" s="1"/>
      <c r="XCF1426" s="1"/>
      <c r="XCG1426" s="1"/>
      <c r="XCH1426" s="1"/>
      <c r="XCI1426" s="1"/>
      <c r="XCJ1426" s="1"/>
      <c r="XCK1426" s="1"/>
      <c r="XCL1426" s="1"/>
      <c r="XCM1426" s="1"/>
      <c r="XCN1426" s="1"/>
      <c r="XCO1426" s="1"/>
      <c r="XCP1426" s="1"/>
      <c r="XCQ1426" s="1"/>
      <c r="XCR1426" s="1"/>
      <c r="XCS1426" s="1"/>
      <c r="XCT1426" s="1"/>
      <c r="XCU1426" s="1"/>
      <c r="XCV1426" s="1"/>
      <c r="XCW1426" s="1"/>
      <c r="XCX1426" s="1"/>
      <c r="XCY1426" s="1"/>
      <c r="XCZ1426" s="1"/>
      <c r="XDA1426" s="1"/>
      <c r="XDB1426" s="1"/>
      <c r="XDC1426" s="1"/>
      <c r="XDD1426" s="1"/>
      <c r="XDE1426" s="1"/>
      <c r="XDF1426" s="1"/>
      <c r="XDG1426" s="1"/>
      <c r="XDH1426" s="1"/>
      <c r="XDI1426" s="1"/>
      <c r="XDJ1426" s="1"/>
      <c r="XDK1426" s="1"/>
      <c r="XDL1426" s="1"/>
      <c r="XDM1426" s="1"/>
      <c r="XDN1426" s="1"/>
      <c r="XDO1426" s="1"/>
      <c r="XDP1426" s="1"/>
      <c r="XDQ1426" s="1"/>
      <c r="XDR1426" s="1"/>
      <c r="XDS1426" s="1"/>
      <c r="XDT1426" s="1"/>
      <c r="XDU1426" s="1"/>
      <c r="XDV1426" s="1"/>
      <c r="XDW1426" s="1"/>
      <c r="XDX1426" s="1"/>
      <c r="XDY1426" s="1"/>
      <c r="XDZ1426" s="1"/>
      <c r="XEA1426" s="1"/>
      <c r="XEB1426" s="1"/>
      <c r="XEC1426" s="1"/>
      <c r="XED1426" s="1"/>
      <c r="XEE1426" s="1"/>
      <c r="XEF1426" s="1"/>
      <c r="XEG1426" s="1"/>
      <c r="XEH1426" s="1"/>
      <c r="XEI1426" s="1"/>
      <c r="XEJ1426" s="1"/>
      <c r="XEK1426" s="44"/>
      <c r="XEL1426" s="41"/>
      <c r="XEM1426" s="42"/>
      <c r="XEN1426" s="49"/>
      <c r="XEO1426" s="44"/>
      <c r="XEP1426" s="41"/>
      <c r="XEQ1426" s="42"/>
      <c r="XER1426" s="49"/>
      <c r="XES1426" s="44"/>
      <c r="XET1426" s="41"/>
      <c r="XEU1426" s="42"/>
      <c r="XEV1426" s="49"/>
    </row>
    <row r="1427" spans="1:16376" s="34" customFormat="1" ht="14.4" customHeight="1">
      <c r="A1427" s="195" t="s">
        <v>548</v>
      </c>
      <c r="B1427" s="97" t="s">
        <v>197</v>
      </c>
      <c r="C1427" s="114"/>
      <c r="D1427" s="247">
        <f>D1428+D1431</f>
        <v>55934</v>
      </c>
      <c r="E1427" s="273">
        <f>E1428+E1431</f>
        <v>15150</v>
      </c>
      <c r="F1427" s="148"/>
      <c r="G1427" s="198"/>
      <c r="H1427" s="199"/>
      <c r="I1427" s="199"/>
      <c r="J1427" s="200"/>
      <c r="K1427" s="275"/>
      <c r="L1427" s="274"/>
      <c r="M1427" s="274"/>
      <c r="N1427" s="297"/>
      <c r="O1427" s="298"/>
      <c r="P1427" s="297"/>
      <c r="Q1427" s="297"/>
      <c r="R1427" s="297"/>
      <c r="S1427" s="297"/>
      <c r="T1427" s="297"/>
      <c r="U1427" s="297"/>
      <c r="V1427" s="297"/>
      <c r="W1427" s="297"/>
      <c r="X1427" s="297"/>
    </row>
    <row r="1428" spans="1:16376" s="34" customFormat="1" ht="15.6">
      <c r="A1428" s="140" t="s">
        <v>818</v>
      </c>
      <c r="B1428" s="93" t="s">
        <v>546</v>
      </c>
      <c r="C1428" s="114"/>
      <c r="D1428" s="211">
        <f t="shared" ref="D1428:E1428" si="418">D1429</f>
        <v>3000</v>
      </c>
      <c r="E1428" s="254">
        <f t="shared" si="418"/>
        <v>3000</v>
      </c>
      <c r="F1428" s="147"/>
      <c r="G1428" s="198"/>
      <c r="H1428" s="199"/>
      <c r="I1428" s="199"/>
      <c r="J1428" s="200"/>
      <c r="K1428" s="275"/>
      <c r="L1428" s="274"/>
      <c r="M1428" s="274"/>
      <c r="N1428" s="297"/>
      <c r="O1428" s="298"/>
      <c r="P1428" s="297"/>
      <c r="Q1428" s="297"/>
      <c r="R1428" s="297"/>
      <c r="S1428" s="297"/>
      <c r="T1428" s="297"/>
      <c r="U1428" s="297"/>
      <c r="V1428" s="297"/>
      <c r="W1428" s="297"/>
      <c r="X1428" s="297"/>
    </row>
    <row r="1429" spans="1:16376" s="34" customFormat="1" ht="15.6">
      <c r="A1429" s="195" t="s">
        <v>13</v>
      </c>
      <c r="B1429" s="97" t="s">
        <v>546</v>
      </c>
      <c r="C1429" s="88">
        <v>800</v>
      </c>
      <c r="D1429" s="212">
        <f>D1430</f>
        <v>3000</v>
      </c>
      <c r="E1429" s="227">
        <f>E1430</f>
        <v>3000</v>
      </c>
      <c r="F1429" s="148"/>
      <c r="G1429" s="198"/>
      <c r="H1429" s="199"/>
      <c r="I1429" s="199"/>
      <c r="J1429" s="200"/>
      <c r="K1429" s="275"/>
      <c r="L1429" s="274"/>
      <c r="M1429" s="274"/>
      <c r="N1429" s="297"/>
      <c r="O1429" s="298"/>
      <c r="P1429" s="297"/>
      <c r="Q1429" s="297"/>
      <c r="R1429" s="297"/>
      <c r="S1429" s="297"/>
      <c r="T1429" s="297"/>
      <c r="U1429" s="297"/>
      <c r="V1429" s="297"/>
      <c r="W1429" s="297"/>
      <c r="X1429" s="297"/>
    </row>
    <row r="1430" spans="1:16376" s="34" customFormat="1" ht="15.6">
      <c r="A1430" s="195" t="s">
        <v>2</v>
      </c>
      <c r="B1430" s="97" t="s">
        <v>546</v>
      </c>
      <c r="C1430" s="88">
        <v>870</v>
      </c>
      <c r="D1430" s="212">
        <v>3000</v>
      </c>
      <c r="E1430" s="227">
        <v>3000</v>
      </c>
      <c r="F1430" s="148"/>
      <c r="G1430" s="198"/>
      <c r="H1430" s="199"/>
      <c r="I1430" s="199"/>
      <c r="J1430" s="200"/>
      <c r="K1430" s="275"/>
      <c r="L1430" s="274"/>
      <c r="M1430" s="274"/>
      <c r="N1430" s="297"/>
      <c r="O1430" s="298"/>
      <c r="P1430" s="297"/>
      <c r="Q1430" s="297"/>
      <c r="R1430" s="343"/>
      <c r="S1430" s="297"/>
      <c r="T1430" s="297"/>
      <c r="U1430" s="297"/>
      <c r="V1430" s="297"/>
      <c r="W1430" s="297"/>
      <c r="X1430" s="297"/>
    </row>
    <row r="1431" spans="1:16376" s="34" customFormat="1" ht="15.6">
      <c r="A1431" s="140" t="s">
        <v>549</v>
      </c>
      <c r="B1431" s="98" t="s">
        <v>566</v>
      </c>
      <c r="C1431" s="94"/>
      <c r="D1431" s="211">
        <f>D1432</f>
        <v>52934</v>
      </c>
      <c r="E1431" s="254">
        <f>E1432</f>
        <v>12150</v>
      </c>
      <c r="F1431" s="147"/>
      <c r="G1431" s="198"/>
      <c r="H1431" s="199"/>
      <c r="I1431" s="199"/>
      <c r="J1431" s="200"/>
      <c r="K1431" s="275"/>
      <c r="L1431" s="274"/>
      <c r="M1431" s="274"/>
      <c r="N1431" s="297"/>
      <c r="O1431" s="298"/>
      <c r="P1431" s="297"/>
      <c r="Q1431" s="297"/>
      <c r="R1431" s="297"/>
      <c r="S1431" s="297"/>
      <c r="T1431" s="297"/>
      <c r="U1431" s="297"/>
      <c r="V1431" s="297"/>
      <c r="W1431" s="297"/>
      <c r="X1431" s="297"/>
    </row>
    <row r="1432" spans="1:16376" s="34" customFormat="1" ht="15.6">
      <c r="A1432" s="38" t="s">
        <v>13</v>
      </c>
      <c r="B1432" s="97" t="s">
        <v>566</v>
      </c>
      <c r="C1432" s="97" t="s">
        <v>14</v>
      </c>
      <c r="D1432" s="212">
        <f t="shared" ref="D1432:E1433" si="419">D1433</f>
        <v>52934</v>
      </c>
      <c r="E1432" s="227">
        <f t="shared" si="419"/>
        <v>12150</v>
      </c>
      <c r="F1432" s="148"/>
      <c r="G1432" s="198"/>
      <c r="H1432" s="199"/>
      <c r="I1432" s="199"/>
      <c r="J1432" s="200"/>
      <c r="K1432" s="275"/>
      <c r="L1432" s="274"/>
      <c r="M1432" s="274"/>
      <c r="N1432" s="297"/>
      <c r="O1432" s="298"/>
      <c r="P1432" s="297"/>
      <c r="Q1432" s="297"/>
      <c r="R1432" s="297"/>
      <c r="S1432" s="297"/>
      <c r="T1432" s="297"/>
      <c r="U1432" s="297"/>
      <c r="V1432" s="297"/>
      <c r="W1432" s="297"/>
      <c r="X1432" s="297"/>
    </row>
    <row r="1433" spans="1:16376" s="34" customFormat="1" ht="15.6">
      <c r="A1433" s="195" t="s">
        <v>550</v>
      </c>
      <c r="B1433" s="97" t="s">
        <v>566</v>
      </c>
      <c r="C1433" s="97" t="s">
        <v>551</v>
      </c>
      <c r="D1433" s="212">
        <f t="shared" si="419"/>
        <v>52934</v>
      </c>
      <c r="E1433" s="227">
        <f t="shared" si="419"/>
        <v>12150</v>
      </c>
      <c r="F1433" s="148"/>
      <c r="G1433" s="198"/>
      <c r="H1433" s="199"/>
      <c r="I1433" s="199"/>
      <c r="J1433" s="200"/>
      <c r="K1433" s="275"/>
      <c r="L1433" s="274"/>
      <c r="M1433" s="274"/>
      <c r="N1433" s="297"/>
      <c r="O1433" s="298"/>
      <c r="P1433" s="297"/>
      <c r="Q1433" s="297"/>
      <c r="R1433" s="297"/>
      <c r="S1433" s="297"/>
      <c r="T1433" s="297"/>
      <c r="U1433" s="297"/>
      <c r="V1433" s="297"/>
      <c r="W1433" s="297"/>
      <c r="X1433" s="297"/>
    </row>
    <row r="1434" spans="1:16376" s="34" customFormat="1" ht="15.6">
      <c r="A1434" s="195" t="s">
        <v>552</v>
      </c>
      <c r="B1434" s="97" t="s">
        <v>566</v>
      </c>
      <c r="C1434" s="97" t="s">
        <v>553</v>
      </c>
      <c r="D1434" s="212">
        <f>12150+125582-84798</f>
        <v>52934</v>
      </c>
      <c r="E1434" s="227">
        <v>12150</v>
      </c>
      <c r="F1434" s="148"/>
      <c r="G1434" s="198"/>
      <c r="H1434" s="199"/>
      <c r="I1434" s="199"/>
      <c r="J1434" s="200"/>
      <c r="K1434" s="275"/>
      <c r="L1434" s="274"/>
      <c r="M1434" s="274"/>
      <c r="N1434" s="297"/>
      <c r="O1434" s="298"/>
      <c r="P1434" s="309"/>
      <c r="Q1434" s="297"/>
      <c r="R1434" s="297"/>
      <c r="S1434" s="297"/>
      <c r="T1434" s="297"/>
      <c r="U1434" s="297"/>
      <c r="V1434" s="297"/>
      <c r="W1434" s="297"/>
      <c r="X1434" s="297"/>
    </row>
    <row r="1435" spans="1:16376" s="34" customFormat="1" ht="15.6">
      <c r="A1435" s="140" t="s">
        <v>50</v>
      </c>
      <c r="B1435" s="98" t="s">
        <v>178</v>
      </c>
      <c r="C1435" s="114"/>
      <c r="D1435" s="211">
        <f t="shared" ref="D1435:E1441" si="420">D1436</f>
        <v>170</v>
      </c>
      <c r="E1435" s="254">
        <f t="shared" si="420"/>
        <v>170</v>
      </c>
      <c r="F1435" s="147"/>
      <c r="G1435" s="198"/>
      <c r="H1435" s="199"/>
      <c r="I1435" s="199"/>
      <c r="J1435" s="200"/>
      <c r="K1435" s="275"/>
      <c r="L1435" s="274"/>
      <c r="M1435" s="274"/>
      <c r="N1435" s="297"/>
      <c r="O1435" s="298"/>
      <c r="P1435" s="297"/>
      <c r="Q1435" s="297"/>
      <c r="R1435" s="297"/>
      <c r="S1435" s="297"/>
      <c r="T1435" s="297"/>
      <c r="U1435" s="297"/>
      <c r="V1435" s="297"/>
      <c r="W1435" s="297"/>
      <c r="X1435" s="297"/>
    </row>
    <row r="1436" spans="1:16376" s="34" customFormat="1" ht="31.2">
      <c r="A1436" s="177" t="s">
        <v>519</v>
      </c>
      <c r="B1436" s="97" t="s">
        <v>178</v>
      </c>
      <c r="C1436" s="88" t="s">
        <v>15</v>
      </c>
      <c r="D1436" s="212">
        <f t="shared" si="420"/>
        <v>170</v>
      </c>
      <c r="E1436" s="227">
        <f t="shared" si="420"/>
        <v>170</v>
      </c>
      <c r="F1436" s="148"/>
      <c r="G1436" s="198"/>
      <c r="H1436" s="199"/>
      <c r="I1436" s="199"/>
      <c r="J1436" s="200"/>
      <c r="K1436" s="275"/>
      <c r="L1436" s="274"/>
      <c r="M1436" s="274"/>
      <c r="N1436" s="297"/>
      <c r="O1436" s="298"/>
      <c r="P1436" s="297"/>
      <c r="Q1436" s="297"/>
      <c r="R1436" s="297"/>
      <c r="S1436" s="297"/>
      <c r="T1436" s="297"/>
      <c r="U1436" s="297"/>
      <c r="V1436" s="297"/>
      <c r="W1436" s="297"/>
      <c r="X1436" s="297"/>
    </row>
    <row r="1437" spans="1:16376" s="34" customFormat="1" ht="31.2">
      <c r="A1437" s="195" t="s">
        <v>17</v>
      </c>
      <c r="B1437" s="97" t="s">
        <v>178</v>
      </c>
      <c r="C1437" s="88" t="s">
        <v>16</v>
      </c>
      <c r="D1437" s="212">
        <f t="shared" si="420"/>
        <v>170</v>
      </c>
      <c r="E1437" s="227">
        <f t="shared" si="420"/>
        <v>170</v>
      </c>
      <c r="F1437" s="148"/>
      <c r="G1437" s="198"/>
      <c r="H1437" s="199"/>
      <c r="I1437" s="199"/>
      <c r="J1437" s="200"/>
      <c r="K1437" s="275"/>
      <c r="L1437" s="274"/>
      <c r="M1437" s="274"/>
      <c r="N1437" s="297"/>
      <c r="O1437" s="298"/>
      <c r="P1437" s="297"/>
      <c r="Q1437" s="297"/>
      <c r="R1437" s="297"/>
      <c r="S1437" s="297"/>
      <c r="T1437" s="297"/>
      <c r="U1437" s="297"/>
      <c r="V1437" s="297"/>
      <c r="W1437" s="297"/>
      <c r="X1437" s="297"/>
    </row>
    <row r="1438" spans="1:16376" s="34" customFormat="1" ht="15.6">
      <c r="A1438" s="195" t="s">
        <v>740</v>
      </c>
      <c r="B1438" s="97" t="s">
        <v>178</v>
      </c>
      <c r="C1438" s="88" t="s">
        <v>77</v>
      </c>
      <c r="D1438" s="212">
        <v>170</v>
      </c>
      <c r="E1438" s="227">
        <v>170</v>
      </c>
      <c r="F1438" s="148"/>
      <c r="G1438" s="198"/>
      <c r="H1438" s="199"/>
      <c r="I1438" s="199"/>
      <c r="J1438" s="200"/>
      <c r="K1438" s="275"/>
      <c r="L1438" s="274"/>
      <c r="M1438" s="274"/>
      <c r="N1438" s="297"/>
      <c r="O1438" s="298"/>
      <c r="P1438" s="297"/>
      <c r="Q1438" s="297"/>
      <c r="R1438" s="297"/>
      <c r="S1438" s="297"/>
      <c r="T1438" s="297"/>
      <c r="U1438" s="297"/>
      <c r="V1438" s="297"/>
      <c r="W1438" s="297"/>
      <c r="X1438" s="297"/>
    </row>
    <row r="1439" spans="1:16376" s="34" customFormat="1" ht="31.2">
      <c r="A1439" s="140" t="s">
        <v>601</v>
      </c>
      <c r="B1439" s="98" t="s">
        <v>600</v>
      </c>
      <c r="C1439" s="114"/>
      <c r="D1439" s="211">
        <f t="shared" si="420"/>
        <v>30</v>
      </c>
      <c r="E1439" s="254">
        <f t="shared" si="420"/>
        <v>30</v>
      </c>
      <c r="F1439" s="147"/>
      <c r="G1439" s="198"/>
      <c r="H1439" s="199"/>
      <c r="I1439" s="199"/>
      <c r="J1439" s="200"/>
      <c r="K1439" s="275"/>
      <c r="L1439" s="274"/>
      <c r="M1439" s="274"/>
      <c r="N1439" s="297"/>
      <c r="O1439" s="298"/>
      <c r="P1439" s="297"/>
      <c r="Q1439" s="297"/>
      <c r="R1439" s="297"/>
      <c r="S1439" s="297"/>
      <c r="T1439" s="297"/>
      <c r="U1439" s="297"/>
      <c r="V1439" s="297"/>
      <c r="W1439" s="297"/>
      <c r="X1439" s="297"/>
    </row>
    <row r="1440" spans="1:16376" s="34" customFormat="1" ht="31.2">
      <c r="A1440" s="177" t="s">
        <v>519</v>
      </c>
      <c r="B1440" s="97" t="s">
        <v>600</v>
      </c>
      <c r="C1440" s="88" t="s">
        <v>15</v>
      </c>
      <c r="D1440" s="212">
        <f t="shared" si="420"/>
        <v>30</v>
      </c>
      <c r="E1440" s="227">
        <f t="shared" si="420"/>
        <v>30</v>
      </c>
      <c r="F1440" s="148"/>
      <c r="G1440" s="198"/>
      <c r="H1440" s="199"/>
      <c r="I1440" s="199"/>
      <c r="J1440" s="200"/>
      <c r="K1440" s="275"/>
      <c r="L1440" s="274"/>
      <c r="M1440" s="274"/>
      <c r="N1440" s="297"/>
      <c r="O1440" s="298"/>
      <c r="P1440" s="297"/>
      <c r="Q1440" s="297"/>
      <c r="R1440" s="297"/>
      <c r="S1440" s="297"/>
      <c r="T1440" s="297"/>
      <c r="U1440" s="297"/>
      <c r="V1440" s="297"/>
      <c r="W1440" s="297"/>
      <c r="X1440" s="297"/>
    </row>
    <row r="1441" spans="1:24" s="34" customFormat="1" ht="31.2">
      <c r="A1441" s="195" t="s">
        <v>17</v>
      </c>
      <c r="B1441" s="97" t="s">
        <v>600</v>
      </c>
      <c r="C1441" s="88" t="s">
        <v>16</v>
      </c>
      <c r="D1441" s="212">
        <f t="shared" si="420"/>
        <v>30</v>
      </c>
      <c r="E1441" s="227">
        <f t="shared" si="420"/>
        <v>30</v>
      </c>
      <c r="F1441" s="148"/>
      <c r="G1441" s="198"/>
      <c r="H1441" s="199"/>
      <c r="I1441" s="199"/>
      <c r="J1441" s="200"/>
      <c r="K1441" s="275"/>
      <c r="L1441" s="274"/>
      <c r="M1441" s="274"/>
      <c r="N1441" s="297"/>
      <c r="O1441" s="298"/>
      <c r="P1441" s="297"/>
      <c r="Q1441" s="297"/>
      <c r="R1441" s="297"/>
      <c r="S1441" s="297"/>
      <c r="T1441" s="297"/>
      <c r="U1441" s="297"/>
      <c r="V1441" s="297"/>
      <c r="W1441" s="297"/>
      <c r="X1441" s="297"/>
    </row>
    <row r="1442" spans="1:24" s="34" customFormat="1" ht="15.6">
      <c r="A1442" s="195" t="s">
        <v>740</v>
      </c>
      <c r="B1442" s="97" t="s">
        <v>600</v>
      </c>
      <c r="C1442" s="88" t="s">
        <v>77</v>
      </c>
      <c r="D1442" s="212">
        <v>30</v>
      </c>
      <c r="E1442" s="227">
        <v>30</v>
      </c>
      <c r="F1442" s="148"/>
      <c r="G1442" s="198"/>
      <c r="H1442" s="199"/>
      <c r="I1442" s="199"/>
      <c r="J1442" s="200"/>
      <c r="K1442" s="275"/>
      <c r="L1442" s="274"/>
      <c r="M1442" s="274"/>
      <c r="N1442" s="297"/>
      <c r="O1442" s="298"/>
      <c r="P1442" s="297"/>
      <c r="Q1442" s="297"/>
      <c r="R1442" s="297"/>
      <c r="S1442" s="297"/>
      <c r="T1442" s="297"/>
      <c r="U1442" s="297"/>
      <c r="V1442" s="297"/>
      <c r="W1442" s="297"/>
      <c r="X1442" s="297"/>
    </row>
    <row r="1443" spans="1:24" s="34" customFormat="1" ht="15.6">
      <c r="A1443" s="140" t="s">
        <v>51</v>
      </c>
      <c r="B1443" s="98" t="s">
        <v>179</v>
      </c>
      <c r="C1443" s="114"/>
      <c r="D1443" s="211">
        <f>D1444</f>
        <v>700</v>
      </c>
      <c r="E1443" s="254">
        <f>E1444</f>
        <v>700</v>
      </c>
      <c r="F1443" s="147"/>
      <c r="G1443" s="198"/>
      <c r="H1443" s="199"/>
      <c r="I1443" s="199"/>
      <c r="J1443" s="200"/>
      <c r="K1443" s="275"/>
      <c r="L1443" s="274"/>
      <c r="M1443" s="274"/>
      <c r="N1443" s="297"/>
      <c r="O1443" s="298"/>
      <c r="P1443" s="297"/>
      <c r="Q1443" s="297"/>
      <c r="R1443" s="297"/>
      <c r="S1443" s="297"/>
      <c r="T1443" s="297"/>
      <c r="U1443" s="297"/>
      <c r="V1443" s="297"/>
      <c r="W1443" s="297"/>
      <c r="X1443" s="297"/>
    </row>
    <row r="1444" spans="1:24" s="34" customFormat="1" ht="15.6">
      <c r="A1444" s="195" t="s">
        <v>22</v>
      </c>
      <c r="B1444" s="97" t="s">
        <v>179</v>
      </c>
      <c r="C1444" s="88" t="s">
        <v>23</v>
      </c>
      <c r="D1444" s="212">
        <v>700</v>
      </c>
      <c r="E1444" s="227">
        <v>700</v>
      </c>
      <c r="F1444" s="148"/>
      <c r="G1444" s="198"/>
      <c r="H1444" s="199"/>
      <c r="I1444" s="199"/>
      <c r="J1444" s="200"/>
      <c r="K1444" s="275"/>
      <c r="L1444" s="274"/>
      <c r="M1444" s="274"/>
      <c r="N1444" s="297"/>
      <c r="O1444" s="298"/>
      <c r="P1444" s="297"/>
      <c r="Q1444" s="297"/>
      <c r="R1444" s="297"/>
      <c r="S1444" s="297"/>
      <c r="T1444" s="297"/>
      <c r="U1444" s="297"/>
      <c r="V1444" s="297"/>
      <c r="W1444" s="297"/>
      <c r="X1444" s="297"/>
    </row>
    <row r="1445" spans="1:24" s="34" customFormat="1" ht="15.6">
      <c r="A1445" s="195" t="s">
        <v>66</v>
      </c>
      <c r="B1445" s="97" t="s">
        <v>179</v>
      </c>
      <c r="C1445" s="88" t="s">
        <v>67</v>
      </c>
      <c r="D1445" s="212">
        <v>700</v>
      </c>
      <c r="E1445" s="227">
        <v>700</v>
      </c>
      <c r="F1445" s="148"/>
      <c r="G1445" s="198"/>
      <c r="H1445" s="199"/>
      <c r="I1445" s="199"/>
      <c r="J1445" s="200"/>
      <c r="K1445" s="275"/>
      <c r="L1445" s="274"/>
      <c r="M1445" s="274"/>
      <c r="N1445" s="297"/>
      <c r="O1445" s="298"/>
      <c r="P1445" s="297"/>
      <c r="Q1445" s="297"/>
      <c r="R1445" s="297"/>
      <c r="S1445" s="297"/>
      <c r="T1445" s="297"/>
      <c r="U1445" s="297"/>
      <c r="V1445" s="297"/>
      <c r="W1445" s="297"/>
      <c r="X1445" s="297"/>
    </row>
    <row r="1446" spans="1:24" s="34" customFormat="1" ht="17.399999999999999">
      <c r="A1446" s="64" t="s">
        <v>101</v>
      </c>
      <c r="B1446" s="88"/>
      <c r="C1446" s="114"/>
      <c r="D1446" s="237">
        <f>D1397+D1426</f>
        <v>84032</v>
      </c>
      <c r="E1446" s="267">
        <f>E1397+E1426</f>
        <v>43248</v>
      </c>
      <c r="F1446" s="176"/>
      <c r="G1446" s="198"/>
      <c r="H1446" s="199"/>
      <c r="I1446" s="199"/>
      <c r="J1446" s="200"/>
      <c r="K1446" s="275"/>
      <c r="L1446" s="274"/>
      <c r="M1446" s="274"/>
      <c r="N1446" s="297"/>
      <c r="O1446" s="298"/>
      <c r="P1446" s="297"/>
      <c r="Q1446" s="297"/>
      <c r="R1446" s="297"/>
      <c r="S1446" s="297"/>
      <c r="T1446" s="297"/>
      <c r="U1446" s="297"/>
      <c r="V1446" s="297"/>
      <c r="W1446" s="297"/>
      <c r="X1446" s="297"/>
    </row>
    <row r="1447" spans="1:24" s="34" customFormat="1" ht="17.399999999999999">
      <c r="A1447" s="65" t="s">
        <v>40</v>
      </c>
      <c r="B1447" s="88"/>
      <c r="C1447" s="114"/>
      <c r="D1447" s="237">
        <f>D1396+D1446</f>
        <v>11409832.99</v>
      </c>
      <c r="E1447" s="267">
        <f>E1396+E1446</f>
        <v>10500110.68</v>
      </c>
      <c r="F1447" s="176"/>
      <c r="G1447" s="198"/>
      <c r="H1447" s="199"/>
      <c r="I1447" s="199"/>
      <c r="J1447" s="200"/>
      <c r="K1447" s="275"/>
      <c r="L1447" s="274"/>
      <c r="M1447" s="274"/>
      <c r="N1447" s="297"/>
      <c r="O1447" s="298"/>
      <c r="P1447" s="297"/>
      <c r="Q1447" s="297"/>
      <c r="R1447" s="297"/>
      <c r="S1447" s="297"/>
      <c r="T1447" s="297"/>
      <c r="U1447" s="297"/>
      <c r="V1447" s="297"/>
      <c r="W1447" s="297"/>
      <c r="X1447" s="297"/>
    </row>
    <row r="1448" spans="1:24" s="34" customFormat="1" ht="17.399999999999999">
      <c r="A1448" s="66"/>
      <c r="B1448" s="129"/>
      <c r="C1448" s="130"/>
      <c r="D1448" s="241"/>
      <c r="E1448" s="241"/>
      <c r="F1448" s="72"/>
      <c r="G1448" s="322"/>
      <c r="H1448" s="325"/>
      <c r="I1448" s="325"/>
      <c r="J1448" s="328"/>
      <c r="K1448" s="275"/>
      <c r="L1448" s="274"/>
      <c r="M1448" s="274"/>
      <c r="N1448" s="297"/>
      <c r="O1448" s="298"/>
      <c r="P1448" s="297"/>
      <c r="Q1448" s="297"/>
      <c r="R1448" s="297"/>
      <c r="S1448" s="297"/>
      <c r="T1448" s="297"/>
      <c r="U1448" s="297"/>
      <c r="V1448" s="297"/>
      <c r="W1448" s="297"/>
      <c r="X1448" s="297"/>
    </row>
    <row r="1449" spans="1:24" s="34" customFormat="1" ht="18">
      <c r="A1449" s="67" t="s">
        <v>71</v>
      </c>
      <c r="B1449" s="131"/>
      <c r="C1449" s="132"/>
      <c r="D1449" s="242"/>
      <c r="E1449" s="365" t="s">
        <v>862</v>
      </c>
      <c r="F1449" s="344"/>
      <c r="G1449" s="322"/>
      <c r="H1449" s="322"/>
      <c r="I1449" s="325"/>
      <c r="J1449" s="328"/>
      <c r="K1449" s="275"/>
      <c r="L1449" s="274"/>
      <c r="M1449" s="274"/>
      <c r="N1449" s="297"/>
      <c r="O1449" s="298"/>
      <c r="P1449" s="297"/>
      <c r="Q1449" s="297"/>
      <c r="R1449" s="297"/>
      <c r="S1449" s="297"/>
      <c r="T1449" s="297"/>
      <c r="U1449" s="297"/>
      <c r="V1449" s="297"/>
      <c r="W1449" s="297"/>
      <c r="X1449" s="297"/>
    </row>
    <row r="1450" spans="1:24" s="297" customFormat="1" ht="17.399999999999999">
      <c r="A1450" s="66"/>
      <c r="B1450" s="129"/>
      <c r="C1450" s="130"/>
      <c r="D1450" s="243"/>
      <c r="E1450" s="243"/>
      <c r="F1450" s="73"/>
      <c r="G1450" s="322"/>
      <c r="H1450" s="325"/>
      <c r="I1450" s="325"/>
      <c r="J1450" s="328"/>
      <c r="K1450" s="275"/>
      <c r="L1450" s="274"/>
      <c r="M1450" s="274"/>
      <c r="O1450" s="298"/>
    </row>
    <row r="1451" spans="1:24" s="297" customFormat="1" ht="17.399999999999999">
      <c r="A1451" s="66"/>
      <c r="B1451" s="129"/>
      <c r="C1451" s="353"/>
      <c r="D1451" s="354"/>
      <c r="E1451" s="354"/>
      <c r="F1451" s="172"/>
      <c r="G1451" s="322"/>
      <c r="H1451" s="325"/>
      <c r="I1451" s="325"/>
      <c r="J1451" s="328"/>
      <c r="K1451" s="275"/>
      <c r="L1451" s="274"/>
      <c r="M1451" s="274"/>
      <c r="O1451" s="298"/>
    </row>
    <row r="1452" spans="1:24" s="297" customFormat="1" ht="15.6">
      <c r="A1452" s="355"/>
      <c r="B1452" s="281"/>
      <c r="C1452" s="356"/>
      <c r="D1452" s="354"/>
      <c r="E1452" s="354"/>
      <c r="F1452" s="345"/>
      <c r="G1452" s="322"/>
      <c r="H1452" s="325"/>
      <c r="I1452" s="325"/>
      <c r="J1452" s="328"/>
      <c r="K1452" s="275"/>
      <c r="L1452" s="274"/>
      <c r="M1452" s="274"/>
      <c r="O1452" s="298"/>
    </row>
    <row r="1453" spans="1:24" s="297" customFormat="1" ht="17.399999999999999">
      <c r="A1453" s="355"/>
      <c r="B1453" s="281"/>
      <c r="C1453" s="357"/>
      <c r="D1453" s="243"/>
      <c r="E1453" s="243"/>
      <c r="F1453" s="73"/>
      <c r="G1453" s="322"/>
      <c r="H1453" s="325"/>
      <c r="I1453" s="325"/>
      <c r="J1453" s="328"/>
      <c r="K1453" s="275"/>
      <c r="L1453" s="274"/>
      <c r="M1453" s="274"/>
      <c r="O1453" s="298"/>
    </row>
    <row r="1454" spans="1:24" s="297" customFormat="1" ht="17.399999999999999">
      <c r="A1454" s="355"/>
      <c r="B1454" s="281"/>
      <c r="C1454" s="357"/>
      <c r="D1454" s="243"/>
      <c r="E1454" s="243"/>
      <c r="F1454" s="73"/>
      <c r="G1454" s="322"/>
      <c r="H1454" s="325"/>
      <c r="I1454" s="325"/>
      <c r="J1454" s="328"/>
      <c r="K1454" s="275"/>
      <c r="L1454" s="274"/>
      <c r="M1454" s="274"/>
      <c r="O1454" s="298"/>
    </row>
    <row r="1455" spans="1:24" s="297" customFormat="1" ht="18">
      <c r="A1455" s="355"/>
      <c r="B1455" s="281"/>
      <c r="C1455" s="358"/>
      <c r="D1455" s="359"/>
      <c r="E1455" s="359"/>
      <c r="F1455" s="346"/>
      <c r="G1455" s="322"/>
      <c r="H1455" s="325"/>
      <c r="I1455" s="325"/>
      <c r="J1455" s="328"/>
      <c r="K1455" s="275"/>
      <c r="L1455" s="274"/>
      <c r="M1455" s="274"/>
      <c r="O1455" s="298"/>
    </row>
    <row r="1456" spans="1:24" s="297" customFormat="1">
      <c r="A1456" s="355"/>
      <c r="B1456" s="281"/>
      <c r="C1456" s="356"/>
      <c r="D1456" s="360"/>
      <c r="E1456" s="360"/>
      <c r="F1456" s="333"/>
      <c r="G1456" s="322"/>
      <c r="H1456" s="325"/>
      <c r="I1456" s="325"/>
      <c r="J1456" s="328"/>
      <c r="K1456" s="275"/>
      <c r="L1456" s="274"/>
      <c r="M1456" s="274"/>
      <c r="O1456" s="298"/>
    </row>
    <row r="1457" spans="1:24" s="297" customFormat="1">
      <c r="A1457" s="355"/>
      <c r="B1457" s="281"/>
      <c r="C1457" s="356"/>
      <c r="D1457" s="360"/>
      <c r="E1457" s="360"/>
      <c r="F1457" s="333"/>
      <c r="G1457" s="322"/>
      <c r="H1457" s="325"/>
      <c r="I1457" s="325"/>
      <c r="J1457" s="328"/>
      <c r="K1457" s="275"/>
      <c r="L1457" s="274"/>
      <c r="M1457" s="274"/>
      <c r="O1457" s="298"/>
    </row>
    <row r="1458" spans="1:24" s="297" customFormat="1">
      <c r="A1458" s="355"/>
      <c r="B1458" s="281"/>
      <c r="C1458" s="356"/>
      <c r="D1458" s="360"/>
      <c r="E1458" s="360"/>
      <c r="F1458" s="333"/>
      <c r="G1458" s="322"/>
      <c r="H1458" s="325"/>
      <c r="I1458" s="325"/>
      <c r="J1458" s="328"/>
      <c r="K1458" s="275"/>
      <c r="L1458" s="274"/>
      <c r="M1458" s="274"/>
      <c r="O1458" s="298"/>
    </row>
    <row r="1459" spans="1:24" s="297" customFormat="1">
      <c r="A1459" s="355"/>
      <c r="B1459" s="281"/>
      <c r="C1459" s="356"/>
      <c r="D1459" s="360"/>
      <c r="E1459" s="360"/>
      <c r="F1459" s="333"/>
      <c r="G1459" s="322"/>
      <c r="H1459" s="325"/>
      <c r="I1459" s="325"/>
      <c r="J1459" s="328"/>
      <c r="K1459" s="275"/>
      <c r="L1459" s="274"/>
      <c r="M1459" s="274"/>
      <c r="O1459" s="298"/>
    </row>
    <row r="1460" spans="1:24" s="297" customFormat="1">
      <c r="A1460" s="355"/>
      <c r="B1460" s="281"/>
      <c r="C1460" s="356"/>
      <c r="D1460" s="360"/>
      <c r="E1460" s="360"/>
      <c r="F1460" s="333"/>
      <c r="G1460" s="322"/>
      <c r="H1460" s="325"/>
      <c r="I1460" s="325"/>
      <c r="J1460" s="328"/>
      <c r="K1460" s="275"/>
      <c r="L1460" s="274"/>
      <c r="M1460" s="274"/>
      <c r="O1460" s="298"/>
    </row>
    <row r="1461" spans="1:24" s="297" customFormat="1">
      <c r="A1461" s="355"/>
      <c r="B1461" s="281"/>
      <c r="C1461" s="356"/>
      <c r="D1461" s="360"/>
      <c r="E1461" s="360"/>
      <c r="F1461" s="333"/>
      <c r="G1461" s="322"/>
      <c r="H1461" s="325"/>
      <c r="I1461" s="325"/>
      <c r="J1461" s="328"/>
      <c r="K1461" s="275"/>
      <c r="L1461" s="274"/>
      <c r="M1461" s="274"/>
      <c r="O1461" s="298"/>
    </row>
    <row r="1462" spans="1:24" s="297" customFormat="1">
      <c r="A1462" s="355"/>
      <c r="B1462" s="281"/>
      <c r="C1462" s="356"/>
      <c r="D1462" s="360"/>
      <c r="E1462" s="360"/>
      <c r="F1462" s="333"/>
      <c r="G1462" s="322"/>
      <c r="H1462" s="325"/>
      <c r="I1462" s="325"/>
      <c r="J1462" s="328"/>
      <c r="K1462" s="275"/>
      <c r="L1462" s="274"/>
      <c r="M1462" s="274"/>
      <c r="O1462" s="298"/>
    </row>
    <row r="1463" spans="1:24" s="69" customFormat="1" ht="15.6">
      <c r="A1463" s="68"/>
      <c r="B1463" s="133"/>
      <c r="C1463" s="134"/>
      <c r="D1463" s="244"/>
      <c r="E1463" s="244"/>
      <c r="F1463" s="333"/>
      <c r="G1463" s="347"/>
      <c r="H1463" s="348"/>
      <c r="I1463" s="348"/>
      <c r="J1463" s="349"/>
      <c r="K1463" s="275"/>
      <c r="L1463" s="274"/>
      <c r="M1463" s="274"/>
      <c r="N1463" s="350"/>
      <c r="O1463" s="351"/>
      <c r="P1463" s="350"/>
      <c r="Q1463" s="350"/>
      <c r="R1463" s="350"/>
      <c r="S1463" s="350"/>
      <c r="T1463" s="350"/>
      <c r="U1463" s="350"/>
      <c r="V1463" s="350"/>
      <c r="W1463" s="350"/>
      <c r="X1463" s="350"/>
    </row>
  </sheetData>
  <autoFilter ref="A5:T1447"/>
  <mergeCells count="5">
    <mergeCell ref="G4:I4"/>
    <mergeCell ref="A2:C2"/>
    <mergeCell ref="K4:M4"/>
    <mergeCell ref="O5:Q5"/>
    <mergeCell ref="O4:Q4"/>
  </mergeCells>
  <phoneticPr fontId="0" type="noConversion"/>
  <printOptions verticalCentered="1"/>
  <pageMargins left="0.26" right="0.39370078740157483" top="0.19685039370078741" bottom="0.39370078740157483" header="0.15748031496062992" footer="0.23622047244094491"/>
  <pageSetup paperSize="9" scale="66" fitToHeight="0" orientation="portrait" blackAndWhite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MinFin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504_bei</dc:creator>
  <cp:lastModifiedBy>User</cp:lastModifiedBy>
  <cp:lastPrinted>2018-08-06T10:01:32Z</cp:lastPrinted>
  <dcterms:created xsi:type="dcterms:W3CDTF">2007-08-15T05:41:05Z</dcterms:created>
  <dcterms:modified xsi:type="dcterms:W3CDTF">2018-08-06T10:34:46Z</dcterms:modified>
</cp:coreProperties>
</file>