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<sst xmlns="http://schemas.openxmlformats.org/spreadsheetml/2006/main" count="300" uniqueCount="295">
  <si>
    <t>Код дохода</t>
  </si>
  <si>
    <t>Наименование кода дохода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</si>
  <si>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</si>
  <si>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</si>
  <si>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</si>
  <si>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</si>
  <si>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</si>
  <si>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</si>
  <si>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</si>
  <si>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</si>
  <si>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</si>
  <si>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</si>
  <si>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</si>
  <si>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</si>
  <si>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</si>
  <si>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</si>
  <si>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</si>
  <si>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</si>
  <si>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</si>
  <si>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</si>
  <si>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</si>
  <si>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</si>
  <si>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</si>
  <si>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</si>
  <si>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</si>
  <si>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</si>
  <si>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</si>
  <si>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</si>
  <si>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</si>
  <si>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</si>
  <si>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</si>
  <si>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</si>
  <si>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</si>
  <si>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</si>
  <si>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</si>
  <si>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</si>
  <si>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</si>
  <si>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</si>
  <si>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</si>
  <si>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</si>
  <si>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</si>
  <si>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</si>
  <si>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</si>
  <si>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</si>
  <si>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</si>
  <si>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</si>
  <si>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</si>
  <si>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</si>
  <si>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</si>
  <si>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</si>
  <si>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</si>
  <si>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</si>
  <si>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</si>
  <si>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</si>
  <si>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</si>
  <si>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</si>
  <si>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</si>
  <si>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</si>
  <si>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</si>
  <si>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</si>
  <si>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</si>
  <si>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</si>
  <si>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</si>
  <si>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</si>
  <si>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</si>
  <si>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</si>
  <si>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</si>
  <si>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</si>
  <si>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</si>
  <si>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</si>
  <si>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</si>
  <si>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1 10 00 000 00 0000 000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</si>
  <si>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</si>
  <si>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</si>
  <si>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</si>
  <si>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1 11 01 000 00 0000 120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</si>
  <si>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</si>
  <si>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1 11 01 040 04 0000 120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</si>
  <si>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</si>
  <si>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</si>
  <si>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</si>
  <si>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</si>
  <si>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</si>
  <si>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</si>
  <si>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</si>
  <si>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</si>
  <si>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</si>
  <si>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</si>
  <si>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</si>
  <si>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</si>
  <si>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</si>
  <si>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</si>
  <si>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</si>
  <si>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</si>
  <si>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</si>
  <si>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</si>
  <si>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</si>
  <si>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1 11 08 000 00 0000 120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</si>
  <si>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</si>
  <si>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</si>
  <si>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</si>
  <si>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</si>
  <si>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</si>
  <si>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</si>
  <si>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</si>
  <si>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</si>
  <si>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</si>
  <si>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</si>
  <si>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</si>
  <si>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</si>
  <si>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</si>
  <si>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</si>
  <si>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</si>
  <si>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</si>
  <si>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</si>
  <si>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</si>
  <si>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</si>
  <si>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</si>
  <si>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</si>
  <si>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</si>
  <si>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</si>
  <si>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</si>
  <si>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</si>
  <si>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</si>
  <si>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</si>
  <si>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</si>
  <si>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</si>
  <si>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</si>
  <si>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</si>
  <si>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</si>
  <si>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</si>
  <si>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</si>
  <si>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</si>
  <si>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</si>
  <si>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</si>
  <si>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</si>
  <si>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</si>
  <si>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</si>
  <si>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</si>
  <si>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</si>
  <si>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</si>
  <si>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</si>
  <si>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</si>
  <si>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</si>
  <si>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</si>
  <si>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</si>
  <si>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</si>
  <si>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</si>
  <si>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</si>
  <si>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</si>
  <si>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</si>
  <si>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</si>
  <si>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</si>
  <si>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</si>
  <si>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</si>
  <si>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</si>
  <si>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</si>
  <si>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</si>
  <si>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</si>
  <si>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</si>
  <si>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</si>
  <si>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</si>
  <si>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</si>
  <si>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</si>
  <si>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</si>
  <si>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</si>
  <si>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</si>
  <si>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</si>
  <si>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</si>
  <si>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</si>
  <si>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</si>
  <si>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</si>
  <si>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</si>
  <si>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</si>
  <si>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</si>
  <si>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</si>
  <si>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</si>
  <si>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</si>
  <si>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</si>
  <si>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</si>
  <si>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</si>
  <si>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</si>
  <si>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</si>
  <si>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</si>
  <si>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</si>
  <si>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</si>
  <si>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</si>
  <si>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</si>
  <si>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</si>
  <si>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</si>
  <si>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</si>
  <si>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</si>
  <si>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</si>
  <si>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</si>
  <si>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</si>
  <si>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</si>
  <si>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</si>
  <si>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</si>
  <si>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</si>
  <si>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</si>
  <si>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</si>
  <si>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</si>
  <si>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</si>
  <si>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</si>
  <si>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</si>
  <si>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</si>
  <si>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</si>
  <si>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</si>
  <si>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</si>
  <si>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</si>
  <si>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</si>
  <si>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</si>
  <si>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</si>
  <si>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</si>
  <si>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</si>
  <si>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</si>
  <si>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</si>
  <si>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</si>
  <si>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</si>
  <si>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2 02 25 491 04 0000 150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</si>
  <si>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</si>
  <si>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</si>
  <si>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</si>
  <si>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2 02 25 519 04 0000 150</t>
  </si>
  <si>
    <t>Субсидии бюджетам городских округов на поддержку отрасли культуры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</si>
  <si>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</si>
  <si>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</si>
  <si>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</si>
  <si>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</si>
  <si>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</si>
  <si>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</si>
  <si>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</si>
  <si>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</si>
  <si>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</si>
  <si>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</si>
  <si>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</si>
  <si>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</si>
  <si>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</si>
  <si>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</si>
  <si>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</si>
  <si>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</si>
  <si>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</si>
  <si>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</si>
  <si>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</si>
  <si>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</si>
  <si>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</si>
  <si>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</si>
  <si>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</si>
  <si>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</si>
  <si>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2 02 45 519 04 0000 150</t>
  </si>
  <si>
    <t>Межбюджетные трансферты, передаваемые бюджетам городских округов на поддержку отрасли культуры</t>
  </si>
  <si>
    <t>2 02 49 999 04 0000 150</t>
  </si>
  <si>
    <t>Прочие межбюджетные трансферты, передаваемые бюджетам городских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</si>
  <si>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</si>
  <si>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</si>
  <si>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</si>
  <si>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</si>
  <si>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</si>
  <si>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</si>
  <si>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2 18 04 020 04 0000 150</t>
  </si>
  <si>
    <t>Доходы бюджетов городских округов от возврата автономными учреждениями остатков субсидий прошлых лет</t>
  </si>
  <si>
    <t>2 18 04 030 04 0000 150</t>
  </si>
  <si>
    <t>Доходы бюджетов городских округов от возврата иными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</si>
  <si>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</si>
  <si>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</si>
  <si>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</si>
  <si>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</si>
  <si>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</si>
  <si>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</si>
  <si>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</si>
  <si>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</si>
  <si>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</si>
  <si>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Начальник финансового управления</t>
  </si>
  <si>
    <t>Приложение 1</t>
  </si>
  <si>
    <t>Процент исполнения</t>
  </si>
  <si>
    <t>План (тыс.рублей)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</si>
  <si>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</si>
  <si>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1 01 02 090 01 0000 110</t>
  </si>
  <si>
    <t>1 01 02 100 01 0000 110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</si>
  <si>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</si>
  <si>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1 05 01 012 01 0000 110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</si>
  <si>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</si>
  <si>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</si>
  <si>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</si>
  <si>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</si>
  <si>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</si>
  <si>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</si>
  <si>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</si>
  <si>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1 09 00 000 00 0000 000</t>
  </si>
  <si>
    <t>ЗАДОЛЖЕННОСТЬ И ПЕРЕРАСЧЕТЫ ПО ОТМЕНЕННЫМ НАЛОГАМ, СБОРАМ И ИНЫМ ОБЯЗАТЕЛЬНЫМ ПЛАТЕЖАМ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</si>
  <si>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</si>
  <si>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</si>
  <si>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Н.А. Гереш</t>
  </si>
  <si>
    <t>Исполнено               (тыс. рублей)</t>
  </si>
  <si>
    <t>Доходы  бюджета городского округа Красногорск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</si>
</sst>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gt;=0.005]#,##0.00000,;[Red][&lt;=-0.005]\-#,##0.00000,;#,##0.00000,"/>
    <numFmt numFmtId="181" formatCode="#,##0.00000"/>
    <numFmt numFmtId="182" formatCode="#,##0.0_ ;[Red]\-#,##0.0\ "/>
    <numFmt numFmtId="183" formatCode="#,##0.00000_ ;[Red]\-#,##0.000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1" fontId="2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182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181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2" fillId="0" borderId="0" xfId="0" applyNumberFormat="1" applyFont="1" applyBorder="1" applyAlignment="1">
      <alignment horizontal="left" wrapText="1"/>
    </xf>
    <xf numFmtId="0" fontId="4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zoomScalePageLayoutView="0" workbookViewId="0" topLeftCell="A70">
      <selection activeCell="N10" sqref="N10"/>
    </sheetView>
  </sheetViews>
  <sheetFormatPr defaultColWidth="9.140625" defaultRowHeight="12.75"/>
  <cols>
    <col min="1" max="8" width="9.140625" style="0" customWidth="1"/>
    <col min="9" max="9" width="14.7109375" style="0" customWidth="1"/>
    <col min="10" max="10" width="14.8515625" style="0" customWidth="1"/>
    <col min="11" max="11" width="12.28125" style="0" customWidth="1"/>
    <col min="12" max="12" width="9.140625" style="0" customWidth="1"/>
    <col min="13" max="13" width="16.421875" style="0" bestFit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 t="s">
        <v>273</v>
      </c>
    </row>
    <row r="2" spans="1:11" ht="15" customHeight="1">
      <c r="A2" s="45" t="s">
        <v>294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8.5" customHeight="1">
      <c r="A4" s="46" t="s">
        <v>0</v>
      </c>
      <c r="B4" s="46"/>
      <c r="C4" s="46" t="s">
        <v>1</v>
      </c>
      <c r="D4" s="46"/>
      <c r="E4" s="46"/>
      <c r="F4" s="46"/>
      <c r="G4" s="46"/>
      <c r="H4" s="46"/>
      <c r="I4" s="2" t="s">
        <v>275</v>
      </c>
      <c r="J4" s="2" t="s">
        <v>293</v>
      </c>
      <c r="K4" s="2" t="s">
        <v>274</v>
      </c>
      <c r="M4" s="27"/>
    </row>
    <row r="5" spans="1:11" ht="15" customHeight="1">
      <c r="A5" s="39">
        <v>1</v>
      </c>
      <c r="B5" s="39"/>
      <c r="C5" s="39">
        <v>2</v>
      </c>
      <c r="D5" s="39"/>
      <c r="E5" s="39"/>
      <c r="F5" s="39"/>
      <c r="G5" s="39"/>
      <c r="H5" s="39"/>
      <c r="I5" s="2">
        <v>3</v>
      </c>
      <c r="J5" s="2">
        <v>4</v>
      </c>
      <c r="K5" s="2">
        <v>5</v>
      </c>
    </row>
    <row r="6" spans="1:11" ht="15" customHeight="1">
      <c r="A6" s="31" t="s">
        <v>2</v>
      </c>
      <c r="B6" s="31"/>
      <c r="C6" s="32" t="s">
        <v>3</v>
      </c>
      <c r="D6" s="32"/>
      <c r="E6" s="32"/>
      <c r="F6" s="32"/>
      <c r="G6" s="32"/>
      <c r="H6" s="32"/>
      <c r="I6" s="11">
        <v>9579496000</v>
      </c>
      <c r="J6" s="12">
        <f>J7+J49</f>
        <v>9754069.92705</v>
      </c>
      <c r="K6" s="15">
        <f>J6/I6%*1000</f>
        <v>101.82237068682944</v>
      </c>
    </row>
    <row r="7" spans="1:13" ht="15" customHeight="1">
      <c r="A7" s="39" t="s">
        <v>2</v>
      </c>
      <c r="B7" s="39"/>
      <c r="C7" s="32" t="s">
        <v>4</v>
      </c>
      <c r="D7" s="32"/>
      <c r="E7" s="32"/>
      <c r="F7" s="32"/>
      <c r="G7" s="32"/>
      <c r="H7" s="32"/>
      <c r="I7" s="11">
        <v>7855964000</v>
      </c>
      <c r="J7" s="12">
        <f>J8+J17+J23+J37+J43+J48</f>
        <v>8000857.62469</v>
      </c>
      <c r="K7" s="15">
        <f aca="true" t="shared" si="0" ref="K7:K77">J7/I7%*1000</f>
        <v>101.84437740155123</v>
      </c>
      <c r="M7" s="19"/>
    </row>
    <row r="8" spans="1:11" ht="15" customHeight="1">
      <c r="A8" s="31" t="s">
        <v>5</v>
      </c>
      <c r="B8" s="31"/>
      <c r="C8" s="32" t="s">
        <v>6</v>
      </c>
      <c r="D8" s="32"/>
      <c r="E8" s="32"/>
      <c r="F8" s="32"/>
      <c r="G8" s="32"/>
      <c r="H8" s="32"/>
      <c r="I8" s="11">
        <v>2881119000</v>
      </c>
      <c r="J8" s="16">
        <f>J9</f>
        <v>2920954.065660001</v>
      </c>
      <c r="K8" s="15">
        <f t="shared" si="0"/>
        <v>101.38262479474123</v>
      </c>
    </row>
    <row r="9" spans="1:13" ht="15" customHeight="1">
      <c r="A9" s="31" t="s">
        <v>7</v>
      </c>
      <c r="B9" s="31"/>
      <c r="C9" s="32" t="s">
        <v>8</v>
      </c>
      <c r="D9" s="32"/>
      <c r="E9" s="32"/>
      <c r="F9" s="32"/>
      <c r="G9" s="32"/>
      <c r="H9" s="32"/>
      <c r="I9" s="11">
        <v>2881119000</v>
      </c>
      <c r="J9" s="12">
        <f>SUM(J10:J16)</f>
        <v>2920954.065660001</v>
      </c>
      <c r="K9" s="15">
        <f t="shared" si="0"/>
        <v>101.38262479474123</v>
      </c>
      <c r="M9" s="19"/>
    </row>
    <row r="10" spans="1:11" ht="45.75" customHeight="1">
      <c r="A10" s="33" t="s">
        <v>9</v>
      </c>
      <c r="B10" s="33"/>
      <c r="C10" s="34" t="s">
        <v>10</v>
      </c>
      <c r="D10" s="34"/>
      <c r="E10" s="34"/>
      <c r="F10" s="34"/>
      <c r="G10" s="34"/>
      <c r="H10" s="34"/>
      <c r="I10" s="8">
        <v>2278380000</v>
      </c>
      <c r="J10" s="9">
        <v>2273182.05299</v>
      </c>
      <c r="K10" s="10">
        <f t="shared" si="0"/>
        <v>99.77185776692211</v>
      </c>
    </row>
    <row r="11" spans="1:11" ht="68.25" customHeight="1">
      <c r="A11" s="33" t="s">
        <v>11</v>
      </c>
      <c r="B11" s="33"/>
      <c r="C11" s="34" t="s">
        <v>12</v>
      </c>
      <c r="D11" s="34"/>
      <c r="E11" s="34"/>
      <c r="F11" s="34"/>
      <c r="G11" s="34"/>
      <c r="H11" s="34"/>
      <c r="I11" s="8">
        <v>10618000</v>
      </c>
      <c r="J11" s="9">
        <v>10641.53536</v>
      </c>
      <c r="K11" s="10">
        <f t="shared" si="0"/>
        <v>100.22165530231682</v>
      </c>
    </row>
    <row r="12" spans="1:11" ht="34.5" customHeight="1">
      <c r="A12" s="33" t="s">
        <v>13</v>
      </c>
      <c r="B12" s="33"/>
      <c r="C12" s="34" t="s">
        <v>14</v>
      </c>
      <c r="D12" s="34"/>
      <c r="E12" s="34"/>
      <c r="F12" s="34"/>
      <c r="G12" s="34"/>
      <c r="H12" s="34"/>
      <c r="I12" s="8">
        <v>118041000</v>
      </c>
      <c r="J12" s="9">
        <v>119030.08852</v>
      </c>
      <c r="K12" s="10">
        <f t="shared" si="0"/>
        <v>100.8379194686592</v>
      </c>
    </row>
    <row r="13" spans="1:11" ht="68.25" customHeight="1">
      <c r="A13" s="33" t="s">
        <v>15</v>
      </c>
      <c r="B13" s="33"/>
      <c r="C13" s="34" t="s">
        <v>16</v>
      </c>
      <c r="D13" s="34"/>
      <c r="E13" s="34"/>
      <c r="F13" s="34"/>
      <c r="G13" s="34"/>
      <c r="H13" s="34"/>
      <c r="I13" s="8">
        <v>7935000</v>
      </c>
      <c r="J13" s="9">
        <v>6685.64659</v>
      </c>
      <c r="K13" s="10">
        <f t="shared" si="0"/>
        <v>84.25515551354758</v>
      </c>
    </row>
    <row r="14" spans="1:11" ht="57" customHeight="1">
      <c r="A14" s="33" t="s">
        <v>17</v>
      </c>
      <c r="B14" s="33"/>
      <c r="C14" s="34" t="s">
        <v>18</v>
      </c>
      <c r="D14" s="34"/>
      <c r="E14" s="34"/>
      <c r="F14" s="34"/>
      <c r="G14" s="34"/>
      <c r="H14" s="34"/>
      <c r="I14" s="8">
        <v>466145000</v>
      </c>
      <c r="J14" s="9">
        <v>510663.08384</v>
      </c>
      <c r="K14" s="10">
        <f t="shared" si="0"/>
        <v>109.55026522648531</v>
      </c>
    </row>
    <row r="15" spans="1:11" ht="57" customHeight="1">
      <c r="A15" s="35" t="s">
        <v>277</v>
      </c>
      <c r="B15" s="33"/>
      <c r="C15" s="34" t="s">
        <v>276</v>
      </c>
      <c r="D15" s="34"/>
      <c r="E15" s="34"/>
      <c r="F15" s="34"/>
      <c r="G15" s="34"/>
      <c r="H15" s="34"/>
      <c r="I15" s="8">
        <v>0</v>
      </c>
      <c r="J15" s="9">
        <v>749.97</v>
      </c>
      <c r="K15" s="10"/>
    </row>
    <row r="16" spans="1:11" ht="57" customHeight="1">
      <c r="A16" s="35" t="s">
        <v>278</v>
      </c>
      <c r="B16" s="33"/>
      <c r="C16" s="34" t="s">
        <v>279</v>
      </c>
      <c r="D16" s="34"/>
      <c r="E16" s="34"/>
      <c r="F16" s="34"/>
      <c r="G16" s="34"/>
      <c r="H16" s="34"/>
      <c r="I16" s="8">
        <v>0</v>
      </c>
      <c r="J16" s="9">
        <v>1.68836</v>
      </c>
      <c r="K16" s="10"/>
    </row>
    <row r="17" spans="1:11" ht="23.25" customHeight="1">
      <c r="A17" s="31" t="s">
        <v>19</v>
      </c>
      <c r="B17" s="31"/>
      <c r="C17" s="32" t="s">
        <v>20</v>
      </c>
      <c r="D17" s="32"/>
      <c r="E17" s="32"/>
      <c r="F17" s="32"/>
      <c r="G17" s="32"/>
      <c r="H17" s="32"/>
      <c r="I17" s="11">
        <v>30081000</v>
      </c>
      <c r="J17" s="12">
        <v>30659.8131</v>
      </c>
      <c r="K17" s="15">
        <f t="shared" si="0"/>
        <v>101.92418170938467</v>
      </c>
    </row>
    <row r="18" spans="1:11" ht="23.25" customHeight="1">
      <c r="A18" s="31" t="s">
        <v>21</v>
      </c>
      <c r="B18" s="31"/>
      <c r="C18" s="32" t="s">
        <v>22</v>
      </c>
      <c r="D18" s="32"/>
      <c r="E18" s="32"/>
      <c r="F18" s="32"/>
      <c r="G18" s="32"/>
      <c r="H18" s="32"/>
      <c r="I18" s="11">
        <v>30081000</v>
      </c>
      <c r="J18" s="12">
        <v>30659.8131</v>
      </c>
      <c r="K18" s="15">
        <f t="shared" si="0"/>
        <v>101.92418170938467</v>
      </c>
    </row>
    <row r="19" spans="1:13" ht="68.25" customHeight="1">
      <c r="A19" s="33" t="s">
        <v>23</v>
      </c>
      <c r="B19" s="33"/>
      <c r="C19" s="34" t="s">
        <v>24</v>
      </c>
      <c r="D19" s="34"/>
      <c r="E19" s="34"/>
      <c r="F19" s="34"/>
      <c r="G19" s="34"/>
      <c r="H19" s="34"/>
      <c r="I19" s="8">
        <v>13812000</v>
      </c>
      <c r="J19" s="9">
        <v>14154.39672</v>
      </c>
      <c r="K19" s="10">
        <f t="shared" si="0"/>
        <v>102.4789800173762</v>
      </c>
      <c r="M19" s="14"/>
    </row>
    <row r="20" spans="1:13" ht="79.5" customHeight="1">
      <c r="A20" s="33" t="s">
        <v>25</v>
      </c>
      <c r="B20" s="33"/>
      <c r="C20" s="34" t="s">
        <v>26</v>
      </c>
      <c r="D20" s="34"/>
      <c r="E20" s="34"/>
      <c r="F20" s="34"/>
      <c r="G20" s="34"/>
      <c r="H20" s="34"/>
      <c r="I20" s="8">
        <v>79000</v>
      </c>
      <c r="J20" s="9">
        <v>99.54409</v>
      </c>
      <c r="K20" s="10">
        <f t="shared" si="0"/>
        <v>126.00517721518986</v>
      </c>
      <c r="M20" s="14"/>
    </row>
    <row r="21" spans="1:11" ht="68.25" customHeight="1">
      <c r="A21" s="33" t="s">
        <v>27</v>
      </c>
      <c r="B21" s="33"/>
      <c r="C21" s="34" t="s">
        <v>28</v>
      </c>
      <c r="D21" s="34"/>
      <c r="E21" s="34"/>
      <c r="F21" s="34"/>
      <c r="G21" s="34"/>
      <c r="H21" s="34"/>
      <c r="I21" s="8">
        <v>18169000</v>
      </c>
      <c r="J21" s="9">
        <v>18819.56034</v>
      </c>
      <c r="K21" s="10">
        <f t="shared" si="0"/>
        <v>103.58060619736914</v>
      </c>
    </row>
    <row r="22" spans="1:11" ht="68.25" customHeight="1">
      <c r="A22" s="33" t="s">
        <v>29</v>
      </c>
      <c r="B22" s="33"/>
      <c r="C22" s="34" t="s">
        <v>30</v>
      </c>
      <c r="D22" s="34"/>
      <c r="E22" s="34"/>
      <c r="F22" s="34"/>
      <c r="G22" s="34"/>
      <c r="H22" s="34"/>
      <c r="I22" s="13">
        <v>-1979</v>
      </c>
      <c r="J22" s="13">
        <v>-2413.68805</v>
      </c>
      <c r="K22" s="10">
        <v>122</v>
      </c>
    </row>
    <row r="23" spans="1:11" ht="15" customHeight="1">
      <c r="A23" s="31" t="s">
        <v>31</v>
      </c>
      <c r="B23" s="31"/>
      <c r="C23" s="32" t="s">
        <v>32</v>
      </c>
      <c r="D23" s="32"/>
      <c r="E23" s="32"/>
      <c r="F23" s="32"/>
      <c r="G23" s="32"/>
      <c r="H23" s="32"/>
      <c r="I23" s="11">
        <v>2115950000</v>
      </c>
      <c r="J23" s="12">
        <v>2168367.01065</v>
      </c>
      <c r="K23" s="15">
        <f t="shared" si="0"/>
        <v>102.4772329521019</v>
      </c>
    </row>
    <row r="24" spans="1:11" ht="23.25" customHeight="1">
      <c r="A24" s="31" t="s">
        <v>33</v>
      </c>
      <c r="B24" s="31"/>
      <c r="C24" s="32" t="s">
        <v>34</v>
      </c>
      <c r="D24" s="32"/>
      <c r="E24" s="32"/>
      <c r="F24" s="32"/>
      <c r="G24" s="32"/>
      <c r="H24" s="32"/>
      <c r="I24" s="11">
        <v>1911224000</v>
      </c>
      <c r="J24" s="12">
        <f>SUM(J25:J29)</f>
        <v>1944042.2630999999</v>
      </c>
      <c r="K24" s="15">
        <f t="shared" si="0"/>
        <v>101.7171332664303</v>
      </c>
    </row>
    <row r="25" spans="1:11" ht="23.25" customHeight="1">
      <c r="A25" s="33" t="s">
        <v>35</v>
      </c>
      <c r="B25" s="33"/>
      <c r="C25" s="34" t="s">
        <v>36</v>
      </c>
      <c r="D25" s="34"/>
      <c r="E25" s="34"/>
      <c r="F25" s="34"/>
      <c r="G25" s="34"/>
      <c r="H25" s="34"/>
      <c r="I25" s="8">
        <v>1470626000</v>
      </c>
      <c r="J25" s="9">
        <v>1498663.36056</v>
      </c>
      <c r="K25" s="10">
        <f t="shared" si="0"/>
        <v>101.90649155937676</v>
      </c>
    </row>
    <row r="26" spans="1:11" ht="37.5" customHeight="1">
      <c r="A26" s="35" t="s">
        <v>280</v>
      </c>
      <c r="B26" s="33"/>
      <c r="C26" s="36" t="s">
        <v>281</v>
      </c>
      <c r="D26" s="37"/>
      <c r="E26" s="37"/>
      <c r="F26" s="37"/>
      <c r="G26" s="37"/>
      <c r="H26" s="38"/>
      <c r="I26" s="8">
        <v>0</v>
      </c>
      <c r="J26" s="9">
        <v>12.03071</v>
      </c>
      <c r="K26" s="10"/>
    </row>
    <row r="27" spans="1:11" ht="45.75" customHeight="1">
      <c r="A27" s="33" t="s">
        <v>37</v>
      </c>
      <c r="B27" s="33"/>
      <c r="C27" s="34" t="s">
        <v>38</v>
      </c>
      <c r="D27" s="34"/>
      <c r="E27" s="34"/>
      <c r="F27" s="34"/>
      <c r="G27" s="34"/>
      <c r="H27" s="34"/>
      <c r="I27" s="8">
        <v>440598000</v>
      </c>
      <c r="J27" s="9">
        <v>445287.17367</v>
      </c>
      <c r="K27" s="10">
        <f t="shared" si="0"/>
        <v>101.06427484237332</v>
      </c>
    </row>
    <row r="28" spans="1:11" ht="36" customHeight="1">
      <c r="A28" s="35" t="s">
        <v>282</v>
      </c>
      <c r="B28" s="33"/>
      <c r="C28" s="36" t="s">
        <v>283</v>
      </c>
      <c r="D28" s="37"/>
      <c r="E28" s="37"/>
      <c r="F28" s="37"/>
      <c r="G28" s="37"/>
      <c r="H28" s="38"/>
      <c r="I28" s="8">
        <v>0</v>
      </c>
      <c r="J28" s="9">
        <v>0.00832</v>
      </c>
      <c r="K28" s="10"/>
    </row>
    <row r="29" spans="1:11" ht="27.75" customHeight="1">
      <c r="A29" s="35" t="s">
        <v>284</v>
      </c>
      <c r="B29" s="33"/>
      <c r="C29" s="36" t="s">
        <v>285</v>
      </c>
      <c r="D29" s="37"/>
      <c r="E29" s="37"/>
      <c r="F29" s="37"/>
      <c r="G29" s="37"/>
      <c r="H29" s="38"/>
      <c r="I29" s="8">
        <v>0</v>
      </c>
      <c r="J29" s="9">
        <v>79.68984</v>
      </c>
      <c r="K29" s="10"/>
    </row>
    <row r="30" spans="1:11" ht="23.25" customHeight="1">
      <c r="A30" s="31" t="s">
        <v>39</v>
      </c>
      <c r="B30" s="31"/>
      <c r="C30" s="32" t="s">
        <v>40</v>
      </c>
      <c r="D30" s="32"/>
      <c r="E30" s="32"/>
      <c r="F30" s="32"/>
      <c r="G30" s="32"/>
      <c r="H30" s="32"/>
      <c r="I30" s="11">
        <v>44309000</v>
      </c>
      <c r="J30" s="16">
        <f>SUM(J31:J32)</f>
        <v>45068.06765</v>
      </c>
      <c r="K30" s="15">
        <f t="shared" si="0"/>
        <v>101.71312295470446</v>
      </c>
    </row>
    <row r="31" spans="1:11" ht="15" customHeight="1">
      <c r="A31" s="33" t="s">
        <v>41</v>
      </c>
      <c r="B31" s="33"/>
      <c r="C31" s="34" t="s">
        <v>40</v>
      </c>
      <c r="D31" s="34"/>
      <c r="E31" s="34"/>
      <c r="F31" s="34"/>
      <c r="G31" s="34"/>
      <c r="H31" s="34"/>
      <c r="I31" s="8">
        <v>44309000</v>
      </c>
      <c r="J31" s="9">
        <v>45055.84331</v>
      </c>
      <c r="K31" s="10">
        <f t="shared" si="0"/>
        <v>101.68553411270848</v>
      </c>
    </row>
    <row r="32" spans="1:11" ht="27" customHeight="1">
      <c r="A32" s="35" t="s">
        <v>286</v>
      </c>
      <c r="B32" s="33"/>
      <c r="C32" s="36" t="s">
        <v>287</v>
      </c>
      <c r="D32" s="37"/>
      <c r="E32" s="37"/>
      <c r="F32" s="37"/>
      <c r="G32" s="37"/>
      <c r="H32" s="38"/>
      <c r="I32" s="8"/>
      <c r="J32" s="9">
        <v>12.22434</v>
      </c>
      <c r="K32" s="10"/>
    </row>
    <row r="33" spans="1:11" ht="15" customHeight="1">
      <c r="A33" s="31" t="s">
        <v>42</v>
      </c>
      <c r="B33" s="31"/>
      <c r="C33" s="32" t="s">
        <v>43</v>
      </c>
      <c r="D33" s="32"/>
      <c r="E33" s="32"/>
      <c r="F33" s="32"/>
      <c r="G33" s="32"/>
      <c r="H33" s="32"/>
      <c r="I33" s="11">
        <v>0</v>
      </c>
      <c r="J33" s="16">
        <v>-45.56404</v>
      </c>
      <c r="K33" s="10"/>
    </row>
    <row r="34" spans="1:11" ht="15" customHeight="1">
      <c r="A34" s="33" t="s">
        <v>44</v>
      </c>
      <c r="B34" s="33"/>
      <c r="C34" s="34" t="s">
        <v>43</v>
      </c>
      <c r="D34" s="34"/>
      <c r="E34" s="34"/>
      <c r="F34" s="34"/>
      <c r="G34" s="34"/>
      <c r="H34" s="34"/>
      <c r="I34" s="8">
        <v>0</v>
      </c>
      <c r="J34" s="9">
        <v>-45.56404</v>
      </c>
      <c r="K34" s="10"/>
    </row>
    <row r="35" spans="1:11" ht="23.25" customHeight="1">
      <c r="A35" s="31" t="s">
        <v>45</v>
      </c>
      <c r="B35" s="31"/>
      <c r="C35" s="32" t="s">
        <v>46</v>
      </c>
      <c r="D35" s="32"/>
      <c r="E35" s="32"/>
      <c r="F35" s="32"/>
      <c r="G35" s="32"/>
      <c r="H35" s="32"/>
      <c r="I35" s="11">
        <v>160417000</v>
      </c>
      <c r="J35" s="16">
        <v>179302.24394</v>
      </c>
      <c r="K35" s="15">
        <f t="shared" si="0"/>
        <v>111.77259513642568</v>
      </c>
    </row>
    <row r="36" spans="1:11" ht="23.25" customHeight="1">
      <c r="A36" s="33" t="s">
        <v>47</v>
      </c>
      <c r="B36" s="33"/>
      <c r="C36" s="34" t="s">
        <v>48</v>
      </c>
      <c r="D36" s="34"/>
      <c r="E36" s="34"/>
      <c r="F36" s="34"/>
      <c r="G36" s="34"/>
      <c r="H36" s="34"/>
      <c r="I36" s="8">
        <v>160417000</v>
      </c>
      <c r="J36" s="9">
        <v>179302.24394</v>
      </c>
      <c r="K36" s="10">
        <f t="shared" si="0"/>
        <v>111.77259513642568</v>
      </c>
    </row>
    <row r="37" spans="1:11" ht="15" customHeight="1">
      <c r="A37" s="31" t="s">
        <v>49</v>
      </c>
      <c r="B37" s="31"/>
      <c r="C37" s="32" t="s">
        <v>50</v>
      </c>
      <c r="D37" s="32"/>
      <c r="E37" s="32"/>
      <c r="F37" s="32"/>
      <c r="G37" s="32"/>
      <c r="H37" s="32"/>
      <c r="I37" s="11">
        <v>2751597000</v>
      </c>
      <c r="J37" s="12">
        <f>J38+J40</f>
        <v>2805672.90562</v>
      </c>
      <c r="K37" s="15">
        <f t="shared" si="0"/>
        <v>101.96525529065484</v>
      </c>
    </row>
    <row r="38" spans="1:11" ht="15" customHeight="1">
      <c r="A38" s="31" t="s">
        <v>51</v>
      </c>
      <c r="B38" s="31"/>
      <c r="C38" s="32" t="s">
        <v>52</v>
      </c>
      <c r="D38" s="32"/>
      <c r="E38" s="32"/>
      <c r="F38" s="32"/>
      <c r="G38" s="32"/>
      <c r="H38" s="32"/>
      <c r="I38" s="11">
        <v>437719000</v>
      </c>
      <c r="J38" s="16">
        <v>441596.49455</v>
      </c>
      <c r="K38" s="15">
        <f t="shared" si="0"/>
        <v>100.88584104185561</v>
      </c>
    </row>
    <row r="39" spans="1:11" ht="34.5" customHeight="1">
      <c r="A39" s="33" t="s">
        <v>53</v>
      </c>
      <c r="B39" s="33"/>
      <c r="C39" s="34" t="s">
        <v>54</v>
      </c>
      <c r="D39" s="34"/>
      <c r="E39" s="34"/>
      <c r="F39" s="34"/>
      <c r="G39" s="34"/>
      <c r="H39" s="34"/>
      <c r="I39" s="8">
        <v>437719000</v>
      </c>
      <c r="J39" s="9">
        <v>441596.49455</v>
      </c>
      <c r="K39" s="10">
        <f t="shared" si="0"/>
        <v>100.88584104185561</v>
      </c>
    </row>
    <row r="40" spans="1:11" ht="15" customHeight="1">
      <c r="A40" s="31" t="s">
        <v>55</v>
      </c>
      <c r="B40" s="31"/>
      <c r="C40" s="32" t="s">
        <v>56</v>
      </c>
      <c r="D40" s="32"/>
      <c r="E40" s="32"/>
      <c r="F40" s="32"/>
      <c r="G40" s="32"/>
      <c r="H40" s="32"/>
      <c r="I40" s="11">
        <v>2313878000</v>
      </c>
      <c r="J40" s="12">
        <f>SUM(J41:J42)</f>
        <v>2364076.41107</v>
      </c>
      <c r="K40" s="15">
        <f t="shared" si="0"/>
        <v>102.16944934305093</v>
      </c>
    </row>
    <row r="41" spans="1:11" ht="23.25" customHeight="1">
      <c r="A41" s="33" t="s">
        <v>57</v>
      </c>
      <c r="B41" s="33"/>
      <c r="C41" s="34" t="s">
        <v>58</v>
      </c>
      <c r="D41" s="34"/>
      <c r="E41" s="34"/>
      <c r="F41" s="34"/>
      <c r="G41" s="34"/>
      <c r="H41" s="34"/>
      <c r="I41" s="8">
        <v>1899518000</v>
      </c>
      <c r="J41" s="9">
        <v>1933431.04472</v>
      </c>
      <c r="K41" s="10">
        <f t="shared" si="0"/>
        <v>101.785350005633</v>
      </c>
    </row>
    <row r="42" spans="1:11" ht="23.25" customHeight="1">
      <c r="A42" s="33" t="s">
        <v>59</v>
      </c>
      <c r="B42" s="33"/>
      <c r="C42" s="34" t="s">
        <v>60</v>
      </c>
      <c r="D42" s="34"/>
      <c r="E42" s="34"/>
      <c r="F42" s="34"/>
      <c r="G42" s="34"/>
      <c r="H42" s="34"/>
      <c r="I42" s="8">
        <v>414360000</v>
      </c>
      <c r="J42" s="9">
        <v>430645.36635</v>
      </c>
      <c r="K42" s="10">
        <f t="shared" si="0"/>
        <v>103.93024576455257</v>
      </c>
    </row>
    <row r="43" spans="1:11" ht="15" customHeight="1">
      <c r="A43" s="31" t="s">
        <v>61</v>
      </c>
      <c r="B43" s="31"/>
      <c r="C43" s="32" t="s">
        <v>62</v>
      </c>
      <c r="D43" s="32"/>
      <c r="E43" s="32"/>
      <c r="F43" s="32"/>
      <c r="G43" s="32"/>
      <c r="H43" s="32"/>
      <c r="I43" s="11">
        <v>77217000</v>
      </c>
      <c r="J43" s="16">
        <f>J44+J46</f>
        <v>75204.39164</v>
      </c>
      <c r="K43" s="15">
        <f t="shared" si="0"/>
        <v>97.39356830749705</v>
      </c>
    </row>
    <row r="44" spans="1:11" ht="23.25" customHeight="1">
      <c r="A44" s="31" t="s">
        <v>63</v>
      </c>
      <c r="B44" s="31"/>
      <c r="C44" s="32" t="s">
        <v>64</v>
      </c>
      <c r="D44" s="32"/>
      <c r="E44" s="32"/>
      <c r="F44" s="32"/>
      <c r="G44" s="32"/>
      <c r="H44" s="32"/>
      <c r="I44" s="11">
        <v>76792000</v>
      </c>
      <c r="J44" s="12">
        <f>J45</f>
        <v>74729.39164</v>
      </c>
      <c r="K44" s="15">
        <f t="shared" si="0"/>
        <v>97.31403224294198</v>
      </c>
    </row>
    <row r="45" spans="1:11" ht="34.5" customHeight="1">
      <c r="A45" s="33" t="s">
        <v>65</v>
      </c>
      <c r="B45" s="33"/>
      <c r="C45" s="34" t="s">
        <v>66</v>
      </c>
      <c r="D45" s="34"/>
      <c r="E45" s="34"/>
      <c r="F45" s="34"/>
      <c r="G45" s="34"/>
      <c r="H45" s="34"/>
      <c r="I45" s="8">
        <v>76792000</v>
      </c>
      <c r="J45" s="9">
        <v>74729.39164</v>
      </c>
      <c r="K45" s="10">
        <f t="shared" si="0"/>
        <v>97.31403224294198</v>
      </c>
    </row>
    <row r="46" spans="1:11" ht="23.25" customHeight="1">
      <c r="A46" s="31" t="s">
        <v>67</v>
      </c>
      <c r="B46" s="31"/>
      <c r="C46" s="32" t="s">
        <v>68</v>
      </c>
      <c r="D46" s="32"/>
      <c r="E46" s="32"/>
      <c r="F46" s="32"/>
      <c r="G46" s="32"/>
      <c r="H46" s="32"/>
      <c r="I46" s="17">
        <v>425000</v>
      </c>
      <c r="J46" s="16">
        <f>J47</f>
        <v>475</v>
      </c>
      <c r="K46" s="15">
        <f t="shared" si="0"/>
        <v>111.76470588235294</v>
      </c>
    </row>
    <row r="47" spans="1:11" ht="23.25" customHeight="1">
      <c r="A47" s="33" t="s">
        <v>69</v>
      </c>
      <c r="B47" s="33"/>
      <c r="C47" s="34" t="s">
        <v>70</v>
      </c>
      <c r="D47" s="34"/>
      <c r="E47" s="34"/>
      <c r="F47" s="34"/>
      <c r="G47" s="34"/>
      <c r="H47" s="34"/>
      <c r="I47" s="8">
        <v>425000</v>
      </c>
      <c r="J47" s="9">
        <v>475</v>
      </c>
      <c r="K47" s="10">
        <f t="shared" si="0"/>
        <v>111.76470588235294</v>
      </c>
    </row>
    <row r="48" spans="1:11" ht="23.25" customHeight="1">
      <c r="A48" s="40" t="s">
        <v>288</v>
      </c>
      <c r="B48" s="41"/>
      <c r="C48" s="42" t="s">
        <v>289</v>
      </c>
      <c r="D48" s="43"/>
      <c r="E48" s="43"/>
      <c r="F48" s="43"/>
      <c r="G48" s="43"/>
      <c r="H48" s="44"/>
      <c r="I48" s="8"/>
      <c r="J48" s="16">
        <v>-0.56198</v>
      </c>
      <c r="K48" s="10"/>
    </row>
    <row r="49" spans="1:11" ht="15" customHeight="1">
      <c r="A49" s="39" t="s">
        <v>71</v>
      </c>
      <c r="B49" s="39"/>
      <c r="C49" s="32" t="s">
        <v>72</v>
      </c>
      <c r="D49" s="32"/>
      <c r="E49" s="32"/>
      <c r="F49" s="32"/>
      <c r="G49" s="32"/>
      <c r="H49" s="32"/>
      <c r="I49" s="11">
        <v>1723532000</v>
      </c>
      <c r="J49" s="12">
        <f>J50+J67+J70+J76+J86+J108</f>
        <v>1753212.30236</v>
      </c>
      <c r="K49" s="15">
        <f t="shared" si="0"/>
        <v>101.72206273860886</v>
      </c>
    </row>
    <row r="50" spans="1:11" ht="23.25" customHeight="1">
      <c r="A50" s="31" t="s">
        <v>73</v>
      </c>
      <c r="B50" s="31"/>
      <c r="C50" s="32" t="s">
        <v>74</v>
      </c>
      <c r="D50" s="32"/>
      <c r="E50" s="32"/>
      <c r="F50" s="32"/>
      <c r="G50" s="32"/>
      <c r="H50" s="32"/>
      <c r="I50" s="11">
        <v>993155000</v>
      </c>
      <c r="J50" s="12">
        <f>J51+J53+J57+J60+J62+J64</f>
        <v>1018499.8901400001</v>
      </c>
      <c r="K50" s="15">
        <f t="shared" si="0"/>
        <v>102.55195716076545</v>
      </c>
    </row>
    <row r="51" spans="1:11" ht="57" customHeight="1">
      <c r="A51" s="31" t="s">
        <v>75</v>
      </c>
      <c r="B51" s="31"/>
      <c r="C51" s="32" t="s">
        <v>76</v>
      </c>
      <c r="D51" s="32"/>
      <c r="E51" s="32"/>
      <c r="F51" s="32"/>
      <c r="G51" s="32"/>
      <c r="H51" s="32"/>
      <c r="I51" s="11">
        <v>998000</v>
      </c>
      <c r="J51" s="12">
        <f>J52</f>
        <v>1047.815</v>
      </c>
      <c r="K51" s="15">
        <f t="shared" si="0"/>
        <v>104.99148296593188</v>
      </c>
    </row>
    <row r="52" spans="1:11" ht="34.5" customHeight="1">
      <c r="A52" s="33" t="s">
        <v>77</v>
      </c>
      <c r="B52" s="33"/>
      <c r="C52" s="34" t="s">
        <v>78</v>
      </c>
      <c r="D52" s="34"/>
      <c r="E52" s="34"/>
      <c r="F52" s="34"/>
      <c r="G52" s="34"/>
      <c r="H52" s="34"/>
      <c r="I52" s="8">
        <v>998000</v>
      </c>
      <c r="J52" s="9">
        <v>1047.815</v>
      </c>
      <c r="K52" s="10">
        <f t="shared" si="0"/>
        <v>104.99148296593188</v>
      </c>
    </row>
    <row r="53" spans="1:11" ht="68.25" customHeight="1">
      <c r="A53" s="31" t="s">
        <v>79</v>
      </c>
      <c r="B53" s="31"/>
      <c r="C53" s="32" t="s">
        <v>80</v>
      </c>
      <c r="D53" s="32"/>
      <c r="E53" s="32"/>
      <c r="F53" s="32"/>
      <c r="G53" s="32"/>
      <c r="H53" s="32"/>
      <c r="I53" s="11">
        <v>898324000</v>
      </c>
      <c r="J53" s="12">
        <f>SUM(J54:J56)</f>
        <v>925721.7522300001</v>
      </c>
      <c r="K53" s="15">
        <f t="shared" si="0"/>
        <v>103.04987423579911</v>
      </c>
    </row>
    <row r="54" spans="1:11" ht="57" customHeight="1">
      <c r="A54" s="33" t="s">
        <v>81</v>
      </c>
      <c r="B54" s="33"/>
      <c r="C54" s="34" t="s">
        <v>82</v>
      </c>
      <c r="D54" s="34"/>
      <c r="E54" s="34"/>
      <c r="F54" s="34"/>
      <c r="G54" s="34"/>
      <c r="H54" s="34"/>
      <c r="I54" s="8">
        <v>777464000</v>
      </c>
      <c r="J54" s="9">
        <v>795019.15049</v>
      </c>
      <c r="K54" s="10">
        <f t="shared" si="0"/>
        <v>102.25800171969378</v>
      </c>
    </row>
    <row r="55" spans="1:11" ht="45.75" customHeight="1">
      <c r="A55" s="33" t="s">
        <v>83</v>
      </c>
      <c r="B55" s="33"/>
      <c r="C55" s="34" t="s">
        <v>84</v>
      </c>
      <c r="D55" s="34"/>
      <c r="E55" s="34"/>
      <c r="F55" s="34"/>
      <c r="G55" s="34"/>
      <c r="H55" s="34"/>
      <c r="I55" s="8">
        <v>58000000</v>
      </c>
      <c r="J55" s="9">
        <v>64650.16202</v>
      </c>
      <c r="K55" s="10">
        <f t="shared" si="0"/>
        <v>111.4657965862069</v>
      </c>
    </row>
    <row r="56" spans="1:11" ht="23.25" customHeight="1">
      <c r="A56" s="33" t="s">
        <v>85</v>
      </c>
      <c r="B56" s="33"/>
      <c r="C56" s="34" t="s">
        <v>86</v>
      </c>
      <c r="D56" s="34"/>
      <c r="E56" s="34"/>
      <c r="F56" s="34"/>
      <c r="G56" s="34"/>
      <c r="H56" s="34"/>
      <c r="I56" s="8">
        <v>62860000</v>
      </c>
      <c r="J56" s="9">
        <v>66052.43972</v>
      </c>
      <c r="K56" s="10">
        <f t="shared" si="0"/>
        <v>105.07865052497613</v>
      </c>
    </row>
    <row r="57" spans="1:11" ht="34.5" customHeight="1">
      <c r="A57" s="31" t="s">
        <v>87</v>
      </c>
      <c r="B57" s="31"/>
      <c r="C57" s="32" t="s">
        <v>88</v>
      </c>
      <c r="D57" s="32"/>
      <c r="E57" s="32"/>
      <c r="F57" s="32"/>
      <c r="G57" s="32"/>
      <c r="H57" s="32"/>
      <c r="I57" s="11">
        <v>1472000</v>
      </c>
      <c r="J57" s="12">
        <f>SUM(J58:J59)</f>
        <v>1627.40431</v>
      </c>
      <c r="K57" s="15">
        <f t="shared" si="0"/>
        <v>110.55735801630433</v>
      </c>
    </row>
    <row r="58" spans="1:11" ht="68.25" customHeight="1">
      <c r="A58" s="33" t="s">
        <v>89</v>
      </c>
      <c r="B58" s="33"/>
      <c r="C58" s="34" t="s">
        <v>90</v>
      </c>
      <c r="D58" s="34"/>
      <c r="E58" s="34"/>
      <c r="F58" s="34"/>
      <c r="G58" s="34"/>
      <c r="H58" s="34"/>
      <c r="I58" s="8">
        <v>1471000</v>
      </c>
      <c r="J58" s="9">
        <v>1626.5472</v>
      </c>
      <c r="K58" s="10">
        <f t="shared" si="0"/>
        <v>110.5742488103331</v>
      </c>
    </row>
    <row r="59" spans="1:11" ht="57" customHeight="1">
      <c r="A59" s="33" t="s">
        <v>91</v>
      </c>
      <c r="B59" s="33"/>
      <c r="C59" s="34" t="s">
        <v>92</v>
      </c>
      <c r="D59" s="34"/>
      <c r="E59" s="34"/>
      <c r="F59" s="34"/>
      <c r="G59" s="34"/>
      <c r="H59" s="34"/>
      <c r="I59" s="8">
        <v>1000</v>
      </c>
      <c r="J59" s="9">
        <v>0.85711</v>
      </c>
      <c r="K59" s="10">
        <f t="shared" si="0"/>
        <v>85.71100000000001</v>
      </c>
    </row>
    <row r="60" spans="1:11" ht="23.25" customHeight="1">
      <c r="A60" s="31" t="s">
        <v>93</v>
      </c>
      <c r="B60" s="31"/>
      <c r="C60" s="32" t="s">
        <v>94</v>
      </c>
      <c r="D60" s="32"/>
      <c r="E60" s="32"/>
      <c r="F60" s="32"/>
      <c r="G60" s="32"/>
      <c r="H60" s="32"/>
      <c r="I60" s="11">
        <v>745000</v>
      </c>
      <c r="J60" s="16">
        <v>3128.48828</v>
      </c>
      <c r="K60" s="15">
        <f t="shared" si="0"/>
        <v>419.9313127516778</v>
      </c>
    </row>
    <row r="61" spans="1:11" ht="34.5" customHeight="1">
      <c r="A61" s="33" t="s">
        <v>95</v>
      </c>
      <c r="B61" s="33"/>
      <c r="C61" s="34" t="s">
        <v>96</v>
      </c>
      <c r="D61" s="34"/>
      <c r="E61" s="34"/>
      <c r="F61" s="34"/>
      <c r="G61" s="34"/>
      <c r="H61" s="34"/>
      <c r="I61" s="8">
        <v>745000</v>
      </c>
      <c r="J61" s="9">
        <v>3128.48828</v>
      </c>
      <c r="K61" s="10">
        <f t="shared" si="0"/>
        <v>419.9313127516778</v>
      </c>
    </row>
    <row r="62" spans="1:11" ht="68.25" customHeight="1">
      <c r="A62" s="31" t="s">
        <v>97</v>
      </c>
      <c r="B62" s="31"/>
      <c r="C62" s="32" t="s">
        <v>98</v>
      </c>
      <c r="D62" s="32"/>
      <c r="E62" s="32"/>
      <c r="F62" s="32"/>
      <c r="G62" s="32"/>
      <c r="H62" s="32"/>
      <c r="I62" s="11">
        <v>500000</v>
      </c>
      <c r="J62" s="16">
        <v>500</v>
      </c>
      <c r="K62" s="15">
        <f t="shared" si="0"/>
        <v>100</v>
      </c>
    </row>
    <row r="63" spans="1:11" ht="57" customHeight="1">
      <c r="A63" s="33" t="s">
        <v>99</v>
      </c>
      <c r="B63" s="33"/>
      <c r="C63" s="34" t="s">
        <v>100</v>
      </c>
      <c r="D63" s="34"/>
      <c r="E63" s="34"/>
      <c r="F63" s="34"/>
      <c r="G63" s="34"/>
      <c r="H63" s="34"/>
      <c r="I63" s="8">
        <v>500000</v>
      </c>
      <c r="J63" s="9">
        <v>500</v>
      </c>
      <c r="K63" s="10">
        <f t="shared" si="0"/>
        <v>100</v>
      </c>
    </row>
    <row r="64" spans="1:11" ht="57" customHeight="1">
      <c r="A64" s="31" t="s">
        <v>101</v>
      </c>
      <c r="B64" s="31"/>
      <c r="C64" s="32" t="s">
        <v>102</v>
      </c>
      <c r="D64" s="32"/>
      <c r="E64" s="32"/>
      <c r="F64" s="32"/>
      <c r="G64" s="32"/>
      <c r="H64" s="32"/>
      <c r="I64" s="11">
        <v>91116000</v>
      </c>
      <c r="J64" s="12">
        <f>SUM(J65:J66)</f>
        <v>86474.43032000001</v>
      </c>
      <c r="K64" s="15">
        <f t="shared" si="0"/>
        <v>94.90586759734845</v>
      </c>
    </row>
    <row r="65" spans="1:11" ht="57" customHeight="1">
      <c r="A65" s="33" t="s">
        <v>103</v>
      </c>
      <c r="B65" s="33"/>
      <c r="C65" s="34" t="s">
        <v>104</v>
      </c>
      <c r="D65" s="34"/>
      <c r="E65" s="34"/>
      <c r="F65" s="34"/>
      <c r="G65" s="34"/>
      <c r="H65" s="34"/>
      <c r="I65" s="8">
        <v>33700000</v>
      </c>
      <c r="J65" s="9">
        <v>34850.78487</v>
      </c>
      <c r="K65" s="10">
        <f t="shared" si="0"/>
        <v>103.4147918991098</v>
      </c>
    </row>
    <row r="66" spans="1:11" ht="68.25" customHeight="1">
      <c r="A66" s="33" t="s">
        <v>105</v>
      </c>
      <c r="B66" s="33"/>
      <c r="C66" s="34" t="s">
        <v>106</v>
      </c>
      <c r="D66" s="34"/>
      <c r="E66" s="34"/>
      <c r="F66" s="34"/>
      <c r="G66" s="34"/>
      <c r="H66" s="34"/>
      <c r="I66" s="8">
        <v>57416000</v>
      </c>
      <c r="J66" s="9">
        <v>51623.64545</v>
      </c>
      <c r="K66" s="10">
        <f t="shared" si="0"/>
        <v>89.91160207955971</v>
      </c>
    </row>
    <row r="67" spans="1:11" ht="15" customHeight="1">
      <c r="A67" s="31" t="s">
        <v>107</v>
      </c>
      <c r="B67" s="31"/>
      <c r="C67" s="32" t="s">
        <v>108</v>
      </c>
      <c r="D67" s="32"/>
      <c r="E67" s="32"/>
      <c r="F67" s="32"/>
      <c r="G67" s="32"/>
      <c r="H67" s="32"/>
      <c r="I67" s="11">
        <v>1872000</v>
      </c>
      <c r="J67" s="12">
        <f>J68</f>
        <v>1845.18776</v>
      </c>
      <c r="K67" s="15">
        <f t="shared" si="0"/>
        <v>98.56772222222223</v>
      </c>
    </row>
    <row r="68" spans="1:11" ht="15" customHeight="1">
      <c r="A68" s="31" t="s">
        <v>109</v>
      </c>
      <c r="B68" s="31"/>
      <c r="C68" s="32" t="s">
        <v>110</v>
      </c>
      <c r="D68" s="32"/>
      <c r="E68" s="32"/>
      <c r="F68" s="32"/>
      <c r="G68" s="32"/>
      <c r="H68" s="32"/>
      <c r="I68" s="11">
        <v>1872000</v>
      </c>
      <c r="J68" s="12">
        <f>J69</f>
        <v>1845.18776</v>
      </c>
      <c r="K68" s="15">
        <f t="shared" si="0"/>
        <v>98.56772222222223</v>
      </c>
    </row>
    <row r="69" spans="1:11" ht="15" customHeight="1">
      <c r="A69" s="33" t="s">
        <v>109</v>
      </c>
      <c r="B69" s="33"/>
      <c r="C69" s="34" t="s">
        <v>110</v>
      </c>
      <c r="D69" s="34"/>
      <c r="E69" s="34"/>
      <c r="F69" s="34"/>
      <c r="G69" s="34"/>
      <c r="H69" s="34"/>
      <c r="I69" s="8">
        <v>1872000</v>
      </c>
      <c r="J69" s="9">
        <v>1845.18776</v>
      </c>
      <c r="K69" s="10">
        <f t="shared" si="0"/>
        <v>98.56772222222223</v>
      </c>
    </row>
    <row r="70" spans="1:11" ht="23.25" customHeight="1">
      <c r="A70" s="31" t="s">
        <v>111</v>
      </c>
      <c r="B70" s="31"/>
      <c r="C70" s="32" t="s">
        <v>112</v>
      </c>
      <c r="D70" s="32"/>
      <c r="E70" s="32"/>
      <c r="F70" s="32"/>
      <c r="G70" s="32"/>
      <c r="H70" s="32"/>
      <c r="I70" s="11">
        <v>42505000</v>
      </c>
      <c r="J70" s="12">
        <f>J71+J74</f>
        <v>42552.59865</v>
      </c>
      <c r="K70" s="15">
        <f t="shared" si="0"/>
        <v>100.11198364898247</v>
      </c>
    </row>
    <row r="71" spans="1:11" ht="15" customHeight="1">
      <c r="A71" s="31" t="s">
        <v>113</v>
      </c>
      <c r="B71" s="31"/>
      <c r="C71" s="32" t="s">
        <v>114</v>
      </c>
      <c r="D71" s="32"/>
      <c r="E71" s="32"/>
      <c r="F71" s="32"/>
      <c r="G71" s="32"/>
      <c r="H71" s="32"/>
      <c r="I71" s="11">
        <v>19115000</v>
      </c>
      <c r="J71" s="12">
        <f>J72+J73</f>
        <v>19129.29772</v>
      </c>
      <c r="K71" s="15">
        <f t="shared" si="0"/>
        <v>100.07479843055192</v>
      </c>
    </row>
    <row r="72" spans="1:11" ht="34.5" customHeight="1">
      <c r="A72" s="33" t="s">
        <v>115</v>
      </c>
      <c r="B72" s="33"/>
      <c r="C72" s="34" t="s">
        <v>116</v>
      </c>
      <c r="D72" s="34"/>
      <c r="E72" s="34"/>
      <c r="F72" s="34"/>
      <c r="G72" s="34"/>
      <c r="H72" s="34"/>
      <c r="I72" s="8">
        <v>45000</v>
      </c>
      <c r="J72" s="9">
        <v>45.927</v>
      </c>
      <c r="K72" s="10">
        <f t="shared" si="0"/>
        <v>102.06</v>
      </c>
    </row>
    <row r="73" spans="1:11" ht="23.25" customHeight="1">
      <c r="A73" s="33" t="s">
        <v>117</v>
      </c>
      <c r="B73" s="33"/>
      <c r="C73" s="34" t="s">
        <v>118</v>
      </c>
      <c r="D73" s="34"/>
      <c r="E73" s="34"/>
      <c r="F73" s="34"/>
      <c r="G73" s="34"/>
      <c r="H73" s="34"/>
      <c r="I73" s="8">
        <v>19070000</v>
      </c>
      <c r="J73" s="9">
        <v>19083.37072</v>
      </c>
      <c r="K73" s="10">
        <f t="shared" si="0"/>
        <v>100.07011389617199</v>
      </c>
    </row>
    <row r="74" spans="1:11" ht="15" customHeight="1">
      <c r="A74" s="31" t="s">
        <v>119</v>
      </c>
      <c r="B74" s="31"/>
      <c r="C74" s="32" t="s">
        <v>120</v>
      </c>
      <c r="D74" s="32"/>
      <c r="E74" s="32"/>
      <c r="F74" s="32"/>
      <c r="G74" s="32"/>
      <c r="H74" s="32"/>
      <c r="I74" s="11">
        <v>23390000</v>
      </c>
      <c r="J74" s="16">
        <v>23423.30093</v>
      </c>
      <c r="K74" s="15">
        <f t="shared" si="0"/>
        <v>100.1423725096195</v>
      </c>
    </row>
    <row r="75" spans="1:11" ht="15" customHeight="1">
      <c r="A75" s="33" t="s">
        <v>121</v>
      </c>
      <c r="B75" s="33"/>
      <c r="C75" s="34" t="s">
        <v>122</v>
      </c>
      <c r="D75" s="34"/>
      <c r="E75" s="34"/>
      <c r="F75" s="34"/>
      <c r="G75" s="34"/>
      <c r="H75" s="34"/>
      <c r="I75" s="8">
        <v>23390000</v>
      </c>
      <c r="J75" s="9">
        <v>23423.30093</v>
      </c>
      <c r="K75" s="10">
        <f t="shared" si="0"/>
        <v>100.1423725096195</v>
      </c>
    </row>
    <row r="76" spans="1:11" ht="23.25" customHeight="1">
      <c r="A76" s="31" t="s">
        <v>123</v>
      </c>
      <c r="B76" s="31"/>
      <c r="C76" s="32" t="s">
        <v>124</v>
      </c>
      <c r="D76" s="32"/>
      <c r="E76" s="32"/>
      <c r="F76" s="32"/>
      <c r="G76" s="32"/>
      <c r="H76" s="32"/>
      <c r="I76" s="11">
        <v>323200000</v>
      </c>
      <c r="J76" s="12">
        <f>J77+J79+J81+J84</f>
        <v>323577.13829999993</v>
      </c>
      <c r="K76" s="15">
        <f t="shared" si="0"/>
        <v>100.11668883044553</v>
      </c>
    </row>
    <row r="77" spans="1:11" ht="15" customHeight="1">
      <c r="A77" s="31" t="s">
        <v>125</v>
      </c>
      <c r="B77" s="31"/>
      <c r="C77" s="32" t="s">
        <v>126</v>
      </c>
      <c r="D77" s="32"/>
      <c r="E77" s="32"/>
      <c r="F77" s="32"/>
      <c r="G77" s="32"/>
      <c r="H77" s="32"/>
      <c r="I77" s="11">
        <v>172089000</v>
      </c>
      <c r="J77" s="12">
        <f>J78</f>
        <v>175481.32385</v>
      </c>
      <c r="K77" s="15">
        <f t="shared" si="0"/>
        <v>101.97126129502756</v>
      </c>
    </row>
    <row r="78" spans="1:11" ht="23.25" customHeight="1">
      <c r="A78" s="33" t="s">
        <v>127</v>
      </c>
      <c r="B78" s="33"/>
      <c r="C78" s="34" t="s">
        <v>128</v>
      </c>
      <c r="D78" s="34"/>
      <c r="E78" s="34"/>
      <c r="F78" s="34"/>
      <c r="G78" s="34"/>
      <c r="H78" s="34"/>
      <c r="I78" s="8">
        <v>172089000</v>
      </c>
      <c r="J78" s="9">
        <v>175481.32385</v>
      </c>
      <c r="K78" s="10">
        <f aca="true" t="shared" si="1" ref="K78:K142">J78/I78%*1000</f>
        <v>101.97126129502756</v>
      </c>
    </row>
    <row r="79" spans="1:11" ht="57" customHeight="1">
      <c r="A79" s="31" t="s">
        <v>129</v>
      </c>
      <c r="B79" s="31"/>
      <c r="C79" s="32" t="s">
        <v>130</v>
      </c>
      <c r="D79" s="32"/>
      <c r="E79" s="32"/>
      <c r="F79" s="32"/>
      <c r="G79" s="32"/>
      <c r="H79" s="32"/>
      <c r="I79" s="11">
        <v>102711000</v>
      </c>
      <c r="J79" s="12">
        <f>J80</f>
        <v>100796.61711</v>
      </c>
      <c r="K79" s="15">
        <f t="shared" si="1"/>
        <v>98.13614618687386</v>
      </c>
    </row>
    <row r="80" spans="1:11" ht="57" customHeight="1">
      <c r="A80" s="33" t="s">
        <v>131</v>
      </c>
      <c r="B80" s="33"/>
      <c r="C80" s="34" t="s">
        <v>132</v>
      </c>
      <c r="D80" s="34"/>
      <c r="E80" s="34"/>
      <c r="F80" s="34"/>
      <c r="G80" s="34"/>
      <c r="H80" s="34"/>
      <c r="I80" s="8">
        <v>102711000</v>
      </c>
      <c r="J80" s="9">
        <v>100796.61711</v>
      </c>
      <c r="K80" s="10">
        <f t="shared" si="1"/>
        <v>98.13614618687386</v>
      </c>
    </row>
    <row r="81" spans="1:11" ht="23.25" customHeight="1">
      <c r="A81" s="31" t="s">
        <v>133</v>
      </c>
      <c r="B81" s="31"/>
      <c r="C81" s="32" t="s">
        <v>134</v>
      </c>
      <c r="D81" s="32"/>
      <c r="E81" s="32"/>
      <c r="F81" s="32"/>
      <c r="G81" s="32"/>
      <c r="H81" s="32"/>
      <c r="I81" s="11">
        <v>19900000</v>
      </c>
      <c r="J81" s="12">
        <f>J82+J83</f>
        <v>17517.0583</v>
      </c>
      <c r="K81" s="15">
        <f t="shared" si="1"/>
        <v>88.02541859296483</v>
      </c>
    </row>
    <row r="82" spans="1:11" ht="34.5" customHeight="1">
      <c r="A82" s="33" t="s">
        <v>135</v>
      </c>
      <c r="B82" s="33"/>
      <c r="C82" s="34" t="s">
        <v>136</v>
      </c>
      <c r="D82" s="34"/>
      <c r="E82" s="34"/>
      <c r="F82" s="34"/>
      <c r="G82" s="34"/>
      <c r="H82" s="34"/>
      <c r="I82" s="8">
        <v>16500000</v>
      </c>
      <c r="J82" s="9">
        <v>14104.99815</v>
      </c>
      <c r="K82" s="10">
        <f t="shared" si="1"/>
        <v>85.48483727272726</v>
      </c>
    </row>
    <row r="83" spans="1:11" ht="34.5" customHeight="1">
      <c r="A83" s="33" t="s">
        <v>137</v>
      </c>
      <c r="B83" s="33"/>
      <c r="C83" s="34" t="s">
        <v>138</v>
      </c>
      <c r="D83" s="34"/>
      <c r="E83" s="34"/>
      <c r="F83" s="34"/>
      <c r="G83" s="34"/>
      <c r="H83" s="34"/>
      <c r="I83" s="8">
        <v>3400000</v>
      </c>
      <c r="J83" s="9">
        <v>3412.06015</v>
      </c>
      <c r="K83" s="10">
        <f t="shared" si="1"/>
        <v>100.35471029411765</v>
      </c>
    </row>
    <row r="84" spans="1:11" ht="57" customHeight="1">
      <c r="A84" s="31" t="s">
        <v>139</v>
      </c>
      <c r="B84" s="31"/>
      <c r="C84" s="32" t="s">
        <v>140</v>
      </c>
      <c r="D84" s="32"/>
      <c r="E84" s="32"/>
      <c r="F84" s="32"/>
      <c r="G84" s="32"/>
      <c r="H84" s="32"/>
      <c r="I84" s="11">
        <v>28500000</v>
      </c>
      <c r="J84" s="12">
        <f>J85</f>
        <v>29782.13904</v>
      </c>
      <c r="K84" s="15">
        <f t="shared" si="1"/>
        <v>104.4987334736842</v>
      </c>
    </row>
    <row r="85" spans="1:11" ht="57" customHeight="1">
      <c r="A85" s="33" t="s">
        <v>141</v>
      </c>
      <c r="B85" s="33"/>
      <c r="C85" s="34" t="s">
        <v>142</v>
      </c>
      <c r="D85" s="34"/>
      <c r="E85" s="34"/>
      <c r="F85" s="34"/>
      <c r="G85" s="34"/>
      <c r="H85" s="34"/>
      <c r="I85" s="8">
        <v>28500000</v>
      </c>
      <c r="J85" s="9">
        <v>29782.13904</v>
      </c>
      <c r="K85" s="10">
        <f t="shared" si="1"/>
        <v>104.4987334736842</v>
      </c>
    </row>
    <row r="86" spans="1:11" ht="15" customHeight="1">
      <c r="A86" s="31" t="s">
        <v>143</v>
      </c>
      <c r="B86" s="31"/>
      <c r="C86" s="32" t="s">
        <v>144</v>
      </c>
      <c r="D86" s="32"/>
      <c r="E86" s="32"/>
      <c r="F86" s="32"/>
      <c r="G86" s="32"/>
      <c r="H86" s="32"/>
      <c r="I86" s="11">
        <v>189682000</v>
      </c>
      <c r="J86" s="12">
        <f>J87+J100+J103+J106</f>
        <v>193123.44973</v>
      </c>
      <c r="K86" s="15">
        <f t="shared" si="1"/>
        <v>101.8143259402579</v>
      </c>
    </row>
    <row r="87" spans="1:11" ht="23.25" customHeight="1">
      <c r="A87" s="31" t="s">
        <v>145</v>
      </c>
      <c r="B87" s="31"/>
      <c r="C87" s="32" t="s">
        <v>146</v>
      </c>
      <c r="D87" s="32"/>
      <c r="E87" s="32"/>
      <c r="F87" s="32"/>
      <c r="G87" s="32"/>
      <c r="H87" s="32"/>
      <c r="I87" s="11">
        <v>6482000</v>
      </c>
      <c r="J87" s="12">
        <f>SUM(J88:J99)</f>
        <v>7336.22296</v>
      </c>
      <c r="K87" s="15">
        <f t="shared" si="1"/>
        <v>113.17838568343105</v>
      </c>
    </row>
    <row r="88" spans="1:11" ht="34.5" customHeight="1">
      <c r="A88" s="33" t="s">
        <v>147</v>
      </c>
      <c r="B88" s="33"/>
      <c r="C88" s="34" t="s">
        <v>148</v>
      </c>
      <c r="D88" s="34"/>
      <c r="E88" s="34"/>
      <c r="F88" s="34"/>
      <c r="G88" s="34"/>
      <c r="H88" s="34"/>
      <c r="I88" s="8">
        <v>46000</v>
      </c>
      <c r="J88" s="9">
        <v>49.8701</v>
      </c>
      <c r="K88" s="10">
        <f t="shared" si="1"/>
        <v>108.41326086956522</v>
      </c>
    </row>
    <row r="89" spans="1:11" ht="57" customHeight="1">
      <c r="A89" s="33" t="s">
        <v>149</v>
      </c>
      <c r="B89" s="33"/>
      <c r="C89" s="34" t="s">
        <v>150</v>
      </c>
      <c r="D89" s="34"/>
      <c r="E89" s="34"/>
      <c r="F89" s="34"/>
      <c r="G89" s="34"/>
      <c r="H89" s="34"/>
      <c r="I89" s="8">
        <v>54000</v>
      </c>
      <c r="J89" s="9">
        <v>70.48092</v>
      </c>
      <c r="K89" s="10">
        <f t="shared" si="1"/>
        <v>130.5202222222222</v>
      </c>
    </row>
    <row r="90" spans="1:11" ht="34.5" customHeight="1">
      <c r="A90" s="33" t="s">
        <v>151</v>
      </c>
      <c r="B90" s="33"/>
      <c r="C90" s="34" t="s">
        <v>152</v>
      </c>
      <c r="D90" s="34"/>
      <c r="E90" s="34"/>
      <c r="F90" s="34"/>
      <c r="G90" s="34"/>
      <c r="H90" s="34"/>
      <c r="I90" s="8">
        <v>234000</v>
      </c>
      <c r="J90" s="9">
        <v>287.95</v>
      </c>
      <c r="K90" s="10">
        <f t="shared" si="1"/>
        <v>123.05555555555556</v>
      </c>
    </row>
    <row r="91" spans="1:11" ht="45.75" customHeight="1">
      <c r="A91" s="33" t="s">
        <v>153</v>
      </c>
      <c r="B91" s="33"/>
      <c r="C91" s="34" t="s">
        <v>154</v>
      </c>
      <c r="D91" s="34"/>
      <c r="E91" s="34"/>
      <c r="F91" s="34"/>
      <c r="G91" s="34"/>
      <c r="H91" s="34"/>
      <c r="I91" s="8">
        <v>100000</v>
      </c>
      <c r="J91" s="9">
        <v>175.7226</v>
      </c>
      <c r="K91" s="10">
        <f t="shared" si="1"/>
        <v>175.7226</v>
      </c>
    </row>
    <row r="92" spans="1:11" ht="45.75" customHeight="1">
      <c r="A92" s="35" t="s">
        <v>290</v>
      </c>
      <c r="B92" s="33"/>
      <c r="C92" s="36" t="s">
        <v>291</v>
      </c>
      <c r="D92" s="37"/>
      <c r="E92" s="37"/>
      <c r="F92" s="37"/>
      <c r="G92" s="37"/>
      <c r="H92" s="38"/>
      <c r="I92" s="8"/>
      <c r="J92" s="9">
        <v>7.5</v>
      </c>
      <c r="K92" s="10"/>
    </row>
    <row r="93" spans="1:11" ht="34.5" customHeight="1">
      <c r="A93" s="33" t="s">
        <v>155</v>
      </c>
      <c r="B93" s="33"/>
      <c r="C93" s="34" t="s">
        <v>156</v>
      </c>
      <c r="D93" s="34"/>
      <c r="E93" s="34"/>
      <c r="F93" s="34"/>
      <c r="G93" s="34"/>
      <c r="H93" s="34"/>
      <c r="I93" s="8">
        <v>28000</v>
      </c>
      <c r="J93" s="9">
        <v>28</v>
      </c>
      <c r="K93" s="10">
        <f t="shared" si="1"/>
        <v>100</v>
      </c>
    </row>
    <row r="94" spans="1:11" ht="45.75" customHeight="1">
      <c r="A94" s="33" t="s">
        <v>157</v>
      </c>
      <c r="B94" s="33"/>
      <c r="C94" s="34" t="s">
        <v>158</v>
      </c>
      <c r="D94" s="34"/>
      <c r="E94" s="34"/>
      <c r="F94" s="34"/>
      <c r="G94" s="34"/>
      <c r="H94" s="34"/>
      <c r="I94" s="8">
        <v>124000</v>
      </c>
      <c r="J94" s="9">
        <v>135.21489</v>
      </c>
      <c r="K94" s="10">
        <f t="shared" si="1"/>
        <v>109.04426612903225</v>
      </c>
    </row>
    <row r="95" spans="1:11" ht="45.75" customHeight="1">
      <c r="A95" s="33" t="s">
        <v>159</v>
      </c>
      <c r="B95" s="33"/>
      <c r="C95" s="34" t="s">
        <v>160</v>
      </c>
      <c r="D95" s="34"/>
      <c r="E95" s="34"/>
      <c r="F95" s="34"/>
      <c r="G95" s="34"/>
      <c r="H95" s="34"/>
      <c r="I95" s="8">
        <v>555000</v>
      </c>
      <c r="J95" s="18">
        <v>580.072</v>
      </c>
      <c r="K95" s="10">
        <f t="shared" si="1"/>
        <v>104.51747747747747</v>
      </c>
    </row>
    <row r="96" spans="1:11" ht="79.5" customHeight="1">
      <c r="A96" s="33" t="s">
        <v>161</v>
      </c>
      <c r="B96" s="33"/>
      <c r="C96" s="34" t="s">
        <v>162</v>
      </c>
      <c r="D96" s="34"/>
      <c r="E96" s="34"/>
      <c r="F96" s="34"/>
      <c r="G96" s="34"/>
      <c r="H96" s="34"/>
      <c r="I96" s="8">
        <v>135000</v>
      </c>
      <c r="J96" s="18">
        <v>135</v>
      </c>
      <c r="K96" s="10">
        <f t="shared" si="1"/>
        <v>100</v>
      </c>
    </row>
    <row r="97" spans="1:11" ht="45.75" customHeight="1">
      <c r="A97" s="33" t="s">
        <v>163</v>
      </c>
      <c r="B97" s="33"/>
      <c r="C97" s="34" t="s">
        <v>164</v>
      </c>
      <c r="D97" s="34"/>
      <c r="E97" s="34"/>
      <c r="F97" s="34"/>
      <c r="G97" s="34"/>
      <c r="H97" s="34"/>
      <c r="I97" s="8">
        <v>2000</v>
      </c>
      <c r="J97" s="9">
        <v>3.575</v>
      </c>
      <c r="K97" s="10">
        <f t="shared" si="1"/>
        <v>178.75000000000003</v>
      </c>
    </row>
    <row r="98" spans="1:11" ht="34.5" customHeight="1">
      <c r="A98" s="33" t="s">
        <v>165</v>
      </c>
      <c r="B98" s="33"/>
      <c r="C98" s="34" t="s">
        <v>166</v>
      </c>
      <c r="D98" s="34"/>
      <c r="E98" s="34"/>
      <c r="F98" s="34"/>
      <c r="G98" s="34"/>
      <c r="H98" s="34"/>
      <c r="I98" s="8">
        <v>2891000</v>
      </c>
      <c r="J98" s="9">
        <v>3256.2</v>
      </c>
      <c r="K98" s="10">
        <f t="shared" si="1"/>
        <v>112.63230716015218</v>
      </c>
    </row>
    <row r="99" spans="1:11" ht="45.75" customHeight="1">
      <c r="A99" s="33" t="s">
        <v>167</v>
      </c>
      <c r="B99" s="33"/>
      <c r="C99" s="34" t="s">
        <v>168</v>
      </c>
      <c r="D99" s="34"/>
      <c r="E99" s="34"/>
      <c r="F99" s="34"/>
      <c r="G99" s="34"/>
      <c r="H99" s="34"/>
      <c r="I99" s="8">
        <v>2313000</v>
      </c>
      <c r="J99" s="9">
        <v>2606.63745</v>
      </c>
      <c r="K99" s="10">
        <f t="shared" si="1"/>
        <v>112.6950907911803</v>
      </c>
    </row>
    <row r="100" spans="1:11" ht="79.5" customHeight="1">
      <c r="A100" s="31" t="s">
        <v>169</v>
      </c>
      <c r="B100" s="31"/>
      <c r="C100" s="32" t="s">
        <v>170</v>
      </c>
      <c r="D100" s="32"/>
      <c r="E100" s="32"/>
      <c r="F100" s="32"/>
      <c r="G100" s="32"/>
      <c r="H100" s="32"/>
      <c r="I100" s="11">
        <v>142767000</v>
      </c>
      <c r="J100" s="12">
        <f>J101+J102</f>
        <v>144306.9295</v>
      </c>
      <c r="K100" s="15">
        <f t="shared" si="1"/>
        <v>101.07863126632905</v>
      </c>
    </row>
    <row r="101" spans="1:11" ht="45.75" customHeight="1">
      <c r="A101" s="33" t="s">
        <v>171</v>
      </c>
      <c r="B101" s="33"/>
      <c r="C101" s="34" t="s">
        <v>172</v>
      </c>
      <c r="D101" s="34"/>
      <c r="E101" s="34"/>
      <c r="F101" s="34"/>
      <c r="G101" s="34"/>
      <c r="H101" s="34"/>
      <c r="I101" s="8">
        <v>8493000</v>
      </c>
      <c r="J101" s="9">
        <v>9493.38193</v>
      </c>
      <c r="K101" s="10">
        <f t="shared" si="1"/>
        <v>111.77889944660308</v>
      </c>
    </row>
    <row r="102" spans="1:11" ht="45.75" customHeight="1">
      <c r="A102" s="33" t="s">
        <v>173</v>
      </c>
      <c r="B102" s="33"/>
      <c r="C102" s="34" t="s">
        <v>174</v>
      </c>
      <c r="D102" s="34"/>
      <c r="E102" s="34"/>
      <c r="F102" s="34"/>
      <c r="G102" s="34"/>
      <c r="H102" s="34"/>
      <c r="I102" s="8">
        <v>134274000</v>
      </c>
      <c r="J102" s="9">
        <v>134813.54757</v>
      </c>
      <c r="K102" s="10">
        <f t="shared" si="1"/>
        <v>100.40182579650565</v>
      </c>
    </row>
    <row r="103" spans="1:11" ht="15" customHeight="1">
      <c r="A103" s="31" t="s">
        <v>175</v>
      </c>
      <c r="B103" s="31"/>
      <c r="C103" s="32" t="s">
        <v>176</v>
      </c>
      <c r="D103" s="32"/>
      <c r="E103" s="32"/>
      <c r="F103" s="32"/>
      <c r="G103" s="32"/>
      <c r="H103" s="32"/>
      <c r="I103" s="11">
        <v>24410000</v>
      </c>
      <c r="J103" s="12">
        <f>J104+J105</f>
        <v>25381.61539</v>
      </c>
      <c r="K103" s="15">
        <f t="shared" si="1"/>
        <v>103.98039897582957</v>
      </c>
    </row>
    <row r="104" spans="1:11" ht="102" customHeight="1">
      <c r="A104" s="33" t="s">
        <v>177</v>
      </c>
      <c r="B104" s="33"/>
      <c r="C104" s="34" t="s">
        <v>178</v>
      </c>
      <c r="D104" s="34"/>
      <c r="E104" s="34"/>
      <c r="F104" s="34"/>
      <c r="G104" s="34"/>
      <c r="H104" s="34"/>
      <c r="I104" s="8">
        <v>78000</v>
      </c>
      <c r="J104" s="9">
        <v>77.96735</v>
      </c>
      <c r="K104" s="10">
        <f t="shared" si="1"/>
        <v>99.95814102564101</v>
      </c>
    </row>
    <row r="105" spans="1:11" ht="45.75" customHeight="1">
      <c r="A105" s="33" t="s">
        <v>179</v>
      </c>
      <c r="B105" s="33"/>
      <c r="C105" s="34" t="s">
        <v>180</v>
      </c>
      <c r="D105" s="34"/>
      <c r="E105" s="34"/>
      <c r="F105" s="34"/>
      <c r="G105" s="34"/>
      <c r="H105" s="34"/>
      <c r="I105" s="8">
        <v>24332000</v>
      </c>
      <c r="J105" s="9">
        <v>25303.64804</v>
      </c>
      <c r="K105" s="10">
        <f t="shared" si="1"/>
        <v>103.99329294755877</v>
      </c>
    </row>
    <row r="106" spans="1:11" ht="15" customHeight="1">
      <c r="A106" s="31" t="s">
        <v>181</v>
      </c>
      <c r="B106" s="31"/>
      <c r="C106" s="32" t="s">
        <v>182</v>
      </c>
      <c r="D106" s="32"/>
      <c r="E106" s="32"/>
      <c r="F106" s="32"/>
      <c r="G106" s="32"/>
      <c r="H106" s="32"/>
      <c r="I106" s="11">
        <v>16023000</v>
      </c>
      <c r="J106" s="12">
        <f>J107</f>
        <v>16098.68188</v>
      </c>
      <c r="K106" s="15">
        <f t="shared" si="1"/>
        <v>100.47233277164077</v>
      </c>
    </row>
    <row r="107" spans="1:11" ht="68.25" customHeight="1">
      <c r="A107" s="33" t="s">
        <v>183</v>
      </c>
      <c r="B107" s="33"/>
      <c r="C107" s="34" t="s">
        <v>184</v>
      </c>
      <c r="D107" s="34"/>
      <c r="E107" s="34"/>
      <c r="F107" s="34"/>
      <c r="G107" s="34"/>
      <c r="H107" s="34"/>
      <c r="I107" s="8">
        <v>16023000</v>
      </c>
      <c r="J107" s="9">
        <v>16098.68188</v>
      </c>
      <c r="K107" s="10">
        <f t="shared" si="1"/>
        <v>100.47233277164077</v>
      </c>
    </row>
    <row r="108" spans="1:11" ht="15" customHeight="1">
      <c r="A108" s="31" t="s">
        <v>185</v>
      </c>
      <c r="B108" s="31"/>
      <c r="C108" s="32" t="s">
        <v>186</v>
      </c>
      <c r="D108" s="32"/>
      <c r="E108" s="32"/>
      <c r="F108" s="32"/>
      <c r="G108" s="32"/>
      <c r="H108" s="32"/>
      <c r="I108" s="11">
        <v>173118000</v>
      </c>
      <c r="J108" s="12">
        <f>J109+J111</f>
        <v>173614.03777999998</v>
      </c>
      <c r="K108" s="15">
        <f t="shared" si="1"/>
        <v>100.28653160272182</v>
      </c>
    </row>
    <row r="109" spans="1:11" ht="15" customHeight="1">
      <c r="A109" s="31" t="s">
        <v>187</v>
      </c>
      <c r="B109" s="31"/>
      <c r="C109" s="32" t="s">
        <v>188</v>
      </c>
      <c r="D109" s="32"/>
      <c r="E109" s="32"/>
      <c r="F109" s="32"/>
      <c r="G109" s="32"/>
      <c r="H109" s="32"/>
      <c r="I109" s="11">
        <v>173041000</v>
      </c>
      <c r="J109" s="16">
        <f>J110</f>
        <v>173537.03378</v>
      </c>
      <c r="K109" s="15">
        <f t="shared" si="1"/>
        <v>100.2866567923209</v>
      </c>
    </row>
    <row r="110" spans="1:11" ht="15" customHeight="1">
      <c r="A110" s="33" t="s">
        <v>189</v>
      </c>
      <c r="B110" s="33"/>
      <c r="C110" s="34" t="s">
        <v>190</v>
      </c>
      <c r="D110" s="34"/>
      <c r="E110" s="34"/>
      <c r="F110" s="34"/>
      <c r="G110" s="34"/>
      <c r="H110" s="34"/>
      <c r="I110" s="8">
        <v>173041000</v>
      </c>
      <c r="J110" s="9">
        <v>173537.03378</v>
      </c>
      <c r="K110" s="10">
        <f t="shared" si="1"/>
        <v>100.2866567923209</v>
      </c>
    </row>
    <row r="111" spans="1:11" ht="15" customHeight="1">
      <c r="A111" s="31" t="s">
        <v>191</v>
      </c>
      <c r="B111" s="31"/>
      <c r="C111" s="32" t="s">
        <v>192</v>
      </c>
      <c r="D111" s="32"/>
      <c r="E111" s="32"/>
      <c r="F111" s="32"/>
      <c r="G111" s="32"/>
      <c r="H111" s="32"/>
      <c r="I111" s="11">
        <v>77000</v>
      </c>
      <c r="J111" s="12">
        <f>J112</f>
        <v>77.004</v>
      </c>
      <c r="K111" s="15">
        <f t="shared" si="1"/>
        <v>100.0051948051948</v>
      </c>
    </row>
    <row r="112" spans="1:11" ht="15" customHeight="1">
      <c r="A112" s="33" t="s">
        <v>193</v>
      </c>
      <c r="B112" s="33"/>
      <c r="C112" s="34" t="s">
        <v>194</v>
      </c>
      <c r="D112" s="34"/>
      <c r="E112" s="34"/>
      <c r="F112" s="34"/>
      <c r="G112" s="34"/>
      <c r="H112" s="34"/>
      <c r="I112" s="8">
        <v>77000</v>
      </c>
      <c r="J112" s="9">
        <v>77.004</v>
      </c>
      <c r="K112" s="10">
        <f t="shared" si="1"/>
        <v>100.0051948051948</v>
      </c>
    </row>
    <row r="113" spans="1:11" ht="15" customHeight="1">
      <c r="A113" s="31" t="s">
        <v>195</v>
      </c>
      <c r="B113" s="31"/>
      <c r="C113" s="32" t="s">
        <v>196</v>
      </c>
      <c r="D113" s="32"/>
      <c r="E113" s="32"/>
      <c r="F113" s="32"/>
      <c r="G113" s="32"/>
      <c r="H113" s="32"/>
      <c r="I113" s="11">
        <v>6485203577.33</v>
      </c>
      <c r="J113" s="12">
        <f>J114+J142+J147</f>
        <v>6242768.556740001</v>
      </c>
      <c r="K113" s="15">
        <f t="shared" si="1"/>
        <v>96.26172073552992</v>
      </c>
    </row>
    <row r="114" spans="1:11" ht="23.25" customHeight="1">
      <c r="A114" s="31" t="s">
        <v>197</v>
      </c>
      <c r="B114" s="31"/>
      <c r="C114" s="32" t="s">
        <v>198</v>
      </c>
      <c r="D114" s="32"/>
      <c r="E114" s="32"/>
      <c r="F114" s="32"/>
      <c r="G114" s="32"/>
      <c r="H114" s="32"/>
      <c r="I114" s="11">
        <v>6489455577.33</v>
      </c>
      <c r="J114" s="12">
        <f>J115+J117+J130+J139</f>
        <v>6247056.44567</v>
      </c>
      <c r="K114" s="15">
        <f t="shared" si="1"/>
        <v>96.26472315325208</v>
      </c>
    </row>
    <row r="115" spans="1:11" ht="15" customHeight="1">
      <c r="A115" s="31" t="s">
        <v>199</v>
      </c>
      <c r="B115" s="31"/>
      <c r="C115" s="32" t="s">
        <v>200</v>
      </c>
      <c r="D115" s="32"/>
      <c r="E115" s="32"/>
      <c r="F115" s="32"/>
      <c r="G115" s="32"/>
      <c r="H115" s="32"/>
      <c r="I115" s="11">
        <v>154674300</v>
      </c>
      <c r="J115" s="12">
        <f>J116</f>
        <v>154674.3</v>
      </c>
      <c r="K115" s="15">
        <f t="shared" si="1"/>
        <v>99.99999999999999</v>
      </c>
    </row>
    <row r="116" spans="1:11" ht="15" customHeight="1">
      <c r="A116" s="33" t="s">
        <v>201</v>
      </c>
      <c r="B116" s="33"/>
      <c r="C116" s="34" t="s">
        <v>202</v>
      </c>
      <c r="D116" s="34"/>
      <c r="E116" s="34"/>
      <c r="F116" s="34"/>
      <c r="G116" s="34"/>
      <c r="H116" s="34"/>
      <c r="I116" s="8">
        <v>154674300</v>
      </c>
      <c r="J116" s="9">
        <v>154674.3</v>
      </c>
      <c r="K116" s="10">
        <f t="shared" si="1"/>
        <v>99.99999999999999</v>
      </c>
    </row>
    <row r="117" spans="1:11" ht="23.25" customHeight="1">
      <c r="A117" s="31" t="s">
        <v>203</v>
      </c>
      <c r="B117" s="31"/>
      <c r="C117" s="32" t="s">
        <v>204</v>
      </c>
      <c r="D117" s="32"/>
      <c r="E117" s="32"/>
      <c r="F117" s="32"/>
      <c r="G117" s="32"/>
      <c r="H117" s="32"/>
      <c r="I117" s="11">
        <v>1889567157.33</v>
      </c>
      <c r="J117" s="12">
        <f>SUM(J118:J129)</f>
        <v>1704894.3623199998</v>
      </c>
      <c r="K117" s="15">
        <f t="shared" si="1"/>
        <v>90.22671439363145</v>
      </c>
    </row>
    <row r="118" spans="1:11" ht="23.25" customHeight="1">
      <c r="A118" s="33" t="s">
        <v>205</v>
      </c>
      <c r="B118" s="33"/>
      <c r="C118" s="34" t="s">
        <v>206</v>
      </c>
      <c r="D118" s="34"/>
      <c r="E118" s="34"/>
      <c r="F118" s="34"/>
      <c r="G118" s="34"/>
      <c r="H118" s="34"/>
      <c r="I118" s="8">
        <v>577092080</v>
      </c>
      <c r="J118" s="9">
        <v>541777.51681</v>
      </c>
      <c r="K118" s="10">
        <f t="shared" si="1"/>
        <v>93.88060165545852</v>
      </c>
    </row>
    <row r="119" spans="1:11" ht="57" customHeight="1">
      <c r="A119" s="33" t="s">
        <v>207</v>
      </c>
      <c r="B119" s="33"/>
      <c r="C119" s="34" t="s">
        <v>208</v>
      </c>
      <c r="D119" s="34"/>
      <c r="E119" s="34"/>
      <c r="F119" s="34"/>
      <c r="G119" s="34"/>
      <c r="H119" s="34"/>
      <c r="I119" s="8">
        <v>240263000</v>
      </c>
      <c r="J119" s="9">
        <v>168644.64185</v>
      </c>
      <c r="K119" s="10">
        <f t="shared" si="1"/>
        <v>70.1916823855525</v>
      </c>
    </row>
    <row r="120" spans="1:11" ht="45.75" customHeight="1">
      <c r="A120" s="33" t="s">
        <v>209</v>
      </c>
      <c r="B120" s="33"/>
      <c r="C120" s="34" t="s">
        <v>210</v>
      </c>
      <c r="D120" s="34"/>
      <c r="E120" s="34"/>
      <c r="F120" s="34"/>
      <c r="G120" s="34"/>
      <c r="H120" s="34"/>
      <c r="I120" s="8">
        <v>2987500</v>
      </c>
      <c r="J120" s="9">
        <v>2987.3828</v>
      </c>
      <c r="K120" s="10">
        <f t="shared" si="1"/>
        <v>99.9960769874477</v>
      </c>
    </row>
    <row r="121" spans="1:11" ht="57" customHeight="1">
      <c r="A121" s="33" t="s">
        <v>211</v>
      </c>
      <c r="B121" s="33"/>
      <c r="C121" s="34" t="s">
        <v>212</v>
      </c>
      <c r="D121" s="34"/>
      <c r="E121" s="34"/>
      <c r="F121" s="34"/>
      <c r="G121" s="34"/>
      <c r="H121" s="34"/>
      <c r="I121" s="8">
        <v>31893960</v>
      </c>
      <c r="J121" s="9">
        <v>31492.16449</v>
      </c>
      <c r="K121" s="10">
        <f t="shared" si="1"/>
        <v>98.7402144167736</v>
      </c>
    </row>
    <row r="122" spans="1:11" ht="23.25" customHeight="1">
      <c r="A122" s="33" t="s">
        <v>213</v>
      </c>
      <c r="B122" s="33"/>
      <c r="C122" s="34" t="s">
        <v>214</v>
      </c>
      <c r="D122" s="34"/>
      <c r="E122" s="34"/>
      <c r="F122" s="34"/>
      <c r="G122" s="34"/>
      <c r="H122" s="34"/>
      <c r="I122" s="8">
        <v>12228670</v>
      </c>
      <c r="J122" s="9">
        <v>12228.63422</v>
      </c>
      <c r="K122" s="10">
        <f t="shared" si="1"/>
        <v>99.99970740890056</v>
      </c>
    </row>
    <row r="123" spans="1:11" ht="45.75" customHeight="1">
      <c r="A123" s="33" t="s">
        <v>215</v>
      </c>
      <c r="B123" s="33"/>
      <c r="C123" s="34" t="s">
        <v>216</v>
      </c>
      <c r="D123" s="34"/>
      <c r="E123" s="34"/>
      <c r="F123" s="34"/>
      <c r="G123" s="34"/>
      <c r="H123" s="34"/>
      <c r="I123" s="8">
        <v>152749508.31</v>
      </c>
      <c r="J123" s="9">
        <v>128538.76461</v>
      </c>
      <c r="K123" s="10">
        <f t="shared" si="1"/>
        <v>84.15003493768039</v>
      </c>
    </row>
    <row r="124" spans="1:11" ht="34.5" customHeight="1">
      <c r="A124" s="33" t="s">
        <v>217</v>
      </c>
      <c r="B124" s="33"/>
      <c r="C124" s="34" t="s">
        <v>218</v>
      </c>
      <c r="D124" s="34"/>
      <c r="E124" s="34"/>
      <c r="F124" s="34"/>
      <c r="G124" s="34"/>
      <c r="H124" s="34"/>
      <c r="I124" s="8">
        <v>118771387</v>
      </c>
      <c r="J124" s="9">
        <v>118771.387</v>
      </c>
      <c r="K124" s="10">
        <f t="shared" si="1"/>
        <v>99.99999999999999</v>
      </c>
    </row>
    <row r="125" spans="1:11" ht="34.5" customHeight="1">
      <c r="A125" s="33" t="s">
        <v>219</v>
      </c>
      <c r="B125" s="33"/>
      <c r="C125" s="34" t="s">
        <v>220</v>
      </c>
      <c r="D125" s="34"/>
      <c r="E125" s="34"/>
      <c r="F125" s="34"/>
      <c r="G125" s="34"/>
      <c r="H125" s="34"/>
      <c r="I125" s="8">
        <v>8290933.36</v>
      </c>
      <c r="J125" s="9">
        <v>8290.88831</v>
      </c>
      <c r="K125" s="10">
        <f t="shared" si="1"/>
        <v>99.99945663536248</v>
      </c>
    </row>
    <row r="126" spans="1:11" ht="23.25" customHeight="1">
      <c r="A126" s="33" t="s">
        <v>221</v>
      </c>
      <c r="B126" s="33"/>
      <c r="C126" s="34" t="s">
        <v>222</v>
      </c>
      <c r="D126" s="34"/>
      <c r="E126" s="34"/>
      <c r="F126" s="34"/>
      <c r="G126" s="34"/>
      <c r="H126" s="34"/>
      <c r="I126" s="8">
        <v>7820700</v>
      </c>
      <c r="J126" s="9">
        <v>7820.52134</v>
      </c>
      <c r="K126" s="10">
        <f t="shared" si="1"/>
        <v>99.99771554975898</v>
      </c>
    </row>
    <row r="127" spans="1:11" ht="15" customHeight="1">
      <c r="A127" s="33" t="s">
        <v>223</v>
      </c>
      <c r="B127" s="33"/>
      <c r="C127" s="34" t="s">
        <v>224</v>
      </c>
      <c r="D127" s="34"/>
      <c r="E127" s="34"/>
      <c r="F127" s="34"/>
      <c r="G127" s="34"/>
      <c r="H127" s="34"/>
      <c r="I127" s="8">
        <v>9080838.66</v>
      </c>
      <c r="J127" s="9">
        <v>9080.83866</v>
      </c>
      <c r="K127" s="10">
        <f t="shared" si="1"/>
        <v>99.99999999999999</v>
      </c>
    </row>
    <row r="128" spans="1:11" ht="23.25" customHeight="1">
      <c r="A128" s="33" t="s">
        <v>225</v>
      </c>
      <c r="B128" s="33"/>
      <c r="C128" s="34" t="s">
        <v>226</v>
      </c>
      <c r="D128" s="34"/>
      <c r="E128" s="34"/>
      <c r="F128" s="34"/>
      <c r="G128" s="34"/>
      <c r="H128" s="34"/>
      <c r="I128" s="8">
        <v>193838620</v>
      </c>
      <c r="J128" s="9">
        <v>193838.61336</v>
      </c>
      <c r="K128" s="10">
        <f t="shared" si="1"/>
        <v>99.99999657447003</v>
      </c>
    </row>
    <row r="129" spans="1:11" ht="15" customHeight="1">
      <c r="A129" s="33" t="s">
        <v>227</v>
      </c>
      <c r="B129" s="33"/>
      <c r="C129" s="34" t="s">
        <v>228</v>
      </c>
      <c r="D129" s="34"/>
      <c r="E129" s="34"/>
      <c r="F129" s="34"/>
      <c r="G129" s="34"/>
      <c r="H129" s="34"/>
      <c r="I129" s="8">
        <v>534549960</v>
      </c>
      <c r="J129" s="9">
        <v>481423.00887</v>
      </c>
      <c r="K129" s="10">
        <f t="shared" si="1"/>
        <v>90.06136842101719</v>
      </c>
    </row>
    <row r="130" spans="1:11" ht="15" customHeight="1">
      <c r="A130" s="31" t="s">
        <v>229</v>
      </c>
      <c r="B130" s="31"/>
      <c r="C130" s="32" t="s">
        <v>230</v>
      </c>
      <c r="D130" s="32"/>
      <c r="E130" s="32"/>
      <c r="F130" s="32"/>
      <c r="G130" s="32"/>
      <c r="H130" s="32"/>
      <c r="I130" s="11">
        <v>4433107000</v>
      </c>
      <c r="J130" s="12">
        <f>SUM(J131:J138)</f>
        <v>4382306.44655</v>
      </c>
      <c r="K130" s="15">
        <f t="shared" si="1"/>
        <v>98.85406435148082</v>
      </c>
    </row>
    <row r="131" spans="1:11" ht="23.25" customHeight="1">
      <c r="A131" s="33" t="s">
        <v>231</v>
      </c>
      <c r="B131" s="33"/>
      <c r="C131" s="34" t="s">
        <v>232</v>
      </c>
      <c r="D131" s="34"/>
      <c r="E131" s="34"/>
      <c r="F131" s="34"/>
      <c r="G131" s="34"/>
      <c r="H131" s="34"/>
      <c r="I131" s="8">
        <v>33959000</v>
      </c>
      <c r="J131" s="9">
        <v>28417.22866</v>
      </c>
      <c r="K131" s="10">
        <f t="shared" si="1"/>
        <v>83.6809937277305</v>
      </c>
    </row>
    <row r="132" spans="1:11" ht="23.25" customHeight="1">
      <c r="A132" s="33" t="s">
        <v>233</v>
      </c>
      <c r="B132" s="33"/>
      <c r="C132" s="34" t="s">
        <v>234</v>
      </c>
      <c r="D132" s="34"/>
      <c r="E132" s="34"/>
      <c r="F132" s="34"/>
      <c r="G132" s="34"/>
      <c r="H132" s="34"/>
      <c r="I132" s="8">
        <v>37218000</v>
      </c>
      <c r="J132" s="9">
        <v>36872.89492</v>
      </c>
      <c r="K132" s="10">
        <f t="shared" si="1"/>
        <v>99.07274684292547</v>
      </c>
    </row>
    <row r="133" spans="1:11" ht="45.75" customHeight="1">
      <c r="A133" s="33" t="s">
        <v>235</v>
      </c>
      <c r="B133" s="33"/>
      <c r="C133" s="34" t="s">
        <v>236</v>
      </c>
      <c r="D133" s="34"/>
      <c r="E133" s="34"/>
      <c r="F133" s="34"/>
      <c r="G133" s="34"/>
      <c r="H133" s="34"/>
      <c r="I133" s="8">
        <v>83475000</v>
      </c>
      <c r="J133" s="9">
        <v>72470.056</v>
      </c>
      <c r="K133" s="10">
        <f t="shared" si="1"/>
        <v>86.81647918538485</v>
      </c>
    </row>
    <row r="134" spans="1:11" ht="45.75" customHeight="1">
      <c r="A134" s="33" t="s">
        <v>237</v>
      </c>
      <c r="B134" s="33"/>
      <c r="C134" s="34" t="s">
        <v>238</v>
      </c>
      <c r="D134" s="34"/>
      <c r="E134" s="34"/>
      <c r="F134" s="34"/>
      <c r="G134" s="34"/>
      <c r="H134" s="34"/>
      <c r="I134" s="8">
        <v>77664000</v>
      </c>
      <c r="J134" s="9">
        <v>77341.932</v>
      </c>
      <c r="K134" s="10">
        <f t="shared" si="1"/>
        <v>99.58530593325094</v>
      </c>
    </row>
    <row r="135" spans="1:11" ht="45.75" customHeight="1">
      <c r="A135" s="33" t="s">
        <v>239</v>
      </c>
      <c r="B135" s="33"/>
      <c r="C135" s="34" t="s">
        <v>240</v>
      </c>
      <c r="D135" s="34"/>
      <c r="E135" s="34"/>
      <c r="F135" s="34"/>
      <c r="G135" s="34"/>
      <c r="H135" s="34"/>
      <c r="I135" s="8">
        <v>21000</v>
      </c>
      <c r="J135" s="9">
        <v>0</v>
      </c>
      <c r="K135" s="10">
        <f t="shared" si="1"/>
        <v>0</v>
      </c>
    </row>
    <row r="136" spans="1:11" ht="34.5" customHeight="1">
      <c r="A136" s="33" t="s">
        <v>241</v>
      </c>
      <c r="B136" s="33"/>
      <c r="C136" s="34" t="s">
        <v>242</v>
      </c>
      <c r="D136" s="34"/>
      <c r="E136" s="34"/>
      <c r="F136" s="34"/>
      <c r="G136" s="34"/>
      <c r="H136" s="34"/>
      <c r="I136" s="8">
        <v>101373000</v>
      </c>
      <c r="J136" s="9">
        <v>99837</v>
      </c>
      <c r="K136" s="10">
        <f t="shared" si="1"/>
        <v>98.48480364594123</v>
      </c>
    </row>
    <row r="137" spans="1:11" ht="23.25" customHeight="1">
      <c r="A137" s="33" t="s">
        <v>243</v>
      </c>
      <c r="B137" s="33"/>
      <c r="C137" s="34" t="s">
        <v>244</v>
      </c>
      <c r="D137" s="34"/>
      <c r="E137" s="34"/>
      <c r="F137" s="34"/>
      <c r="G137" s="34"/>
      <c r="H137" s="34"/>
      <c r="I137" s="8">
        <v>4605000</v>
      </c>
      <c r="J137" s="9">
        <v>0</v>
      </c>
      <c r="K137" s="10">
        <f t="shared" si="1"/>
        <v>0</v>
      </c>
    </row>
    <row r="138" spans="1:11" ht="15" customHeight="1">
      <c r="A138" s="33" t="s">
        <v>245</v>
      </c>
      <c r="B138" s="33"/>
      <c r="C138" s="34" t="s">
        <v>246</v>
      </c>
      <c r="D138" s="34"/>
      <c r="E138" s="34"/>
      <c r="F138" s="34"/>
      <c r="G138" s="34"/>
      <c r="H138" s="34"/>
      <c r="I138" s="8">
        <v>4094792000</v>
      </c>
      <c r="J138" s="9">
        <v>4067367.33497</v>
      </c>
      <c r="K138" s="10">
        <f t="shared" si="1"/>
        <v>99.33025499146234</v>
      </c>
    </row>
    <row r="139" spans="1:11" ht="15" customHeight="1">
      <c r="A139" s="31" t="s">
        <v>247</v>
      </c>
      <c r="B139" s="31"/>
      <c r="C139" s="32" t="s">
        <v>248</v>
      </c>
      <c r="D139" s="32"/>
      <c r="E139" s="32"/>
      <c r="F139" s="32"/>
      <c r="G139" s="32"/>
      <c r="H139" s="32"/>
      <c r="I139" s="11">
        <v>12107120</v>
      </c>
      <c r="J139" s="12">
        <f>J140+J141</f>
        <v>5181.3368</v>
      </c>
      <c r="K139" s="15">
        <f t="shared" si="1"/>
        <v>42.7957829772894</v>
      </c>
    </row>
    <row r="140" spans="1:11" ht="23.25" customHeight="1">
      <c r="A140" s="33" t="s">
        <v>249</v>
      </c>
      <c r="B140" s="33"/>
      <c r="C140" s="34" t="s">
        <v>250</v>
      </c>
      <c r="D140" s="34"/>
      <c r="E140" s="34"/>
      <c r="F140" s="34"/>
      <c r="G140" s="34"/>
      <c r="H140" s="34"/>
      <c r="I140" s="8">
        <v>133380</v>
      </c>
      <c r="J140" s="9">
        <v>133.38</v>
      </c>
      <c r="K140" s="10">
        <f t="shared" si="1"/>
        <v>100</v>
      </c>
    </row>
    <row r="141" spans="1:11" ht="23.25" customHeight="1">
      <c r="A141" s="33" t="s">
        <v>251</v>
      </c>
      <c r="B141" s="33"/>
      <c r="C141" s="34" t="s">
        <v>252</v>
      </c>
      <c r="D141" s="34"/>
      <c r="E141" s="34"/>
      <c r="F141" s="34"/>
      <c r="G141" s="34"/>
      <c r="H141" s="34"/>
      <c r="I141" s="8">
        <v>11973740</v>
      </c>
      <c r="J141" s="9">
        <v>5047.9568</v>
      </c>
      <c r="K141" s="10">
        <f t="shared" si="1"/>
        <v>42.1585636568023</v>
      </c>
    </row>
    <row r="142" spans="1:11" ht="45.75" customHeight="1">
      <c r="A142" s="31" t="s">
        <v>253</v>
      </c>
      <c r="B142" s="31"/>
      <c r="C142" s="32" t="s">
        <v>254</v>
      </c>
      <c r="D142" s="32"/>
      <c r="E142" s="32"/>
      <c r="F142" s="32"/>
      <c r="G142" s="32"/>
      <c r="H142" s="32"/>
      <c r="I142" s="11">
        <v>1170500</v>
      </c>
      <c r="J142" s="12">
        <f>J143</f>
        <v>1190.61698</v>
      </c>
      <c r="K142" s="15">
        <f t="shared" si="1"/>
        <v>101.71866552755233</v>
      </c>
    </row>
    <row r="143" spans="1:11" ht="57" customHeight="1">
      <c r="A143" s="31" t="s">
        <v>255</v>
      </c>
      <c r="B143" s="31"/>
      <c r="C143" s="32" t="s">
        <v>256</v>
      </c>
      <c r="D143" s="32"/>
      <c r="E143" s="32"/>
      <c r="F143" s="32"/>
      <c r="G143" s="32"/>
      <c r="H143" s="32"/>
      <c r="I143" s="11">
        <v>1170500</v>
      </c>
      <c r="J143" s="12">
        <f>SUM(J144:J146)</f>
        <v>1190.61698</v>
      </c>
      <c r="K143" s="15">
        <f aca="true" t="shared" si="2" ref="K143:K151">J143/I143%*1000</f>
        <v>101.71866552755233</v>
      </c>
    </row>
    <row r="144" spans="1:11" ht="23.25" customHeight="1">
      <c r="A144" s="33" t="s">
        <v>257</v>
      </c>
      <c r="B144" s="33"/>
      <c r="C144" s="34" t="s">
        <v>258</v>
      </c>
      <c r="D144" s="34"/>
      <c r="E144" s="34"/>
      <c r="F144" s="34"/>
      <c r="G144" s="34"/>
      <c r="H144" s="34"/>
      <c r="I144" s="8">
        <v>985400</v>
      </c>
      <c r="J144" s="9">
        <v>985.44788</v>
      </c>
      <c r="K144" s="10">
        <f t="shared" si="2"/>
        <v>100.00485894053176</v>
      </c>
    </row>
    <row r="145" spans="1:11" ht="23.25" customHeight="1">
      <c r="A145" s="33" t="s">
        <v>259</v>
      </c>
      <c r="B145" s="33"/>
      <c r="C145" s="34" t="s">
        <v>260</v>
      </c>
      <c r="D145" s="34"/>
      <c r="E145" s="34"/>
      <c r="F145" s="34"/>
      <c r="G145" s="34"/>
      <c r="H145" s="34"/>
      <c r="I145" s="8">
        <v>29400</v>
      </c>
      <c r="J145" s="9">
        <v>29.4501</v>
      </c>
      <c r="K145" s="10">
        <f t="shared" si="2"/>
        <v>100.17040816326531</v>
      </c>
    </row>
    <row r="146" spans="1:11" ht="23.25" customHeight="1">
      <c r="A146" s="33" t="s">
        <v>261</v>
      </c>
      <c r="B146" s="33"/>
      <c r="C146" s="34" t="s">
        <v>262</v>
      </c>
      <c r="D146" s="34"/>
      <c r="E146" s="34"/>
      <c r="F146" s="34"/>
      <c r="G146" s="34"/>
      <c r="H146" s="34"/>
      <c r="I146" s="8">
        <v>155700</v>
      </c>
      <c r="J146" s="9">
        <v>175.719</v>
      </c>
      <c r="K146" s="10">
        <f t="shared" si="2"/>
        <v>112.85741811175338</v>
      </c>
    </row>
    <row r="147" spans="1:11" ht="34.5" customHeight="1">
      <c r="A147" s="31" t="s">
        <v>263</v>
      </c>
      <c r="B147" s="31"/>
      <c r="C147" s="32" t="s">
        <v>264</v>
      </c>
      <c r="D147" s="32"/>
      <c r="E147" s="32"/>
      <c r="F147" s="32"/>
      <c r="G147" s="32"/>
      <c r="H147" s="32"/>
      <c r="I147" s="20">
        <v>-5422.5</v>
      </c>
      <c r="J147" s="12">
        <f>J148</f>
        <v>-5478.50591</v>
      </c>
      <c r="K147" s="15">
        <v>101</v>
      </c>
    </row>
    <row r="148" spans="1:11" ht="34.5" customHeight="1">
      <c r="A148" s="31" t="s">
        <v>265</v>
      </c>
      <c r="B148" s="31"/>
      <c r="C148" s="32" t="s">
        <v>266</v>
      </c>
      <c r="D148" s="32"/>
      <c r="E148" s="32"/>
      <c r="F148" s="32"/>
      <c r="G148" s="32"/>
      <c r="H148" s="32"/>
      <c r="I148" s="20">
        <v>-5422.5</v>
      </c>
      <c r="J148" s="12">
        <f>J149+J150</f>
        <v>-5478.50591</v>
      </c>
      <c r="K148" s="15">
        <v>101</v>
      </c>
    </row>
    <row r="149" spans="1:11" ht="45.75" customHeight="1">
      <c r="A149" s="33" t="s">
        <v>267</v>
      </c>
      <c r="B149" s="33"/>
      <c r="C149" s="34" t="s">
        <v>268</v>
      </c>
      <c r="D149" s="34"/>
      <c r="E149" s="34"/>
      <c r="F149" s="34"/>
      <c r="G149" s="34"/>
      <c r="H149" s="34"/>
      <c r="I149" s="13">
        <v>-2.7</v>
      </c>
      <c r="J149" s="9">
        <v>-2.78855</v>
      </c>
      <c r="K149" s="10">
        <v>103.3</v>
      </c>
    </row>
    <row r="150" spans="1:11" ht="34.5" customHeight="1">
      <c r="A150" s="33" t="s">
        <v>269</v>
      </c>
      <c r="B150" s="33"/>
      <c r="C150" s="34" t="s">
        <v>270</v>
      </c>
      <c r="D150" s="34"/>
      <c r="E150" s="34"/>
      <c r="F150" s="34"/>
      <c r="G150" s="34"/>
      <c r="H150" s="34"/>
      <c r="I150" s="13">
        <v>-5419.8</v>
      </c>
      <c r="J150" s="9">
        <v>-5475.71736</v>
      </c>
      <c r="K150" s="10">
        <v>101</v>
      </c>
    </row>
    <row r="151" spans="1:11" ht="15" customHeight="1">
      <c r="A151" s="30" t="s">
        <v>271</v>
      </c>
      <c r="B151" s="30"/>
      <c r="C151" s="30"/>
      <c r="D151" s="30"/>
      <c r="E151" s="30"/>
      <c r="F151" s="30"/>
      <c r="G151" s="30"/>
      <c r="H151" s="30"/>
      <c r="I151" s="3">
        <v>16064699577.33</v>
      </c>
      <c r="J151" s="7">
        <f>J113+J6</f>
        <v>15996838.48379</v>
      </c>
      <c r="K151" s="15">
        <f t="shared" si="2"/>
        <v>99.57757632993173</v>
      </c>
    </row>
    <row r="152" spans="1:11" ht="15" customHeight="1">
      <c r="A152" s="22"/>
      <c r="B152" s="22"/>
      <c r="C152" s="22"/>
      <c r="D152" s="22"/>
      <c r="E152" s="22"/>
      <c r="F152" s="22"/>
      <c r="G152" s="22"/>
      <c r="H152" s="22"/>
      <c r="I152" s="23"/>
      <c r="J152" s="24"/>
      <c r="K152" s="25"/>
    </row>
    <row r="153" spans="1:12" ht="12.75">
      <c r="A153" s="28" t="s">
        <v>272</v>
      </c>
      <c r="B153" s="28"/>
      <c r="C153" s="28"/>
      <c r="D153" s="28"/>
      <c r="E153" s="28"/>
      <c r="F153" s="29"/>
      <c r="G153" s="29"/>
      <c r="H153" s="4"/>
      <c r="I153" s="5"/>
      <c r="J153" s="5"/>
      <c r="K153" s="26" t="s">
        <v>292</v>
      </c>
      <c r="L153" s="21"/>
    </row>
  </sheetData>
  <sheetProtection/>
  <mergeCells count="298">
    <mergeCell ref="A15:B15"/>
    <mergeCell ref="C15:H15"/>
    <mergeCell ref="A16:B16"/>
    <mergeCell ref="C16:H16"/>
    <mergeCell ref="A26:B26"/>
    <mergeCell ref="C26:H26"/>
    <mergeCell ref="A17:B17"/>
    <mergeCell ref="C17:H17"/>
    <mergeCell ref="A18:B18"/>
    <mergeCell ref="C18:H18"/>
    <mergeCell ref="A2:K2"/>
    <mergeCell ref="A28:B28"/>
    <mergeCell ref="C28:H28"/>
    <mergeCell ref="A29:B29"/>
    <mergeCell ref="C29:H29"/>
    <mergeCell ref="A32:B32"/>
    <mergeCell ref="C32:H32"/>
    <mergeCell ref="A4:B4"/>
    <mergeCell ref="C4:H4"/>
    <mergeCell ref="A8:B8"/>
    <mergeCell ref="A5:B5"/>
    <mergeCell ref="C5:H5"/>
    <mergeCell ref="A6:B6"/>
    <mergeCell ref="C6:H6"/>
    <mergeCell ref="A7:B7"/>
    <mergeCell ref="C7:H7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7:B27"/>
    <mergeCell ref="C27:H27"/>
    <mergeCell ref="A30:B30"/>
    <mergeCell ref="C30:H30"/>
    <mergeCell ref="A31:B31"/>
    <mergeCell ref="C31:H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B47"/>
    <mergeCell ref="C47:H47"/>
    <mergeCell ref="A49:B49"/>
    <mergeCell ref="C49:H49"/>
    <mergeCell ref="A50:B50"/>
    <mergeCell ref="C50:H50"/>
    <mergeCell ref="A48:B48"/>
    <mergeCell ref="C48:H48"/>
    <mergeCell ref="A51:B51"/>
    <mergeCell ref="C51:H51"/>
    <mergeCell ref="A52:B52"/>
    <mergeCell ref="C52:H52"/>
    <mergeCell ref="A53:B53"/>
    <mergeCell ref="C53:H53"/>
    <mergeCell ref="A54:B54"/>
    <mergeCell ref="C54:H54"/>
    <mergeCell ref="A55:B55"/>
    <mergeCell ref="C55:H55"/>
    <mergeCell ref="A56:B56"/>
    <mergeCell ref="C56:H56"/>
    <mergeCell ref="A57:B57"/>
    <mergeCell ref="C57:H57"/>
    <mergeCell ref="A58:B58"/>
    <mergeCell ref="C58:H58"/>
    <mergeCell ref="A59:B59"/>
    <mergeCell ref="C59:H59"/>
    <mergeCell ref="A60:B60"/>
    <mergeCell ref="C60:H60"/>
    <mergeCell ref="A61:B61"/>
    <mergeCell ref="C61:H61"/>
    <mergeCell ref="A62:B62"/>
    <mergeCell ref="C62:H62"/>
    <mergeCell ref="A63:B63"/>
    <mergeCell ref="C63:H63"/>
    <mergeCell ref="A64:B64"/>
    <mergeCell ref="C64:H64"/>
    <mergeCell ref="A65:B65"/>
    <mergeCell ref="C65:H65"/>
    <mergeCell ref="A66:B66"/>
    <mergeCell ref="C66:H66"/>
    <mergeCell ref="A67:B67"/>
    <mergeCell ref="C67:H67"/>
    <mergeCell ref="A68:B68"/>
    <mergeCell ref="C68:H68"/>
    <mergeCell ref="A69:B69"/>
    <mergeCell ref="C69:H69"/>
    <mergeCell ref="A70:B70"/>
    <mergeCell ref="C70:H70"/>
    <mergeCell ref="A71:B71"/>
    <mergeCell ref="C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B77"/>
    <mergeCell ref="C77:H77"/>
    <mergeCell ref="A78:B78"/>
    <mergeCell ref="C78:H78"/>
    <mergeCell ref="A79:B79"/>
    <mergeCell ref="C79:H79"/>
    <mergeCell ref="A80:B80"/>
    <mergeCell ref="C80:H80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3:B93"/>
    <mergeCell ref="C93:H93"/>
    <mergeCell ref="A92:B92"/>
    <mergeCell ref="C92:H92"/>
    <mergeCell ref="A94:B94"/>
    <mergeCell ref="C94:H94"/>
    <mergeCell ref="A95:B95"/>
    <mergeCell ref="C95:H95"/>
    <mergeCell ref="A96:B96"/>
    <mergeCell ref="C96:H96"/>
    <mergeCell ref="A97:B97"/>
    <mergeCell ref="C97:H97"/>
    <mergeCell ref="A98:B98"/>
    <mergeCell ref="C98:H98"/>
    <mergeCell ref="A99:B99"/>
    <mergeCell ref="C99:H99"/>
    <mergeCell ref="A100:B100"/>
    <mergeCell ref="C100:H100"/>
    <mergeCell ref="A101:B101"/>
    <mergeCell ref="C101:H101"/>
    <mergeCell ref="A102:B102"/>
    <mergeCell ref="C102:H102"/>
    <mergeCell ref="A103:B103"/>
    <mergeCell ref="C103:H103"/>
    <mergeCell ref="A104:B104"/>
    <mergeCell ref="C104:H104"/>
    <mergeCell ref="A105:B105"/>
    <mergeCell ref="C105:H105"/>
    <mergeCell ref="A106:B106"/>
    <mergeCell ref="C106:H106"/>
    <mergeCell ref="A107:B107"/>
    <mergeCell ref="C107:H107"/>
    <mergeCell ref="A108:B108"/>
    <mergeCell ref="C108:H108"/>
    <mergeCell ref="A109:B109"/>
    <mergeCell ref="C109:H109"/>
    <mergeCell ref="A110:B110"/>
    <mergeCell ref="C110:H110"/>
    <mergeCell ref="A111:B111"/>
    <mergeCell ref="C111:H111"/>
    <mergeCell ref="A112:B112"/>
    <mergeCell ref="C112:H112"/>
    <mergeCell ref="A113:B113"/>
    <mergeCell ref="C113:H11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19:B119"/>
    <mergeCell ref="C119:H119"/>
    <mergeCell ref="A120:B120"/>
    <mergeCell ref="C120:H120"/>
    <mergeCell ref="A121:B121"/>
    <mergeCell ref="C121:H121"/>
    <mergeCell ref="A122:B122"/>
    <mergeCell ref="C122:H122"/>
    <mergeCell ref="A123:B123"/>
    <mergeCell ref="C123:H123"/>
    <mergeCell ref="A124:B124"/>
    <mergeCell ref="C124:H124"/>
    <mergeCell ref="A125:B125"/>
    <mergeCell ref="C125:H125"/>
    <mergeCell ref="A126:B126"/>
    <mergeCell ref="C126:H126"/>
    <mergeCell ref="A127:B127"/>
    <mergeCell ref="C127:H127"/>
    <mergeCell ref="A128:B128"/>
    <mergeCell ref="C128:H128"/>
    <mergeCell ref="A129:B129"/>
    <mergeCell ref="C129:H129"/>
    <mergeCell ref="A130:B130"/>
    <mergeCell ref="C130:H130"/>
    <mergeCell ref="A131:B131"/>
    <mergeCell ref="C131:H131"/>
    <mergeCell ref="A132:B132"/>
    <mergeCell ref="C132:H132"/>
    <mergeCell ref="A133:B133"/>
    <mergeCell ref="C133:H133"/>
    <mergeCell ref="A134:B134"/>
    <mergeCell ref="C134:H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B139"/>
    <mergeCell ref="C139:H139"/>
    <mergeCell ref="A140:B140"/>
    <mergeCell ref="C140:H140"/>
    <mergeCell ref="A141:B141"/>
    <mergeCell ref="C141:H141"/>
    <mergeCell ref="A142:B142"/>
    <mergeCell ref="C142:H142"/>
    <mergeCell ref="A143:B143"/>
    <mergeCell ref="C143:H143"/>
    <mergeCell ref="A144:B144"/>
    <mergeCell ref="C144:H144"/>
    <mergeCell ref="A145:B145"/>
    <mergeCell ref="C145:H145"/>
    <mergeCell ref="A146:B146"/>
    <mergeCell ref="C146:H146"/>
    <mergeCell ref="A147:B147"/>
    <mergeCell ref="C147:H147"/>
    <mergeCell ref="A153:E153"/>
    <mergeCell ref="F153:G153"/>
    <mergeCell ref="A151:H151"/>
    <mergeCell ref="A148:B148"/>
    <mergeCell ref="C148:H148"/>
    <mergeCell ref="A149:B149"/>
    <mergeCell ref="C149:H149"/>
    <mergeCell ref="A150:B150"/>
    <mergeCell ref="C150:H150"/>
  </mergeCells>
  <printOptions/>
  <pageMargins left="0.4330708661417323" right="0.4330708661417323" top="0.5511811023622047" bottom="0.5511811023622047" header="0.2362204724409449" footer="0.2362204724409449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User457568</cp:lastModifiedBy>
  <cp:lastPrinted>2022-05-06T07:42:29Z</cp:lastPrinted>
  <dcterms:modified xsi:type="dcterms:W3CDTF">2022-05-06T07:42:34Z</dcterms:modified>
  <cp:category/>
  <cp:version/>
  <cp:contentType/>
  <cp:contentStatus/>
</cp:coreProperties>
</file>