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-Носенко\БЮДЖЕТ\2020 ГОД\ИСПОЛНЕНИЕ БЮДЖЕТА 2020\Годовой отчет 2020\"/>
    </mc:Choice>
  </mc:AlternateContent>
  <bookViews>
    <workbookView xWindow="630" yWindow="510" windowWidth="27495" windowHeight="11700"/>
  </bookViews>
  <sheets>
    <sheet name="Результат 1" sheetId="1" r:id="rId1"/>
  </sheets>
  <calcPr calcId="152511"/>
</workbook>
</file>

<file path=xl/calcChain.xml><?xml version="1.0" encoding="utf-8"?>
<calcChain xmlns="http://schemas.openxmlformats.org/spreadsheetml/2006/main">
  <c r="D141" i="1" l="1"/>
  <c r="D142" i="1"/>
  <c r="F9" i="1" l="1"/>
  <c r="E103" i="1"/>
  <c r="E98" i="1"/>
  <c r="E95" i="1"/>
  <c r="E81" i="1"/>
  <c r="E80" i="1" l="1"/>
  <c r="F80" i="1" s="1"/>
  <c r="E106" i="1"/>
  <c r="F106" i="1" s="1"/>
  <c r="E105" i="1"/>
  <c r="F105" i="1" s="1"/>
  <c r="E110" i="1"/>
  <c r="E112" i="1"/>
  <c r="F112" i="1" s="1"/>
  <c r="E122" i="1"/>
  <c r="F122" i="1" s="1"/>
  <c r="E130" i="1"/>
  <c r="F130" i="1" s="1"/>
  <c r="E134" i="1"/>
  <c r="F134" i="1" s="1"/>
  <c r="E137" i="1"/>
  <c r="E136" i="1" s="1"/>
  <c r="F136" i="1" s="1"/>
  <c r="E142" i="1"/>
  <c r="E141" i="1" s="1"/>
  <c r="F141" i="1" s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7" i="1"/>
  <c r="F111" i="1"/>
  <c r="F113" i="1"/>
  <c r="F114" i="1"/>
  <c r="F115" i="1"/>
  <c r="F116" i="1"/>
  <c r="F117" i="1"/>
  <c r="F118" i="1"/>
  <c r="F119" i="1"/>
  <c r="F120" i="1"/>
  <c r="F121" i="1"/>
  <c r="F123" i="1"/>
  <c r="F124" i="1"/>
  <c r="F125" i="1"/>
  <c r="F126" i="1"/>
  <c r="F127" i="1"/>
  <c r="F128" i="1"/>
  <c r="F129" i="1"/>
  <c r="F131" i="1"/>
  <c r="F132" i="1"/>
  <c r="F135" i="1"/>
  <c r="F138" i="1"/>
  <c r="F139" i="1"/>
  <c r="F140" i="1"/>
  <c r="F143" i="1"/>
  <c r="F79" i="1"/>
  <c r="F77" i="1"/>
  <c r="F76" i="1"/>
  <c r="F74" i="1"/>
  <c r="F72" i="1"/>
  <c r="E75" i="1"/>
  <c r="E78" i="1"/>
  <c r="F78" i="1" s="1"/>
  <c r="E73" i="1"/>
  <c r="F73" i="1" s="1"/>
  <c r="E71" i="1"/>
  <c r="F71" i="1" s="1"/>
  <c r="F69" i="1"/>
  <c r="F67" i="1"/>
  <c r="F66" i="1"/>
  <c r="E68" i="1"/>
  <c r="F68" i="1" s="1"/>
  <c r="E65" i="1"/>
  <c r="F63" i="1"/>
  <c r="F62" i="1"/>
  <c r="F61" i="1"/>
  <c r="E60" i="1"/>
  <c r="E59" i="1" s="1"/>
  <c r="F59" i="1" s="1"/>
  <c r="E57" i="1"/>
  <c r="F57" i="1" s="1"/>
  <c r="E55" i="1"/>
  <c r="F55" i="1" s="1"/>
  <c r="E52" i="1"/>
  <c r="F52" i="1" s="1"/>
  <c r="E48" i="1"/>
  <c r="F48" i="1" s="1"/>
  <c r="E46" i="1"/>
  <c r="E42" i="1"/>
  <c r="E40" i="1"/>
  <c r="E39" i="1" s="1"/>
  <c r="F39" i="1" s="1"/>
  <c r="F58" i="1"/>
  <c r="F56" i="1"/>
  <c r="F54" i="1"/>
  <c r="F53" i="1"/>
  <c r="F51" i="1"/>
  <c r="F50" i="1"/>
  <c r="F49" i="1"/>
  <c r="F47" i="1"/>
  <c r="F43" i="1"/>
  <c r="F41" i="1"/>
  <c r="F38" i="1"/>
  <c r="F37" i="1"/>
  <c r="F35" i="1"/>
  <c r="F46" i="1"/>
  <c r="F42" i="1"/>
  <c r="E36" i="1"/>
  <c r="F36" i="1" s="1"/>
  <c r="E34" i="1"/>
  <c r="F34" i="1" s="1"/>
  <c r="F10" i="1"/>
  <c r="F11" i="1"/>
  <c r="F12" i="1"/>
  <c r="F15" i="1"/>
  <c r="F16" i="1"/>
  <c r="F17" i="1"/>
  <c r="F18" i="1"/>
  <c r="F21" i="1"/>
  <c r="F23" i="1"/>
  <c r="F27" i="1"/>
  <c r="F32" i="1"/>
  <c r="E64" i="1" l="1"/>
  <c r="F64" i="1" s="1"/>
  <c r="F65" i="1"/>
  <c r="E133" i="1"/>
  <c r="F133" i="1" s="1"/>
  <c r="E109" i="1"/>
  <c r="E45" i="1"/>
  <c r="F45" i="1" s="1"/>
  <c r="E33" i="1"/>
  <c r="F33" i="1" s="1"/>
  <c r="E70" i="1"/>
  <c r="F70" i="1" s="1"/>
  <c r="F75" i="1"/>
  <c r="F60" i="1"/>
  <c r="F110" i="1"/>
  <c r="F142" i="1"/>
  <c r="F137" i="1"/>
  <c r="F40" i="1"/>
  <c r="E20" i="1"/>
  <c r="F20" i="1" s="1"/>
  <c r="E29" i="1"/>
  <c r="E31" i="1"/>
  <c r="F31" i="1" s="1"/>
  <c r="E26" i="1"/>
  <c r="F26" i="1" s="1"/>
  <c r="E14" i="1"/>
  <c r="E8" i="1"/>
  <c r="E108" i="1" l="1"/>
  <c r="F108" i="1" s="1"/>
  <c r="F109" i="1"/>
  <c r="E7" i="1"/>
  <c r="F8" i="1"/>
  <c r="E13" i="1"/>
  <c r="F13" i="1" s="1"/>
  <c r="F14" i="1"/>
  <c r="E19" i="1"/>
  <c r="F19" i="1" s="1"/>
  <c r="F7" i="1" l="1"/>
  <c r="E6" i="1"/>
  <c r="E144" i="1" l="1"/>
  <c r="F144" i="1" s="1"/>
  <c r="F6" i="1"/>
</calcChain>
</file>

<file path=xl/sharedStrings.xml><?xml version="1.0" encoding="utf-8"?>
<sst xmlns="http://schemas.openxmlformats.org/spreadsheetml/2006/main" count="286" uniqueCount="283">
  <si>
    <t>Код дохода</t>
  </si>
  <si>
    <t>Наименование кода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</si>
  <si>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</si>
  <si>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</si>
  <si>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</si>
  <si>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</si>
  <si>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</si>
  <si>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</si>
  <si>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</si>
  <si>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</si>
  <si>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</si>
  <si>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</si>
  <si>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</si>
  <si>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</si>
  <si>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</si>
  <si>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</si>
  <si>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</si>
  <si>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</si>
  <si>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</si>
  <si>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</si>
  <si>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</si>
  <si>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</si>
  <si>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</si>
  <si>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</si>
  <si>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</si>
  <si>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</si>
  <si>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</si>
  <si>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</si>
  <si>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</si>
  <si>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</si>
  <si>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</si>
  <si>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</si>
  <si>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</si>
  <si>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</si>
  <si>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</si>
  <si>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</si>
  <si>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</si>
  <si>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</si>
  <si>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</si>
  <si>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</si>
  <si>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</si>
  <si>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</si>
  <si>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</si>
  <si>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</si>
  <si>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</si>
  <si>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</si>
  <si>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</si>
  <si>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</si>
  <si>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</si>
  <si>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</si>
  <si>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</si>
  <si>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</t>
  </si>
  <si>
    <t>ДОХОДЫ ОТ ОКАЗАНИЯ ПЛАТНЫХ УСЛУГ И КОМПЕНСАЦИИ ЗАТРАТ ГОСУДАРСТВА</t>
  </si>
  <si>
    <t>Доходы от оказания платных услуг (работ)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</si>
  <si>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</si>
  <si>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</si>
  <si>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</si>
  <si>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</si>
  <si>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</si>
  <si>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</si>
  <si>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</si>
  <si>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</si>
  <si>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</si>
  <si>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</si>
  <si>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</si>
  <si>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</si>
  <si>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</si>
  <si>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</si>
  <si>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</si>
  <si>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</si>
  <si>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</si>
  <si>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</si>
  <si>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</si>
  <si>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</si>
  <si>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</si>
  <si>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</si>
  <si>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</si>
  <si>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</si>
  <si>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</si>
  <si>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</si>
  <si>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</si>
  <si>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</si>
  <si>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</si>
  <si>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</si>
  <si>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</si>
  <si>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</si>
  <si>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</si>
  <si>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</si>
  <si>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ущерба при расторжении муниципального контракта, заключенного с муниципальным органом городского округа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</si>
  <si>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</si>
  <si>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</si>
  <si>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</si>
  <si>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</si>
  <si>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ПРОЧИЕ НЕНАЛОГОВЫЕ ДОХОДЫ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</si>
  <si>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</si>
  <si>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</si>
  <si>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</si>
  <si>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</si>
  <si>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</si>
  <si>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Прочие дотации бюджетам городских округов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</si>
  <si>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</si>
  <si>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</si>
  <si>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</si>
  <si>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</si>
  <si>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</si>
  <si>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</si>
  <si>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</si>
  <si>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</si>
  <si>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</si>
  <si>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</si>
  <si>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</si>
  <si>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</si>
  <si>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</si>
  <si>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</si>
  <si>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</si>
  <si>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</si>
  <si>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</si>
  <si>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субвенции бюджетам городских округов</t>
  </si>
  <si>
    <t>Иные межбюджетные трансферты</t>
  </si>
  <si>
    <t>Межбюджетные трансферты, передаваемые бюджетам городских округов на поддержку отрасли культуры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</si>
  <si>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</si>
  <si>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</si>
  <si>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</si>
  <si>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</si>
  <si>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</si>
  <si>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</si>
  <si>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иными организациями остатков субсидий прошлых лет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</si>
  <si>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иных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</si>
  <si>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</si>
  <si>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</si>
  <si>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</si>
  <si>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ИТОГО  </t>
  </si>
  <si>
    <t>Начальник финансового управления</t>
  </si>
  <si>
    <t>Приложение 1</t>
  </si>
  <si>
    <t>Исполнено
 (тыс. рублей)</t>
  </si>
  <si>
    <t>Процент
 исполнения</t>
  </si>
  <si>
    <t xml:space="preserve"> План 
(тыс. рублей)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</si>
  <si>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</si>
  <si>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</si>
  <si>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</si>
  <si>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</si>
  <si>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</si>
  <si>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 xml:space="preserve">Задолженность и перерасчеты по отмененным налогам, сборам и иным обязательным платежам
</t>
  </si>
  <si>
    <t>000 1 00 00 000 00 0000 000</t>
  </si>
  <si>
    <t>000 1 01 00 000 00 0000 000</t>
  </si>
  <si>
    <t>000 1 01 02 000 01 0000 110</t>
  </si>
  <si>
    <t>000 1 01 02 010 01 0000 110</t>
  </si>
  <si>
    <t>000 1 01 02 020 01 0000 110</t>
  </si>
  <si>
    <t>000 1 01 02 030 01 0000 110</t>
  </si>
  <si>
    <t>000 1 01 02 050 01 0000 110</t>
  </si>
  <si>
    <t>000 1 03 02 231 01 0000 110</t>
  </si>
  <si>
    <t>000 1 03 02 241 01 0000 110</t>
  </si>
  <si>
    <t>000 1 03 02 251 01 0000 110</t>
  </si>
  <si>
    <t>000 1 03 02 261 01 0000 110</t>
  </si>
  <si>
    <t>000 1 03 02 000 01 0000 110</t>
  </si>
  <si>
    <t>000 1 03 00 000 00 0000 000</t>
  </si>
  <si>
    <t>000 1 05 00 000 00 0000 000</t>
  </si>
  <si>
    <t>000 1 05 01 000 00 0000 110</t>
  </si>
  <si>
    <t>000 1 05 01 011 01 0000 110</t>
  </si>
  <si>
    <t>000 1 05 01012 01 0000 110</t>
  </si>
  <si>
    <t>000 1 05 01 021 01 0000 110</t>
  </si>
  <si>
    <t>000 1 05 01022 01 0000 110</t>
  </si>
  <si>
    <t xml:space="preserve">000 1 05 01050 01 0000 110
</t>
  </si>
  <si>
    <t>000 1 05 02 000 02 0000 110</t>
  </si>
  <si>
    <t>000 1 05 02 010 02 0000 110</t>
  </si>
  <si>
    <t>000 1 05 02020 02 0000 110</t>
  </si>
  <si>
    <t>000 1 05 03000 01 0000 110</t>
  </si>
  <si>
    <t>000 1 05 03010 01 0000 110</t>
  </si>
  <si>
    <t>000 1 05 04 000 02 0000 110</t>
  </si>
  <si>
    <t>000 1 05 04 010 02 0000 110</t>
  </si>
  <si>
    <t>000 1 06 00 000 00 0000 000</t>
  </si>
  <si>
    <t>000 1 06 01 000 00 0000 110</t>
  </si>
  <si>
    <t>000 1 06 01 020 04 0000 110</t>
  </si>
  <si>
    <t>000 1 06 06 000 00 0000 110</t>
  </si>
  <si>
    <t>000 1 06 06 032 04 0000 110</t>
  </si>
  <si>
    <t>000 1 06 06 042 04 0000 110</t>
  </si>
  <si>
    <t>000 1 08 00 000 00 0000 000</t>
  </si>
  <si>
    <t>000 1 08 03 000 01 0000 110</t>
  </si>
  <si>
    <t>000 1 08 03 010 01 0000 110</t>
  </si>
  <si>
    <t>000 1 08 07 000 01 0000 110</t>
  </si>
  <si>
    <t>000 1 08 07 150 01 0000 110</t>
  </si>
  <si>
    <t>000 1 09 00 000 00 0000 110</t>
  </si>
  <si>
    <t>000 1 11 00 000 00 0000 000</t>
  </si>
  <si>
    <t>000 1 11 01 000 00 0000 120</t>
  </si>
  <si>
    <t>000 1 11 01 040 04 0000 120</t>
  </si>
  <si>
    <t>000 1 11 05 000 00 0000 120</t>
  </si>
  <si>
    <t>000 1 11 05 012 04 0000 120</t>
  </si>
  <si>
    <t>000 1 11 05 024 04 0000 120</t>
  </si>
  <si>
    <t>000 1 11 05 074 04 0000 120</t>
  </si>
  <si>
    <t>000 1 11 05 300 00 0000 120</t>
  </si>
  <si>
    <t>000 1 11 05 312 04 0000 120</t>
  </si>
  <si>
    <t>000 1 11 05 324 04 0000 120</t>
  </si>
  <si>
    <t>000 1 11 07 000 00 0000 120</t>
  </si>
  <si>
    <t>000 1 11 07 014 04 0000 120</t>
  </si>
  <si>
    <t>000 1 11 09 000 00 0000 120</t>
  </si>
  <si>
    <t>000 1 11 09 044 04 0000 120</t>
  </si>
  <si>
    <t>000 1 12 00 000 00 0000 000</t>
  </si>
  <si>
    <t>000 1 12 01 000 01 0000 120</t>
  </si>
  <si>
    <t>000 1 12 01 010 01 0000 120</t>
  </si>
  <si>
    <t>000 1 12 01 030 01 0000 120</t>
  </si>
  <si>
    <t>000 1 12 01 041 01 0000 120</t>
  </si>
  <si>
    <t>000 1 13 00 000 00 0000 000</t>
  </si>
  <si>
    <t>000 1 13 01 000 00 0000 130</t>
  </si>
  <si>
    <t>000 1 13 01 530 04 0000 130</t>
  </si>
  <si>
    <t>000 1 13 01 994 04 0000 130</t>
  </si>
  <si>
    <t>000 1 13 02 000 00 0000 130</t>
  </si>
  <si>
    <t>000 1 13 02 994 04 0000 130</t>
  </si>
  <si>
    <t>000 1 14 00 000 00 0000 000</t>
  </si>
  <si>
    <t>000 1 14 01 000 00 0000 410</t>
  </si>
  <si>
    <t>000 1 14 01 040 04 0000 410</t>
  </si>
  <si>
    <t>000 1 14 02 000 00 0000 000</t>
  </si>
  <si>
    <t>000 1 14 02 043 04 0000 410</t>
  </si>
  <si>
    <t>000 1 14 06 000 00 0000 430</t>
  </si>
  <si>
    <t>000 1 14 06 012 04 0000 430</t>
  </si>
  <si>
    <t>000 1 14 06 024 04 0000 430</t>
  </si>
  <si>
    <t>000 1 14 06 300 00 0000 430</t>
  </si>
  <si>
    <t>000 1 14 06 312 04 0000 430</t>
  </si>
  <si>
    <t>000 1 16 00 000 00 0000 000</t>
  </si>
  <si>
    <t>000 1 16 01 000 01 0000 140</t>
  </si>
  <si>
    <t>000 1 16 01 053 01 0000 140</t>
  </si>
  <si>
    <t>000 1 16 01 063 01 0000 140</t>
  </si>
  <si>
    <t>000 1 16 01 073 01 0000 140</t>
  </si>
  <si>
    <t>000 1 16 01 074 01 0000 140</t>
  </si>
  <si>
    <t>000 1 16 01 133 01 0000 140</t>
  </si>
  <si>
    <t>000 1 16 01 143 01 0000 140</t>
  </si>
  <si>
    <t>000 1 16 01 153 01 0000 140</t>
  </si>
  <si>
    <t>000 1 16 01 154 01 0000 140</t>
  </si>
  <si>
    <t>000 1 16 01 173 01 0000 140</t>
  </si>
  <si>
    <t>000 1 16 01 183 01 0000 140</t>
  </si>
  <si>
    <t>000 1 16 01 193 01 0000 140</t>
  </si>
  <si>
    <t>000 1 16 01 194 01 0000 140</t>
  </si>
  <si>
    <t>000 1 16 01 203 01 0000 140</t>
  </si>
  <si>
    <t>000 1 16 07 000 00 0000 140</t>
  </si>
  <si>
    <t>000 1 16 07 010 04 0000 140</t>
  </si>
  <si>
    <t>000 1 16 07 090 04 0000 140</t>
  </si>
  <si>
    <t>000 1 16 10 000 00 0000 140</t>
  </si>
  <si>
    <t>000 1 16 10 061 04 0000 140</t>
  </si>
  <si>
    <t>000 1 16 10 081 04 0000 140</t>
  </si>
  <si>
    <t>000 1 16 10 123 01 0000 140</t>
  </si>
  <si>
    <t>000 1 16 10 129 01 0000 140</t>
  </si>
  <si>
    <t>000 1 16 11 000 01 0000 140</t>
  </si>
  <si>
    <t>000 1 16 11 050 01 0000 140</t>
  </si>
  <si>
    <t>000 1 17 00 000 00 0000 000</t>
  </si>
  <si>
    <t>000 1 17 05 000 00 0000 180</t>
  </si>
  <si>
    <t>000 1 17 05 040 04 0000 180</t>
  </si>
  <si>
    <t>000 2 00 00 000 00 0000 000</t>
  </si>
  <si>
    <t>000 2 02 00 000 00 0000 000</t>
  </si>
  <si>
    <t>000 2 02 10 000 00 0000 150</t>
  </si>
  <si>
    <t>000 2 02 19 999 04 0000 150</t>
  </si>
  <si>
    <t>000 2 02 20 000 00 0000 150</t>
  </si>
  <si>
    <t>000 2 02 20 077 04 0000 150</t>
  </si>
  <si>
    <t>000 2 02 20 216 04 0000 150</t>
  </si>
  <si>
    <t>000 2 02 25 159 04 0000 150</t>
  </si>
  <si>
    <t>000 2 02 25 253 04 0000 150</t>
  </si>
  <si>
    <t>000 2 02 25 304 04 0000 150</t>
  </si>
  <si>
    <t>000 2 02 25 491 04 0000 150</t>
  </si>
  <si>
    <t>000 2 02 25 497 04 0000 150</t>
  </si>
  <si>
    <t>000 2 02 25 555 04 0000 150</t>
  </si>
  <si>
    <t>000 2 02 29 999 04 0000 150</t>
  </si>
  <si>
    <t>000 2 02 30 000 00 0000 150</t>
  </si>
  <si>
    <t>000 2 02 30 022 04 0000 150</t>
  </si>
  <si>
    <t>000 2 02 30 024 04 0000 150</t>
  </si>
  <si>
    <t>000 2 02 30 029 04 0000 150</t>
  </si>
  <si>
    <t>000 2 02 35 082 04 0000 150</t>
  </si>
  <si>
    <t>000 2 02 35 120 04 0000 150</t>
  </si>
  <si>
    <t>000 2 02 35 303 04 0000 150</t>
  </si>
  <si>
    <t>000 2 02 39 999 04 0000 150</t>
  </si>
  <si>
    <t>000 2 02 40 000 00 0000 150</t>
  </si>
  <si>
    <t>000 2 02 45 519 04 0000 150</t>
  </si>
  <si>
    <t>000 2 02 49 999 04 0000 150</t>
  </si>
  <si>
    <t>000 2 07 00 000 00 0000 000</t>
  </si>
  <si>
    <t>000 2 07 04 000 04 0000 150</t>
  </si>
  <si>
    <t>000 2 07 04 050 04 0000 150</t>
  </si>
  <si>
    <t>000 2 18 00 000 00 0000 000</t>
  </si>
  <si>
    <t>000 2 18 00 000 00 0000 150</t>
  </si>
  <si>
    <t>000 2 18 04 010 04 0000 150</t>
  </si>
  <si>
    <t>000 2 18 04 030 04 0000 150</t>
  </si>
  <si>
    <t>000 2 18 60 010 04 0000 150</t>
  </si>
  <si>
    <t>000 2 19 00 000 00 0000 000</t>
  </si>
  <si>
    <t>000 2 19 00 000 04 0000 150</t>
  </si>
  <si>
    <t>000 2 19 60 010 04 0000 150</t>
  </si>
  <si>
    <t>Н.А. Гереш</t>
  </si>
  <si>
    <t>Доходы  бюджета городского округа Красногорск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</si>
</sst>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#,##0.00000"/>
  </numFmts>
  <fonts count="7" x14ac:knownFonts="1">
    <font>
      <sz val="11"/>
      <color indexed="8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4" fillId="0" borderId="0" xfId="0" applyFont="1"/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0" fontId="2" fillId="0" borderId="2" xfId="0" applyNumberFormat="1" applyFont="1" applyBorder="1" applyAlignment="1">
      <alignment horizontal="right" wrapText="1"/>
    </xf>
    <xf numFmtId="0" fontId="2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right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wrapText="1"/>
    </xf>
    <xf numFmtId="0" fontId="3" fillId="0" borderId="1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center"/>
    </xf>
    <xf numFmtId="166" fontId="3" fillId="0" borderId="1" xfId="0" applyNumberFormat="1" applyFont="1" applyBorder="1" applyAlignment="1">
      <alignment vertical="center"/>
    </xf>
    <xf numFmtId="166" fontId="5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7"/>
  <sheetViews>
    <sheetView tabSelected="1" topLeftCell="A139" workbookViewId="0">
      <selection activeCell="E154" sqref="E154"/>
    </sheetView>
  </sheetViews>
  <sheetFormatPr defaultRowHeight="15" x14ac:dyDescent="0.25"/>
  <cols>
    <col min="1" max="1" width="9.28515625" customWidth="1"/>
    <col min="2" max="2" width="20.28515625" customWidth="1"/>
    <col min="3" max="3" width="49.7109375" customWidth="1"/>
    <col min="4" max="5" width="17.42578125" customWidth="1"/>
    <col min="6" max="6" width="14" customWidth="1"/>
  </cols>
  <sheetData>
    <row r="1" spans="1:6" ht="15.75" x14ac:dyDescent="0.25">
      <c r="A1" s="1"/>
      <c r="B1" s="1"/>
      <c r="C1" s="1"/>
      <c r="D1" s="2"/>
      <c r="E1" s="18" t="s">
        <v>133</v>
      </c>
      <c r="F1" s="18"/>
    </row>
    <row r="2" spans="1:6" ht="15" customHeight="1" x14ac:dyDescent="0.25">
      <c r="A2" s="29" t="s">
        <v>282</v>
      </c>
      <c r="B2" s="29"/>
      <c r="C2" s="29"/>
      <c r="D2" s="29"/>
      <c r="E2" s="29"/>
      <c r="F2" s="29"/>
    </row>
    <row r="3" spans="1:6" ht="15.75" x14ac:dyDescent="0.25">
      <c r="A3" s="22"/>
      <c r="B3" s="22"/>
      <c r="C3" s="22"/>
      <c r="D3" s="3"/>
      <c r="E3" s="4"/>
      <c r="F3" s="4"/>
    </row>
    <row r="4" spans="1:6" ht="39.75" customHeight="1" x14ac:dyDescent="0.25">
      <c r="A4" s="19" t="s">
        <v>0</v>
      </c>
      <c r="B4" s="19"/>
      <c r="C4" s="15" t="s">
        <v>1</v>
      </c>
      <c r="D4" s="5" t="s">
        <v>136</v>
      </c>
      <c r="E4" s="6" t="s">
        <v>134</v>
      </c>
      <c r="F4" s="6" t="s">
        <v>135</v>
      </c>
    </row>
    <row r="5" spans="1:6" ht="15" customHeight="1" x14ac:dyDescent="0.25">
      <c r="A5" s="21">
        <v>1</v>
      </c>
      <c r="B5" s="21"/>
      <c r="C5" s="7">
        <v>2</v>
      </c>
      <c r="D5" s="7">
        <v>3</v>
      </c>
      <c r="E5" s="8">
        <v>4</v>
      </c>
      <c r="F5" s="8">
        <v>5</v>
      </c>
    </row>
    <row r="6" spans="1:6" ht="15.75" x14ac:dyDescent="0.25">
      <c r="A6" s="20" t="s">
        <v>143</v>
      </c>
      <c r="B6" s="20"/>
      <c r="C6" s="13" t="s">
        <v>2</v>
      </c>
      <c r="D6" s="32">
        <v>7245908</v>
      </c>
      <c r="E6" s="33">
        <f>E7+E13+E19+E33+E39+E44+E45+E59+E64+E70+E80+E105</f>
        <v>7590965.8173799999</v>
      </c>
      <c r="F6" s="9">
        <f t="shared" ref="F6:F7" si="0">E6*1/D6%</f>
        <v>104.76210596905177</v>
      </c>
    </row>
    <row r="7" spans="1:6" ht="15.75" x14ac:dyDescent="0.25">
      <c r="A7" s="20" t="s">
        <v>144</v>
      </c>
      <c r="B7" s="20"/>
      <c r="C7" s="13" t="s">
        <v>3</v>
      </c>
      <c r="D7" s="32">
        <v>2340853</v>
      </c>
      <c r="E7" s="33">
        <f>E8</f>
        <v>2511525.66879</v>
      </c>
      <c r="F7" s="9">
        <f t="shared" si="0"/>
        <v>107.29104599007286</v>
      </c>
    </row>
    <row r="8" spans="1:6" ht="15.75" x14ac:dyDescent="0.25">
      <c r="A8" s="20" t="s">
        <v>145</v>
      </c>
      <c r="B8" s="20"/>
      <c r="C8" s="13" t="s">
        <v>4</v>
      </c>
      <c r="D8" s="32">
        <v>2340853</v>
      </c>
      <c r="E8" s="33">
        <f>E9+E10+E11+E12</f>
        <v>2511525.66879</v>
      </c>
      <c r="F8" s="9">
        <f>E8*1/D8%</f>
        <v>107.29104599007286</v>
      </c>
    </row>
    <row r="9" spans="1:6" ht="94.5" x14ac:dyDescent="0.25">
      <c r="A9" s="23" t="s">
        <v>146</v>
      </c>
      <c r="B9" s="23"/>
      <c r="C9" s="12" t="s">
        <v>5</v>
      </c>
      <c r="D9" s="34">
        <v>2273834</v>
      </c>
      <c r="E9" s="35">
        <v>2443591.6984000001</v>
      </c>
      <c r="F9" s="10">
        <f>E9/D9%</f>
        <v>107.46570323075476</v>
      </c>
    </row>
    <row r="10" spans="1:6" ht="141.75" x14ac:dyDescent="0.25">
      <c r="A10" s="23" t="s">
        <v>147</v>
      </c>
      <c r="B10" s="23"/>
      <c r="C10" s="14" t="s">
        <v>6</v>
      </c>
      <c r="D10" s="34">
        <v>5135</v>
      </c>
      <c r="E10" s="35">
        <v>5363.66687</v>
      </c>
      <c r="F10" s="10">
        <f t="shared" ref="F10:F38" si="1">E10*1/D10%</f>
        <v>104.45310360272639</v>
      </c>
    </row>
    <row r="11" spans="1:6" ht="63" x14ac:dyDescent="0.25">
      <c r="A11" s="23" t="s">
        <v>148</v>
      </c>
      <c r="B11" s="23"/>
      <c r="C11" s="14" t="s">
        <v>7</v>
      </c>
      <c r="D11" s="34">
        <v>60462</v>
      </c>
      <c r="E11" s="35">
        <v>61148.109770000003</v>
      </c>
      <c r="F11" s="10">
        <f t="shared" si="1"/>
        <v>101.13477848896828</v>
      </c>
    </row>
    <row r="12" spans="1:6" ht="78.75" x14ac:dyDescent="0.25">
      <c r="A12" s="23" t="s">
        <v>149</v>
      </c>
      <c r="B12" s="23"/>
      <c r="C12" s="14" t="s">
        <v>8</v>
      </c>
      <c r="D12" s="34">
        <v>1422</v>
      </c>
      <c r="E12" s="35">
        <v>1422.1937499999999</v>
      </c>
      <c r="F12" s="10">
        <f t="shared" si="1"/>
        <v>100.01362517580871</v>
      </c>
    </row>
    <row r="13" spans="1:6" ht="47.25" x14ac:dyDescent="0.25">
      <c r="A13" s="20" t="s">
        <v>155</v>
      </c>
      <c r="B13" s="20"/>
      <c r="C13" s="13" t="s">
        <v>9</v>
      </c>
      <c r="D13" s="32">
        <v>27672</v>
      </c>
      <c r="E13" s="33">
        <f>E14</f>
        <v>27484.7621</v>
      </c>
      <c r="F13" s="9">
        <f t="shared" si="1"/>
        <v>99.323366941312514</v>
      </c>
    </row>
    <row r="14" spans="1:6" ht="47.25" x14ac:dyDescent="0.25">
      <c r="A14" s="20" t="s">
        <v>154</v>
      </c>
      <c r="B14" s="20"/>
      <c r="C14" s="13" t="s">
        <v>10</v>
      </c>
      <c r="D14" s="32">
        <v>27672</v>
      </c>
      <c r="E14" s="33">
        <f>E15+E16+E17+E18</f>
        <v>27484.7621</v>
      </c>
      <c r="F14" s="9">
        <f t="shared" si="1"/>
        <v>99.323366941312514</v>
      </c>
    </row>
    <row r="15" spans="1:6" ht="157.5" x14ac:dyDescent="0.25">
      <c r="A15" s="23" t="s">
        <v>150</v>
      </c>
      <c r="B15" s="23"/>
      <c r="C15" s="14" t="s">
        <v>11</v>
      </c>
      <c r="D15" s="34">
        <v>12852</v>
      </c>
      <c r="E15" s="35">
        <v>12677.009910000001</v>
      </c>
      <c r="F15" s="10">
        <f t="shared" si="1"/>
        <v>98.638421335200746</v>
      </c>
    </row>
    <row r="16" spans="1:6" ht="189" x14ac:dyDescent="0.25">
      <c r="A16" s="23" t="s">
        <v>151</v>
      </c>
      <c r="B16" s="23"/>
      <c r="C16" s="14" t="s">
        <v>12</v>
      </c>
      <c r="D16" s="34">
        <v>80</v>
      </c>
      <c r="E16" s="35">
        <v>90.675129999999996</v>
      </c>
      <c r="F16" s="10">
        <f t="shared" si="1"/>
        <v>113.34391249999999</v>
      </c>
    </row>
    <row r="17" spans="1:6" ht="157.5" x14ac:dyDescent="0.25">
      <c r="A17" s="23" t="s">
        <v>152</v>
      </c>
      <c r="B17" s="23"/>
      <c r="C17" s="14" t="s">
        <v>13</v>
      </c>
      <c r="D17" s="34">
        <v>16819</v>
      </c>
      <c r="E17" s="35">
        <v>17054.140090000001</v>
      </c>
      <c r="F17" s="10">
        <f t="shared" si="1"/>
        <v>101.39806225102564</v>
      </c>
    </row>
    <row r="18" spans="1:6" ht="157.5" x14ac:dyDescent="0.25">
      <c r="A18" s="23" t="s">
        <v>153</v>
      </c>
      <c r="B18" s="23"/>
      <c r="C18" s="14" t="s">
        <v>14</v>
      </c>
      <c r="D18" s="34">
        <v>-2079</v>
      </c>
      <c r="E18" s="35">
        <v>-2337.0630299999998</v>
      </c>
      <c r="F18" s="10">
        <f t="shared" si="1"/>
        <v>112.41284415584416</v>
      </c>
    </row>
    <row r="19" spans="1:6" ht="15.75" x14ac:dyDescent="0.25">
      <c r="A19" s="20" t="s">
        <v>156</v>
      </c>
      <c r="B19" s="20"/>
      <c r="C19" s="13" t="s">
        <v>15</v>
      </c>
      <c r="D19" s="32">
        <v>1459912</v>
      </c>
      <c r="E19" s="33">
        <f>E20+E26+E29+E31</f>
        <v>1496170.5047299999</v>
      </c>
      <c r="F19" s="9">
        <f t="shared" si="1"/>
        <v>102.48360892505849</v>
      </c>
    </row>
    <row r="20" spans="1:6" ht="31.5" x14ac:dyDescent="0.25">
      <c r="A20" s="20" t="s">
        <v>157</v>
      </c>
      <c r="B20" s="20"/>
      <c r="C20" s="13" t="s">
        <v>16</v>
      </c>
      <c r="D20" s="32">
        <v>1232303</v>
      </c>
      <c r="E20" s="33">
        <f>SUM(E21:E25)</f>
        <v>1261546.65662</v>
      </c>
      <c r="F20" s="9">
        <f t="shared" si="1"/>
        <v>102.37308978554788</v>
      </c>
    </row>
    <row r="21" spans="1:6" ht="47.25" x14ac:dyDescent="0.25">
      <c r="A21" s="31" t="s">
        <v>158</v>
      </c>
      <c r="B21" s="31"/>
      <c r="C21" s="14" t="s">
        <v>17</v>
      </c>
      <c r="D21" s="34">
        <v>984842</v>
      </c>
      <c r="E21" s="35">
        <v>1008442.6376</v>
      </c>
      <c r="F21" s="10">
        <f t="shared" si="1"/>
        <v>102.39638821252547</v>
      </c>
    </row>
    <row r="22" spans="1:6" ht="78.75" x14ac:dyDescent="0.25">
      <c r="A22" s="30" t="s">
        <v>159</v>
      </c>
      <c r="B22" s="30"/>
      <c r="C22" s="14" t="s">
        <v>137</v>
      </c>
      <c r="D22" s="34">
        <v>0</v>
      </c>
      <c r="E22" s="35">
        <v>39.523420000000002</v>
      </c>
      <c r="F22" s="10"/>
    </row>
    <row r="23" spans="1:6" ht="94.5" x14ac:dyDescent="0.25">
      <c r="A23" s="31" t="s">
        <v>160</v>
      </c>
      <c r="B23" s="31"/>
      <c r="C23" s="14" t="s">
        <v>18</v>
      </c>
      <c r="D23" s="34">
        <v>247461</v>
      </c>
      <c r="E23" s="35">
        <v>253056.50717999999</v>
      </c>
      <c r="F23" s="10">
        <f t="shared" si="1"/>
        <v>102.26116728696643</v>
      </c>
    </row>
    <row r="24" spans="1:6" ht="78.75" x14ac:dyDescent="0.25">
      <c r="A24" s="30" t="s">
        <v>161</v>
      </c>
      <c r="B24" s="30"/>
      <c r="C24" s="14" t="s">
        <v>138</v>
      </c>
      <c r="D24" s="34">
        <v>0</v>
      </c>
      <c r="E24" s="35">
        <v>2.1824300000000001</v>
      </c>
      <c r="F24" s="10"/>
    </row>
    <row r="25" spans="1:6" ht="63" x14ac:dyDescent="0.25">
      <c r="A25" s="30" t="s">
        <v>162</v>
      </c>
      <c r="B25" s="30"/>
      <c r="C25" s="14" t="s">
        <v>139</v>
      </c>
      <c r="D25" s="34">
        <v>0</v>
      </c>
      <c r="E25" s="35">
        <v>5.8059900000000004</v>
      </c>
      <c r="F25" s="10"/>
    </row>
    <row r="26" spans="1:6" ht="31.5" x14ac:dyDescent="0.25">
      <c r="A26" s="20" t="s">
        <v>163</v>
      </c>
      <c r="B26" s="20"/>
      <c r="C26" s="13" t="s">
        <v>19</v>
      </c>
      <c r="D26" s="32">
        <v>149628</v>
      </c>
      <c r="E26" s="33">
        <f>E27+E28</f>
        <v>153245.42594000002</v>
      </c>
      <c r="F26" s="9">
        <f t="shared" si="1"/>
        <v>102.41761297350764</v>
      </c>
    </row>
    <row r="27" spans="1:6" ht="31.5" x14ac:dyDescent="0.25">
      <c r="A27" s="23" t="s">
        <v>164</v>
      </c>
      <c r="B27" s="23"/>
      <c r="C27" s="14" t="s">
        <v>19</v>
      </c>
      <c r="D27" s="34">
        <v>149628</v>
      </c>
      <c r="E27" s="35">
        <v>153169.67926</v>
      </c>
      <c r="F27" s="9">
        <f t="shared" si="1"/>
        <v>102.36698964097629</v>
      </c>
    </row>
    <row r="28" spans="1:6" ht="47.25" x14ac:dyDescent="0.25">
      <c r="A28" s="24" t="s">
        <v>165</v>
      </c>
      <c r="B28" s="24"/>
      <c r="C28" s="14" t="s">
        <v>140</v>
      </c>
      <c r="D28" s="34">
        <v>0</v>
      </c>
      <c r="E28" s="35">
        <v>75.746679999999998</v>
      </c>
      <c r="F28" s="9"/>
    </row>
    <row r="29" spans="1:6" ht="15.75" x14ac:dyDescent="0.25">
      <c r="A29" s="25" t="s">
        <v>166</v>
      </c>
      <c r="B29" s="25"/>
      <c r="C29" s="13" t="s">
        <v>141</v>
      </c>
      <c r="D29" s="32">
        <v>0</v>
      </c>
      <c r="E29" s="33">
        <f>E30</f>
        <v>1044.77387</v>
      </c>
      <c r="F29" s="9"/>
    </row>
    <row r="30" spans="1:6" ht="15.75" x14ac:dyDescent="0.25">
      <c r="A30" s="26" t="s">
        <v>167</v>
      </c>
      <c r="B30" s="26"/>
      <c r="C30" s="14" t="s">
        <v>141</v>
      </c>
      <c r="D30" s="34">
        <v>0</v>
      </c>
      <c r="E30" s="35">
        <v>1044.77387</v>
      </c>
      <c r="F30" s="9"/>
    </row>
    <row r="31" spans="1:6" ht="31.5" x14ac:dyDescent="0.25">
      <c r="A31" s="20" t="s">
        <v>168</v>
      </c>
      <c r="B31" s="20"/>
      <c r="C31" s="13" t="s">
        <v>20</v>
      </c>
      <c r="D31" s="32">
        <v>77981</v>
      </c>
      <c r="E31" s="33">
        <f>E32</f>
        <v>80333.648300000001</v>
      </c>
      <c r="F31" s="9">
        <f t="shared" si="1"/>
        <v>103.01695066747028</v>
      </c>
    </row>
    <row r="32" spans="1:6" ht="47.25" x14ac:dyDescent="0.25">
      <c r="A32" s="23" t="s">
        <v>169</v>
      </c>
      <c r="B32" s="23"/>
      <c r="C32" s="14" t="s">
        <v>21</v>
      </c>
      <c r="D32" s="34">
        <v>77981</v>
      </c>
      <c r="E32" s="35">
        <v>80333.648300000001</v>
      </c>
      <c r="F32" s="10">
        <f t="shared" si="1"/>
        <v>103.01695066747028</v>
      </c>
    </row>
    <row r="33" spans="1:6" ht="15.75" x14ac:dyDescent="0.25">
      <c r="A33" s="20" t="s">
        <v>170</v>
      </c>
      <c r="B33" s="20"/>
      <c r="C33" s="13" t="s">
        <v>22</v>
      </c>
      <c r="D33" s="32">
        <v>2101090</v>
      </c>
      <c r="E33" s="33">
        <f>E34+E36</f>
        <v>2167266.5395900002</v>
      </c>
      <c r="F33" s="9">
        <f t="shared" si="1"/>
        <v>103.14962898257571</v>
      </c>
    </row>
    <row r="34" spans="1:6" ht="15.75" x14ac:dyDescent="0.25">
      <c r="A34" s="20" t="s">
        <v>171</v>
      </c>
      <c r="B34" s="20"/>
      <c r="C34" s="13" t="s">
        <v>23</v>
      </c>
      <c r="D34" s="32">
        <v>367587</v>
      </c>
      <c r="E34" s="33">
        <f>E35</f>
        <v>383241.96721999999</v>
      </c>
      <c r="F34" s="9">
        <f t="shared" si="1"/>
        <v>104.25884680905473</v>
      </c>
    </row>
    <row r="35" spans="1:6" ht="63" x14ac:dyDescent="0.25">
      <c r="A35" s="23" t="s">
        <v>172</v>
      </c>
      <c r="B35" s="23"/>
      <c r="C35" s="14" t="s">
        <v>24</v>
      </c>
      <c r="D35" s="34">
        <v>367587</v>
      </c>
      <c r="E35" s="35">
        <v>383241.96721999999</v>
      </c>
      <c r="F35" s="10">
        <f t="shared" si="1"/>
        <v>104.25884680905473</v>
      </c>
    </row>
    <row r="36" spans="1:6" ht="15.75" x14ac:dyDescent="0.25">
      <c r="A36" s="20" t="s">
        <v>173</v>
      </c>
      <c r="B36" s="20"/>
      <c r="C36" s="13" t="s">
        <v>25</v>
      </c>
      <c r="D36" s="32">
        <v>1733503</v>
      </c>
      <c r="E36" s="33">
        <f>E37+E38</f>
        <v>1784024.57237</v>
      </c>
      <c r="F36" s="9">
        <f t="shared" si="1"/>
        <v>102.91442082130807</v>
      </c>
    </row>
    <row r="37" spans="1:6" ht="47.25" x14ac:dyDescent="0.25">
      <c r="A37" s="23" t="s">
        <v>174</v>
      </c>
      <c r="B37" s="23"/>
      <c r="C37" s="14" t="s">
        <v>26</v>
      </c>
      <c r="D37" s="34">
        <v>1358022</v>
      </c>
      <c r="E37" s="35">
        <v>1388493.84546</v>
      </c>
      <c r="F37" s="10">
        <f t="shared" si="1"/>
        <v>102.24384033984722</v>
      </c>
    </row>
    <row r="38" spans="1:6" ht="47.25" x14ac:dyDescent="0.25">
      <c r="A38" s="23" t="s">
        <v>175</v>
      </c>
      <c r="B38" s="23"/>
      <c r="C38" s="14" t="s">
        <v>27</v>
      </c>
      <c r="D38" s="34">
        <v>375481</v>
      </c>
      <c r="E38" s="35">
        <v>395530.72691000003</v>
      </c>
      <c r="F38" s="10">
        <f t="shared" si="1"/>
        <v>105.33974473009287</v>
      </c>
    </row>
    <row r="39" spans="1:6" ht="15.75" x14ac:dyDescent="0.25">
      <c r="A39" s="20" t="s">
        <v>176</v>
      </c>
      <c r="B39" s="20"/>
      <c r="C39" s="13" t="s">
        <v>28</v>
      </c>
      <c r="D39" s="32">
        <v>84823</v>
      </c>
      <c r="E39" s="33">
        <f>E40+E42</f>
        <v>88479.327399999995</v>
      </c>
      <c r="F39" s="9">
        <f t="shared" ref="F39:F41" si="2">E39*1/D39%</f>
        <v>104.31053770793298</v>
      </c>
    </row>
    <row r="40" spans="1:6" ht="47.25" x14ac:dyDescent="0.25">
      <c r="A40" s="20" t="s">
        <v>177</v>
      </c>
      <c r="B40" s="20"/>
      <c r="C40" s="13" t="s">
        <v>29</v>
      </c>
      <c r="D40" s="32">
        <v>84458</v>
      </c>
      <c r="E40" s="33">
        <f>E41</f>
        <v>87944.327399999995</v>
      </c>
      <c r="F40" s="9">
        <f t="shared" si="2"/>
        <v>104.12788297141773</v>
      </c>
    </row>
    <row r="41" spans="1:6" ht="63" x14ac:dyDescent="0.25">
      <c r="A41" s="23" t="s">
        <v>178</v>
      </c>
      <c r="B41" s="23"/>
      <c r="C41" s="14" t="s">
        <v>30</v>
      </c>
      <c r="D41" s="34">
        <v>84458</v>
      </c>
      <c r="E41" s="35">
        <v>87944.327399999995</v>
      </c>
      <c r="F41" s="10">
        <f t="shared" si="2"/>
        <v>104.12788297141773</v>
      </c>
    </row>
    <row r="42" spans="1:6" ht="63" x14ac:dyDescent="0.25">
      <c r="A42" s="20" t="s">
        <v>179</v>
      </c>
      <c r="B42" s="20"/>
      <c r="C42" s="13" t="s">
        <v>31</v>
      </c>
      <c r="D42" s="32">
        <v>365</v>
      </c>
      <c r="E42" s="33">
        <f>E43</f>
        <v>535</v>
      </c>
      <c r="F42" s="9">
        <f t="shared" ref="F42:F43" si="3">E42*1/D42%</f>
        <v>146.57534246575344</v>
      </c>
    </row>
    <row r="43" spans="1:6" ht="47.25" x14ac:dyDescent="0.25">
      <c r="A43" s="23" t="s">
        <v>180</v>
      </c>
      <c r="B43" s="23"/>
      <c r="C43" s="14" t="s">
        <v>32</v>
      </c>
      <c r="D43" s="34">
        <v>365</v>
      </c>
      <c r="E43" s="35">
        <v>535</v>
      </c>
      <c r="F43" s="10">
        <f t="shared" si="3"/>
        <v>146.57534246575344</v>
      </c>
    </row>
    <row r="44" spans="1:6" ht="63" x14ac:dyDescent="0.25">
      <c r="A44" s="20" t="s">
        <v>181</v>
      </c>
      <c r="B44" s="20"/>
      <c r="C44" s="16" t="s">
        <v>142</v>
      </c>
      <c r="D44" s="32">
        <v>0</v>
      </c>
      <c r="E44" s="33">
        <v>-0.20599999999999999</v>
      </c>
      <c r="F44" s="9"/>
    </row>
    <row r="45" spans="1:6" ht="63" x14ac:dyDescent="0.25">
      <c r="A45" s="20" t="s">
        <v>182</v>
      </c>
      <c r="B45" s="20"/>
      <c r="C45" s="13" t="s">
        <v>33</v>
      </c>
      <c r="D45" s="32">
        <v>845446</v>
      </c>
      <c r="E45" s="33">
        <f>E46+E48+E52+E55+E57</f>
        <v>902404.40703999996</v>
      </c>
      <c r="F45" s="9">
        <f t="shared" ref="F45:F48" si="4">E45*1/D45%</f>
        <v>106.73708398170906</v>
      </c>
    </row>
    <row r="46" spans="1:6" ht="110.25" x14ac:dyDescent="0.25">
      <c r="A46" s="20" t="s">
        <v>183</v>
      </c>
      <c r="B46" s="20"/>
      <c r="C46" s="13" t="s">
        <v>34</v>
      </c>
      <c r="D46" s="32">
        <v>436</v>
      </c>
      <c r="E46" s="33">
        <f>E47</f>
        <v>436</v>
      </c>
      <c r="F46" s="9">
        <f t="shared" si="4"/>
        <v>99.999999999999986</v>
      </c>
    </row>
    <row r="47" spans="1:6" ht="78.75" x14ac:dyDescent="0.25">
      <c r="A47" s="23" t="s">
        <v>184</v>
      </c>
      <c r="B47" s="23"/>
      <c r="C47" s="14" t="s">
        <v>35</v>
      </c>
      <c r="D47" s="34">
        <v>436</v>
      </c>
      <c r="E47" s="35">
        <v>436</v>
      </c>
      <c r="F47" s="10">
        <f t="shared" si="4"/>
        <v>99.999999999999986</v>
      </c>
    </row>
    <row r="48" spans="1:6" ht="141.75" x14ac:dyDescent="0.25">
      <c r="A48" s="20" t="s">
        <v>185</v>
      </c>
      <c r="B48" s="20"/>
      <c r="C48" s="13" t="s">
        <v>36</v>
      </c>
      <c r="D48" s="32">
        <v>786394</v>
      </c>
      <c r="E48" s="33">
        <f>E49+E50+E51</f>
        <v>846269.37757999997</v>
      </c>
      <c r="F48" s="9">
        <f t="shared" si="4"/>
        <v>107.61391587168774</v>
      </c>
    </row>
    <row r="49" spans="1:6" ht="110.25" x14ac:dyDescent="0.25">
      <c r="A49" s="23" t="s">
        <v>186</v>
      </c>
      <c r="B49" s="23"/>
      <c r="C49" s="14" t="s">
        <v>37</v>
      </c>
      <c r="D49" s="34">
        <v>694313</v>
      </c>
      <c r="E49" s="35">
        <v>733808.09569999995</v>
      </c>
      <c r="F49" s="10">
        <f t="shared" ref="F49:F52" si="5">E49*1/D49%</f>
        <v>105.6883704755636</v>
      </c>
    </row>
    <row r="50" spans="1:6" ht="110.25" x14ac:dyDescent="0.25">
      <c r="A50" s="23" t="s">
        <v>187</v>
      </c>
      <c r="B50" s="23"/>
      <c r="C50" s="14" t="s">
        <v>38</v>
      </c>
      <c r="D50" s="34">
        <v>38100</v>
      </c>
      <c r="E50" s="35">
        <v>57102.8217</v>
      </c>
      <c r="F50" s="10">
        <f t="shared" si="5"/>
        <v>149.87617244094488</v>
      </c>
    </row>
    <row r="51" spans="1:6" ht="47.25" x14ac:dyDescent="0.25">
      <c r="A51" s="23" t="s">
        <v>188</v>
      </c>
      <c r="B51" s="23"/>
      <c r="C51" s="14" t="s">
        <v>39</v>
      </c>
      <c r="D51" s="34">
        <v>53981</v>
      </c>
      <c r="E51" s="35">
        <v>55358.460180000002</v>
      </c>
      <c r="F51" s="10">
        <f t="shared" si="5"/>
        <v>102.55175002315632</v>
      </c>
    </row>
    <row r="52" spans="1:6" ht="63" x14ac:dyDescent="0.25">
      <c r="A52" s="20" t="s">
        <v>189</v>
      </c>
      <c r="B52" s="20"/>
      <c r="C52" s="13" t="s">
        <v>40</v>
      </c>
      <c r="D52" s="32">
        <v>710</v>
      </c>
      <c r="E52" s="33">
        <f>E53+E54</f>
        <v>710.87334999999996</v>
      </c>
      <c r="F52" s="9">
        <f t="shared" si="5"/>
        <v>100.12300704225352</v>
      </c>
    </row>
    <row r="53" spans="1:6" ht="157.5" x14ac:dyDescent="0.25">
      <c r="A53" s="23" t="s">
        <v>190</v>
      </c>
      <c r="B53" s="23"/>
      <c r="C53" s="14" t="s">
        <v>41</v>
      </c>
      <c r="D53" s="34">
        <v>709</v>
      </c>
      <c r="E53" s="35">
        <v>709.49018000000001</v>
      </c>
      <c r="F53" s="10">
        <f t="shared" ref="F53:F55" si="6">E53*1/D53%</f>
        <v>100.06913681241186</v>
      </c>
    </row>
    <row r="54" spans="1:6" ht="126" x14ac:dyDescent="0.25">
      <c r="A54" s="23" t="s">
        <v>191</v>
      </c>
      <c r="B54" s="23"/>
      <c r="C54" s="14" t="s">
        <v>42</v>
      </c>
      <c r="D54" s="34">
        <v>1</v>
      </c>
      <c r="E54" s="35">
        <v>1.38317</v>
      </c>
      <c r="F54" s="10">
        <f t="shared" si="6"/>
        <v>138.31700000000001</v>
      </c>
    </row>
    <row r="55" spans="1:6" ht="31.5" x14ac:dyDescent="0.25">
      <c r="A55" s="20" t="s">
        <v>192</v>
      </c>
      <c r="B55" s="20"/>
      <c r="C55" s="13" t="s">
        <v>43</v>
      </c>
      <c r="D55" s="32">
        <v>577</v>
      </c>
      <c r="E55" s="33">
        <f>E56</f>
        <v>577.39598000000001</v>
      </c>
      <c r="F55" s="9">
        <f t="shared" si="6"/>
        <v>100.06862738301561</v>
      </c>
    </row>
    <row r="56" spans="1:6" ht="78.75" x14ac:dyDescent="0.25">
      <c r="A56" s="23" t="s">
        <v>193</v>
      </c>
      <c r="B56" s="23"/>
      <c r="C56" s="14" t="s">
        <v>44</v>
      </c>
      <c r="D56" s="34">
        <v>577</v>
      </c>
      <c r="E56" s="35">
        <v>577.39598000000001</v>
      </c>
      <c r="F56" s="10">
        <f t="shared" ref="F56:F65" si="7">E56*1/D56%</f>
        <v>100.06862738301561</v>
      </c>
    </row>
    <row r="57" spans="1:6" ht="126" x14ac:dyDescent="0.25">
      <c r="A57" s="20" t="s">
        <v>194</v>
      </c>
      <c r="B57" s="20"/>
      <c r="C57" s="13" t="s">
        <v>45</v>
      </c>
      <c r="D57" s="32">
        <v>57329</v>
      </c>
      <c r="E57" s="33">
        <f>E58</f>
        <v>54410.760130000002</v>
      </c>
      <c r="F57" s="9">
        <f t="shared" si="7"/>
        <v>94.909662003523536</v>
      </c>
    </row>
    <row r="58" spans="1:6" ht="110.25" x14ac:dyDescent="0.25">
      <c r="A58" s="23" t="s">
        <v>195</v>
      </c>
      <c r="B58" s="23"/>
      <c r="C58" s="14" t="s">
        <v>46</v>
      </c>
      <c r="D58" s="34">
        <v>57329</v>
      </c>
      <c r="E58" s="35">
        <v>54410.760130000002</v>
      </c>
      <c r="F58" s="10">
        <f t="shared" ref="F58" si="8">E58*1/D58%</f>
        <v>94.909662003523536</v>
      </c>
    </row>
    <row r="59" spans="1:6" ht="31.5" x14ac:dyDescent="0.25">
      <c r="A59" s="20" t="s">
        <v>196</v>
      </c>
      <c r="B59" s="20"/>
      <c r="C59" s="13" t="s">
        <v>47</v>
      </c>
      <c r="D59" s="32">
        <v>1496</v>
      </c>
      <c r="E59" s="33">
        <f>E60</f>
        <v>1564.68472</v>
      </c>
      <c r="F59" s="9">
        <f t="shared" si="7"/>
        <v>104.59122459893047</v>
      </c>
    </row>
    <row r="60" spans="1:6" ht="31.5" x14ac:dyDescent="0.25">
      <c r="A60" s="20" t="s">
        <v>197</v>
      </c>
      <c r="B60" s="20"/>
      <c r="C60" s="13" t="s">
        <v>48</v>
      </c>
      <c r="D60" s="32">
        <v>1496</v>
      </c>
      <c r="E60" s="33">
        <f>E61+E62+E63</f>
        <v>1564.68472</v>
      </c>
      <c r="F60" s="9">
        <f t="shared" si="7"/>
        <v>104.59122459893047</v>
      </c>
    </row>
    <row r="61" spans="1:6" ht="31.5" x14ac:dyDescent="0.25">
      <c r="A61" s="23" t="s">
        <v>198</v>
      </c>
      <c r="B61" s="23"/>
      <c r="C61" s="14" t="s">
        <v>49</v>
      </c>
      <c r="D61" s="34">
        <v>473</v>
      </c>
      <c r="E61" s="35">
        <v>483.58231000000001</v>
      </c>
      <c r="F61" s="10">
        <f t="shared" si="7"/>
        <v>102.23727484143762</v>
      </c>
    </row>
    <row r="62" spans="1:6" ht="31.5" x14ac:dyDescent="0.25">
      <c r="A62" s="23" t="s">
        <v>199</v>
      </c>
      <c r="B62" s="23"/>
      <c r="C62" s="14" t="s">
        <v>50</v>
      </c>
      <c r="D62" s="34">
        <v>453</v>
      </c>
      <c r="E62" s="35">
        <v>455.96976000000001</v>
      </c>
      <c r="F62" s="10">
        <f t="shared" si="7"/>
        <v>100.65557615894039</v>
      </c>
    </row>
    <row r="63" spans="1:6" ht="15.75" x14ac:dyDescent="0.25">
      <c r="A63" s="23" t="s">
        <v>200</v>
      </c>
      <c r="B63" s="23"/>
      <c r="C63" s="14" t="s">
        <v>51</v>
      </c>
      <c r="D63" s="34">
        <v>570</v>
      </c>
      <c r="E63" s="35">
        <v>625.13265000000001</v>
      </c>
      <c r="F63" s="10">
        <f t="shared" si="7"/>
        <v>109.67239473684211</v>
      </c>
    </row>
    <row r="64" spans="1:6" ht="47.25" x14ac:dyDescent="0.25">
      <c r="A64" s="20" t="s">
        <v>201</v>
      </c>
      <c r="B64" s="20"/>
      <c r="C64" s="13" t="s">
        <v>52</v>
      </c>
      <c r="D64" s="32">
        <v>16830</v>
      </c>
      <c r="E64" s="33">
        <f>E65+E68</f>
        <v>16846.395270000001</v>
      </c>
      <c r="F64" s="9">
        <f t="shared" si="7"/>
        <v>100.09741693404635</v>
      </c>
    </row>
    <row r="65" spans="1:6" ht="15.75" x14ac:dyDescent="0.25">
      <c r="A65" s="20" t="s">
        <v>202</v>
      </c>
      <c r="B65" s="20"/>
      <c r="C65" s="13" t="s">
        <v>53</v>
      </c>
      <c r="D65" s="32">
        <v>10021</v>
      </c>
      <c r="E65" s="33">
        <f>E66+E67</f>
        <v>10050.6464</v>
      </c>
      <c r="F65" s="9">
        <f t="shared" si="7"/>
        <v>100.29584273026644</v>
      </c>
    </row>
    <row r="66" spans="1:6" ht="78.75" x14ac:dyDescent="0.25">
      <c r="A66" s="23" t="s">
        <v>203</v>
      </c>
      <c r="B66" s="23"/>
      <c r="C66" s="14" t="s">
        <v>54</v>
      </c>
      <c r="D66" s="34">
        <v>54</v>
      </c>
      <c r="E66" s="35">
        <v>64.823999999999998</v>
      </c>
      <c r="F66" s="10">
        <f t="shared" ref="F66:F77" si="9">E66*1/D66%</f>
        <v>120.04444444444444</v>
      </c>
    </row>
    <row r="67" spans="1:6" ht="47.25" x14ac:dyDescent="0.25">
      <c r="A67" s="23" t="s">
        <v>204</v>
      </c>
      <c r="B67" s="23"/>
      <c r="C67" s="14" t="s">
        <v>55</v>
      </c>
      <c r="D67" s="34">
        <v>9967</v>
      </c>
      <c r="E67" s="35">
        <v>9985.8223999999991</v>
      </c>
      <c r="F67" s="10">
        <f t="shared" si="9"/>
        <v>100.18884719574595</v>
      </c>
    </row>
    <row r="68" spans="1:6" ht="15.75" x14ac:dyDescent="0.25">
      <c r="A68" s="20" t="s">
        <v>205</v>
      </c>
      <c r="B68" s="20"/>
      <c r="C68" s="13" t="s">
        <v>56</v>
      </c>
      <c r="D68" s="32">
        <v>6809</v>
      </c>
      <c r="E68" s="33">
        <f>E69</f>
        <v>6795.7488700000004</v>
      </c>
      <c r="F68" s="9">
        <f t="shared" si="9"/>
        <v>99.805388015861354</v>
      </c>
    </row>
    <row r="69" spans="1:6" ht="31.5" x14ac:dyDescent="0.25">
      <c r="A69" s="23" t="s">
        <v>206</v>
      </c>
      <c r="B69" s="23"/>
      <c r="C69" s="14" t="s">
        <v>57</v>
      </c>
      <c r="D69" s="34">
        <v>6809</v>
      </c>
      <c r="E69" s="35">
        <v>6795.7488700000004</v>
      </c>
      <c r="F69" s="10">
        <f t="shared" ref="F69" si="10">E69*1/D69%</f>
        <v>99.805388015861354</v>
      </c>
    </row>
    <row r="70" spans="1:6" ht="47.25" x14ac:dyDescent="0.25">
      <c r="A70" s="20" t="s">
        <v>207</v>
      </c>
      <c r="B70" s="20"/>
      <c r="C70" s="13" t="s">
        <v>58</v>
      </c>
      <c r="D70" s="32">
        <v>173949</v>
      </c>
      <c r="E70" s="33">
        <f>E71+E73+E75+E78</f>
        <v>182469.78143</v>
      </c>
      <c r="F70" s="9">
        <f t="shared" si="9"/>
        <v>104.89843657048905</v>
      </c>
    </row>
    <row r="71" spans="1:6" ht="15.75" x14ac:dyDescent="0.25">
      <c r="A71" s="20" t="s">
        <v>208</v>
      </c>
      <c r="B71" s="20"/>
      <c r="C71" s="13" t="s">
        <v>59</v>
      </c>
      <c r="D71" s="32">
        <v>34166</v>
      </c>
      <c r="E71" s="33">
        <f>E72</f>
        <v>34660.377619999999</v>
      </c>
      <c r="F71" s="9">
        <f t="shared" si="9"/>
        <v>101.44698712169992</v>
      </c>
    </row>
    <row r="72" spans="1:6" ht="31.5" x14ac:dyDescent="0.25">
      <c r="A72" s="23" t="s">
        <v>209</v>
      </c>
      <c r="B72" s="23"/>
      <c r="C72" s="14" t="s">
        <v>60</v>
      </c>
      <c r="D72" s="34">
        <v>34166</v>
      </c>
      <c r="E72" s="35">
        <v>34660.377619999999</v>
      </c>
      <c r="F72" s="10">
        <f t="shared" si="9"/>
        <v>101.44698712169992</v>
      </c>
    </row>
    <row r="73" spans="1:6" ht="126" x14ac:dyDescent="0.25">
      <c r="A73" s="20" t="s">
        <v>210</v>
      </c>
      <c r="B73" s="20"/>
      <c r="C73" s="13" t="s">
        <v>61</v>
      </c>
      <c r="D73" s="32">
        <v>109412</v>
      </c>
      <c r="E73" s="33">
        <f>E74</f>
        <v>112053.90366</v>
      </c>
      <c r="F73" s="9">
        <f t="shared" si="9"/>
        <v>102.41463793733777</v>
      </c>
    </row>
    <row r="74" spans="1:6" ht="126" x14ac:dyDescent="0.25">
      <c r="A74" s="23" t="s">
        <v>211</v>
      </c>
      <c r="B74" s="23"/>
      <c r="C74" s="14" t="s">
        <v>62</v>
      </c>
      <c r="D74" s="34">
        <v>109412</v>
      </c>
      <c r="E74" s="35">
        <v>112053.90366</v>
      </c>
      <c r="F74" s="10">
        <f t="shared" si="9"/>
        <v>102.41463793733777</v>
      </c>
    </row>
    <row r="75" spans="1:6" ht="47.25" x14ac:dyDescent="0.25">
      <c r="A75" s="20" t="s">
        <v>212</v>
      </c>
      <c r="B75" s="20"/>
      <c r="C75" s="13" t="s">
        <v>63</v>
      </c>
      <c r="D75" s="32">
        <v>12371</v>
      </c>
      <c r="E75" s="33">
        <f>E76+E77</f>
        <v>17340.07806</v>
      </c>
      <c r="F75" s="9">
        <f t="shared" si="9"/>
        <v>140.16714946245253</v>
      </c>
    </row>
    <row r="76" spans="1:6" ht="63" x14ac:dyDescent="0.25">
      <c r="A76" s="23" t="s">
        <v>213</v>
      </c>
      <c r="B76" s="23"/>
      <c r="C76" s="14" t="s">
        <v>64</v>
      </c>
      <c r="D76" s="34">
        <v>8400</v>
      </c>
      <c r="E76" s="35">
        <v>12663.492700000001</v>
      </c>
      <c r="F76" s="10">
        <f t="shared" si="9"/>
        <v>150.75586547619048</v>
      </c>
    </row>
    <row r="77" spans="1:6" ht="78.75" x14ac:dyDescent="0.25">
      <c r="A77" s="23" t="s">
        <v>214</v>
      </c>
      <c r="B77" s="23"/>
      <c r="C77" s="14" t="s">
        <v>65</v>
      </c>
      <c r="D77" s="34">
        <v>3971</v>
      </c>
      <c r="E77" s="35">
        <v>4676.58536</v>
      </c>
      <c r="F77" s="10">
        <f t="shared" si="9"/>
        <v>117.76845530093175</v>
      </c>
    </row>
    <row r="78" spans="1:6" ht="110.25" x14ac:dyDescent="0.25">
      <c r="A78" s="20" t="s">
        <v>215</v>
      </c>
      <c r="B78" s="20"/>
      <c r="C78" s="13" t="s">
        <v>66</v>
      </c>
      <c r="D78" s="32">
        <v>18000</v>
      </c>
      <c r="E78" s="33">
        <f>E79</f>
        <v>18415.42209</v>
      </c>
      <c r="F78" s="9">
        <f t="shared" ref="F78:F141" si="11">E78*1/D78%</f>
        <v>102.3079005</v>
      </c>
    </row>
    <row r="79" spans="1:6" ht="126" x14ac:dyDescent="0.25">
      <c r="A79" s="23" t="s">
        <v>216</v>
      </c>
      <c r="B79" s="23"/>
      <c r="C79" s="14" t="s">
        <v>67</v>
      </c>
      <c r="D79" s="34">
        <v>18000</v>
      </c>
      <c r="E79" s="35">
        <v>18415.42209</v>
      </c>
      <c r="F79" s="10">
        <f t="shared" si="11"/>
        <v>102.3079005</v>
      </c>
    </row>
    <row r="80" spans="1:6" ht="31.5" x14ac:dyDescent="0.25">
      <c r="A80" s="20" t="s">
        <v>217</v>
      </c>
      <c r="B80" s="20"/>
      <c r="C80" s="13" t="s">
        <v>68</v>
      </c>
      <c r="D80" s="32">
        <v>139440</v>
      </c>
      <c r="E80" s="33">
        <f>E81+E95+E98+E103</f>
        <v>140163.83775999999</v>
      </c>
      <c r="F80" s="9">
        <f t="shared" si="11"/>
        <v>100.51910338496843</v>
      </c>
    </row>
    <row r="81" spans="1:6" ht="63" x14ac:dyDescent="0.25">
      <c r="A81" s="20" t="s">
        <v>218</v>
      </c>
      <c r="B81" s="20"/>
      <c r="C81" s="13" t="s">
        <v>69</v>
      </c>
      <c r="D81" s="32">
        <v>1623</v>
      </c>
      <c r="E81" s="33">
        <f>SUM(E82:E94)</f>
        <v>1720.22713</v>
      </c>
      <c r="F81" s="9">
        <f t="shared" si="11"/>
        <v>105.99058102279729</v>
      </c>
    </row>
    <row r="82" spans="1:6" ht="110.25" x14ac:dyDescent="0.25">
      <c r="A82" s="23" t="s">
        <v>219</v>
      </c>
      <c r="B82" s="23"/>
      <c r="C82" s="14" t="s">
        <v>70</v>
      </c>
      <c r="D82" s="34">
        <v>10</v>
      </c>
      <c r="E82" s="35">
        <v>11.3</v>
      </c>
      <c r="F82" s="10">
        <f t="shared" si="11"/>
        <v>113</v>
      </c>
    </row>
    <row r="83" spans="1:6" ht="141.75" x14ac:dyDescent="0.25">
      <c r="A83" s="23" t="s">
        <v>220</v>
      </c>
      <c r="B83" s="23"/>
      <c r="C83" s="14" t="s">
        <v>71</v>
      </c>
      <c r="D83" s="34">
        <v>14</v>
      </c>
      <c r="E83" s="35">
        <v>15.8</v>
      </c>
      <c r="F83" s="10">
        <f t="shared" si="11"/>
        <v>112.85714285714285</v>
      </c>
    </row>
    <row r="84" spans="1:6" ht="110.25" x14ac:dyDescent="0.25">
      <c r="A84" s="23" t="s">
        <v>221</v>
      </c>
      <c r="B84" s="23"/>
      <c r="C84" s="14" t="s">
        <v>72</v>
      </c>
      <c r="D84" s="34">
        <v>2</v>
      </c>
      <c r="E84" s="35">
        <v>3</v>
      </c>
      <c r="F84" s="10">
        <f t="shared" si="11"/>
        <v>150</v>
      </c>
    </row>
    <row r="85" spans="1:6" ht="110.25" x14ac:dyDescent="0.25">
      <c r="A85" s="23" t="s">
        <v>222</v>
      </c>
      <c r="B85" s="23"/>
      <c r="C85" s="14" t="s">
        <v>73</v>
      </c>
      <c r="D85" s="34">
        <v>190</v>
      </c>
      <c r="E85" s="35">
        <v>190</v>
      </c>
      <c r="F85" s="10">
        <f t="shared" si="11"/>
        <v>100</v>
      </c>
    </row>
    <row r="86" spans="1:6" ht="110.25" x14ac:dyDescent="0.25">
      <c r="A86" s="23" t="s">
        <v>223</v>
      </c>
      <c r="B86" s="23"/>
      <c r="C86" s="14" t="s">
        <v>74</v>
      </c>
      <c r="D86" s="34">
        <v>30</v>
      </c>
      <c r="E86" s="35">
        <v>30.5</v>
      </c>
      <c r="F86" s="10">
        <f t="shared" si="11"/>
        <v>101.66666666666667</v>
      </c>
    </row>
    <row r="87" spans="1:6" ht="126" x14ac:dyDescent="0.25">
      <c r="A87" s="23" t="s">
        <v>224</v>
      </c>
      <c r="B87" s="23"/>
      <c r="C87" s="14" t="s">
        <v>75</v>
      </c>
      <c r="D87" s="34">
        <v>50</v>
      </c>
      <c r="E87" s="35">
        <v>53.5</v>
      </c>
      <c r="F87" s="10">
        <f t="shared" si="11"/>
        <v>107</v>
      </c>
    </row>
    <row r="88" spans="1:6" ht="157.5" x14ac:dyDescent="0.25">
      <c r="A88" s="23" t="s">
        <v>225</v>
      </c>
      <c r="B88" s="23"/>
      <c r="C88" s="14" t="s">
        <v>76</v>
      </c>
      <c r="D88" s="34">
        <v>12</v>
      </c>
      <c r="E88" s="35">
        <v>14.97852</v>
      </c>
      <c r="F88" s="10">
        <f t="shared" si="11"/>
        <v>124.821</v>
      </c>
    </row>
    <row r="89" spans="1:6" ht="157.5" x14ac:dyDescent="0.25">
      <c r="A89" s="23" t="s">
        <v>226</v>
      </c>
      <c r="B89" s="23"/>
      <c r="C89" s="14" t="s">
        <v>77</v>
      </c>
      <c r="D89" s="34">
        <v>315</v>
      </c>
      <c r="E89" s="35">
        <v>362.93047000000001</v>
      </c>
      <c r="F89" s="10">
        <f t="shared" si="11"/>
        <v>115.21602222222224</v>
      </c>
    </row>
    <row r="90" spans="1:6" ht="126" x14ac:dyDescent="0.25">
      <c r="A90" s="23" t="s">
        <v>227</v>
      </c>
      <c r="B90" s="23"/>
      <c r="C90" s="14" t="s">
        <v>78</v>
      </c>
      <c r="D90" s="34">
        <v>3</v>
      </c>
      <c r="E90" s="35">
        <v>2.75</v>
      </c>
      <c r="F90" s="10">
        <f t="shared" si="11"/>
        <v>91.666666666666671</v>
      </c>
    </row>
    <row r="91" spans="1:6" ht="157.5" x14ac:dyDescent="0.25">
      <c r="A91" s="23" t="s">
        <v>228</v>
      </c>
      <c r="B91" s="23"/>
      <c r="C91" s="14" t="s">
        <v>79</v>
      </c>
      <c r="D91" s="34">
        <v>1</v>
      </c>
      <c r="E91" s="35">
        <v>1</v>
      </c>
      <c r="F91" s="10">
        <f t="shared" si="11"/>
        <v>100</v>
      </c>
    </row>
    <row r="92" spans="1:6" ht="110.25" x14ac:dyDescent="0.25">
      <c r="A92" s="23" t="s">
        <v>229</v>
      </c>
      <c r="B92" s="23"/>
      <c r="C92" s="14" t="s">
        <v>80</v>
      </c>
      <c r="D92" s="34">
        <v>469</v>
      </c>
      <c r="E92" s="35">
        <v>471.92500000000001</v>
      </c>
      <c r="F92" s="10">
        <f t="shared" si="11"/>
        <v>100.62366737739872</v>
      </c>
    </row>
    <row r="93" spans="1:6" ht="110.25" x14ac:dyDescent="0.25">
      <c r="A93" s="23" t="s">
        <v>230</v>
      </c>
      <c r="B93" s="23"/>
      <c r="C93" s="14" t="s">
        <v>81</v>
      </c>
      <c r="D93" s="34">
        <v>20</v>
      </c>
      <c r="E93" s="35">
        <v>0</v>
      </c>
      <c r="F93" s="10">
        <f t="shared" si="11"/>
        <v>0</v>
      </c>
    </row>
    <row r="94" spans="1:6" ht="126" x14ac:dyDescent="0.25">
      <c r="A94" s="23" t="s">
        <v>231</v>
      </c>
      <c r="B94" s="23"/>
      <c r="C94" s="14" t="s">
        <v>82</v>
      </c>
      <c r="D94" s="34">
        <v>507</v>
      </c>
      <c r="E94" s="35">
        <v>562.54313999999999</v>
      </c>
      <c r="F94" s="10">
        <f t="shared" si="11"/>
        <v>110.95525443786981</v>
      </c>
    </row>
    <row r="95" spans="1:6" ht="173.25" x14ac:dyDescent="0.25">
      <c r="A95" s="20" t="s">
        <v>232</v>
      </c>
      <c r="B95" s="20"/>
      <c r="C95" s="13" t="s">
        <v>83</v>
      </c>
      <c r="D95" s="32">
        <v>4557</v>
      </c>
      <c r="E95" s="33">
        <f>E96+E97</f>
        <v>4675.4334799999997</v>
      </c>
      <c r="F95" s="9">
        <f t="shared" si="11"/>
        <v>102.59893526442835</v>
      </c>
    </row>
    <row r="96" spans="1:6" ht="94.5" x14ac:dyDescent="0.25">
      <c r="A96" s="23" t="s">
        <v>233</v>
      </c>
      <c r="B96" s="23"/>
      <c r="C96" s="14" t="s">
        <v>84</v>
      </c>
      <c r="D96" s="34">
        <v>3011</v>
      </c>
      <c r="E96" s="35">
        <v>3128.49181</v>
      </c>
      <c r="F96" s="10">
        <f t="shared" si="11"/>
        <v>103.90208601793424</v>
      </c>
    </row>
    <row r="97" spans="1:6" ht="94.5" x14ac:dyDescent="0.25">
      <c r="A97" s="23" t="s">
        <v>234</v>
      </c>
      <c r="B97" s="23"/>
      <c r="C97" s="14" t="s">
        <v>85</v>
      </c>
      <c r="D97" s="34">
        <v>1546</v>
      </c>
      <c r="E97" s="35">
        <v>1546.9416699999999</v>
      </c>
      <c r="F97" s="10">
        <f t="shared" si="11"/>
        <v>100.06091009055626</v>
      </c>
    </row>
    <row r="98" spans="1:6" ht="31.5" x14ac:dyDescent="0.25">
      <c r="A98" s="20" t="s">
        <v>235</v>
      </c>
      <c r="B98" s="20"/>
      <c r="C98" s="13" t="s">
        <v>86</v>
      </c>
      <c r="D98" s="32">
        <v>129982</v>
      </c>
      <c r="E98" s="33">
        <f>SUM(E99:E102)</f>
        <v>130125.54525</v>
      </c>
      <c r="F98" s="9">
        <f t="shared" si="11"/>
        <v>100.11043471403732</v>
      </c>
    </row>
    <row r="99" spans="1:6" ht="204.75" x14ac:dyDescent="0.25">
      <c r="A99" s="23" t="s">
        <v>236</v>
      </c>
      <c r="B99" s="23"/>
      <c r="C99" s="14" t="s">
        <v>87</v>
      </c>
      <c r="D99" s="34">
        <v>55</v>
      </c>
      <c r="E99" s="35">
        <v>55.845410000000001</v>
      </c>
      <c r="F99" s="10">
        <f t="shared" si="11"/>
        <v>101.53710909090908</v>
      </c>
    </row>
    <row r="100" spans="1:6" ht="141.75" x14ac:dyDescent="0.25">
      <c r="A100" s="23" t="s">
        <v>237</v>
      </c>
      <c r="B100" s="23"/>
      <c r="C100" s="14" t="s">
        <v>88</v>
      </c>
      <c r="D100" s="34">
        <v>1536</v>
      </c>
      <c r="E100" s="35">
        <v>1536.0316800000001</v>
      </c>
      <c r="F100" s="10">
        <f t="shared" si="11"/>
        <v>100.00206250000001</v>
      </c>
    </row>
    <row r="101" spans="1:6" ht="94.5" x14ac:dyDescent="0.25">
      <c r="A101" s="23" t="s">
        <v>238</v>
      </c>
      <c r="B101" s="23"/>
      <c r="C101" s="14" t="s">
        <v>89</v>
      </c>
      <c r="D101" s="34">
        <v>127555</v>
      </c>
      <c r="E101" s="35">
        <v>127684.05021</v>
      </c>
      <c r="F101" s="10">
        <f t="shared" si="11"/>
        <v>100.10117220806711</v>
      </c>
    </row>
    <row r="102" spans="1:6" ht="110.25" x14ac:dyDescent="0.25">
      <c r="A102" s="23" t="s">
        <v>239</v>
      </c>
      <c r="B102" s="23"/>
      <c r="C102" s="14" t="s">
        <v>90</v>
      </c>
      <c r="D102" s="34">
        <v>836</v>
      </c>
      <c r="E102" s="35">
        <v>849.61794999999995</v>
      </c>
      <c r="F102" s="10">
        <f t="shared" si="11"/>
        <v>101.62894138755981</v>
      </c>
    </row>
    <row r="103" spans="1:6" ht="31.5" x14ac:dyDescent="0.25">
      <c r="A103" s="20" t="s">
        <v>240</v>
      </c>
      <c r="B103" s="20"/>
      <c r="C103" s="13" t="s">
        <v>91</v>
      </c>
      <c r="D103" s="32">
        <v>3278</v>
      </c>
      <c r="E103" s="33">
        <f>E104</f>
        <v>3642.6318999999999</v>
      </c>
      <c r="F103" s="9">
        <f t="shared" si="11"/>
        <v>111.12360890787065</v>
      </c>
    </row>
    <row r="104" spans="1:6" ht="157.5" x14ac:dyDescent="0.25">
      <c r="A104" s="23" t="s">
        <v>241</v>
      </c>
      <c r="B104" s="23"/>
      <c r="C104" s="14" t="s">
        <v>92</v>
      </c>
      <c r="D104" s="34">
        <v>3278</v>
      </c>
      <c r="E104" s="35">
        <v>3642.6318999999999</v>
      </c>
      <c r="F104" s="10">
        <f t="shared" si="11"/>
        <v>111.12360890787065</v>
      </c>
    </row>
    <row r="105" spans="1:6" ht="15.75" x14ac:dyDescent="0.25">
      <c r="A105" s="20" t="s">
        <v>242</v>
      </c>
      <c r="B105" s="20"/>
      <c r="C105" s="13" t="s">
        <v>93</v>
      </c>
      <c r="D105" s="32">
        <v>54397</v>
      </c>
      <c r="E105" s="33">
        <f>E106</f>
        <v>56590.114549999998</v>
      </c>
      <c r="F105" s="9">
        <f t="shared" si="11"/>
        <v>104.03168290530726</v>
      </c>
    </row>
    <row r="106" spans="1:6" ht="15.75" x14ac:dyDescent="0.25">
      <c r="A106" s="20" t="s">
        <v>243</v>
      </c>
      <c r="B106" s="20"/>
      <c r="C106" s="13" t="s">
        <v>94</v>
      </c>
      <c r="D106" s="32">
        <v>54397</v>
      </c>
      <c r="E106" s="33">
        <f>E107</f>
        <v>56590.114549999998</v>
      </c>
      <c r="F106" s="9">
        <f t="shared" si="11"/>
        <v>104.03168290530726</v>
      </c>
    </row>
    <row r="107" spans="1:6" ht="31.5" x14ac:dyDescent="0.25">
      <c r="A107" s="23" t="s">
        <v>244</v>
      </c>
      <c r="B107" s="23"/>
      <c r="C107" s="14" t="s">
        <v>95</v>
      </c>
      <c r="D107" s="34">
        <v>54397</v>
      </c>
      <c r="E107" s="35">
        <v>56590.114549999998</v>
      </c>
      <c r="F107" s="10">
        <f t="shared" si="11"/>
        <v>104.03168290530726</v>
      </c>
    </row>
    <row r="108" spans="1:6" ht="15.75" x14ac:dyDescent="0.25">
      <c r="A108" s="20" t="s">
        <v>245</v>
      </c>
      <c r="B108" s="20"/>
      <c r="C108" s="13" t="s">
        <v>96</v>
      </c>
      <c r="D108" s="32">
        <v>5451204.2237299997</v>
      </c>
      <c r="E108" s="33">
        <f>E109+E133+E136+E141</f>
        <v>5334827.2043399997</v>
      </c>
      <c r="F108" s="9">
        <f t="shared" si="11"/>
        <v>97.865113567321671</v>
      </c>
    </row>
    <row r="109" spans="1:6" ht="47.25" x14ac:dyDescent="0.25">
      <c r="A109" s="20" t="s">
        <v>246</v>
      </c>
      <c r="B109" s="20"/>
      <c r="C109" s="13" t="s">
        <v>97</v>
      </c>
      <c r="D109" s="32">
        <v>5373158.4730000002</v>
      </c>
      <c r="E109" s="33">
        <f>E110+E112+E122+E130</f>
        <v>5256781.2904300001</v>
      </c>
      <c r="F109" s="9">
        <f t="shared" si="11"/>
        <v>97.834101057045075</v>
      </c>
    </row>
    <row r="110" spans="1:6" ht="31.5" x14ac:dyDescent="0.25">
      <c r="A110" s="20" t="s">
        <v>247</v>
      </c>
      <c r="B110" s="20"/>
      <c r="C110" s="13" t="s">
        <v>98</v>
      </c>
      <c r="D110" s="32">
        <v>22063.4</v>
      </c>
      <c r="E110" s="33">
        <f>E111</f>
        <v>22063.4</v>
      </c>
      <c r="F110" s="9">
        <f t="shared" si="11"/>
        <v>100</v>
      </c>
    </row>
    <row r="111" spans="1:6" ht="15.75" x14ac:dyDescent="0.25">
      <c r="A111" s="23" t="s">
        <v>248</v>
      </c>
      <c r="B111" s="23"/>
      <c r="C111" s="14" t="s">
        <v>99</v>
      </c>
      <c r="D111" s="34">
        <v>22063.4</v>
      </c>
      <c r="E111" s="35">
        <v>22063.4</v>
      </c>
      <c r="F111" s="10">
        <f t="shared" si="11"/>
        <v>100</v>
      </c>
    </row>
    <row r="112" spans="1:6" ht="47.25" x14ac:dyDescent="0.25">
      <c r="A112" s="20" t="s">
        <v>249</v>
      </c>
      <c r="B112" s="20"/>
      <c r="C112" s="13" t="s">
        <v>100</v>
      </c>
      <c r="D112" s="32">
        <v>1229270.0730000001</v>
      </c>
      <c r="E112" s="33">
        <f>SUM(E113:E121)</f>
        <v>1124611.51465</v>
      </c>
      <c r="F112" s="9">
        <f t="shared" si="11"/>
        <v>91.486121671002394</v>
      </c>
    </row>
    <row r="113" spans="1:6" ht="47.25" x14ac:dyDescent="0.25">
      <c r="A113" s="23" t="s">
        <v>250</v>
      </c>
      <c r="B113" s="23"/>
      <c r="C113" s="14" t="s">
        <v>101</v>
      </c>
      <c r="D113" s="34">
        <v>9089.65</v>
      </c>
      <c r="E113" s="35">
        <v>3355.13085</v>
      </c>
      <c r="F113" s="10">
        <f t="shared" si="11"/>
        <v>36.911551599896583</v>
      </c>
    </row>
    <row r="114" spans="1:6" ht="126" x14ac:dyDescent="0.25">
      <c r="A114" s="23" t="s">
        <v>251</v>
      </c>
      <c r="B114" s="23"/>
      <c r="C114" s="14" t="s">
        <v>102</v>
      </c>
      <c r="D114" s="34">
        <v>78650</v>
      </c>
      <c r="E114" s="35">
        <v>78454.972880000001</v>
      </c>
      <c r="F114" s="10">
        <f t="shared" si="11"/>
        <v>99.752031633820721</v>
      </c>
    </row>
    <row r="115" spans="1:6" ht="110.25" x14ac:dyDescent="0.25">
      <c r="A115" s="23" t="s">
        <v>252</v>
      </c>
      <c r="B115" s="23"/>
      <c r="C115" s="14" t="s">
        <v>103</v>
      </c>
      <c r="D115" s="34">
        <v>33701.381999999998</v>
      </c>
      <c r="E115" s="35">
        <v>22966.265920000002</v>
      </c>
      <c r="F115" s="10">
        <f t="shared" si="11"/>
        <v>68.146362425137355</v>
      </c>
    </row>
    <row r="116" spans="1:6" ht="189" x14ac:dyDescent="0.25">
      <c r="A116" s="23" t="s">
        <v>253</v>
      </c>
      <c r="B116" s="23"/>
      <c r="C116" s="14" t="s">
        <v>104</v>
      </c>
      <c r="D116" s="34">
        <v>27144</v>
      </c>
      <c r="E116" s="35">
        <v>26812.839499999998</v>
      </c>
      <c r="F116" s="10">
        <f t="shared" si="11"/>
        <v>98.779986368994983</v>
      </c>
    </row>
    <row r="117" spans="1:6" ht="78.75" x14ac:dyDescent="0.25">
      <c r="A117" s="23" t="s">
        <v>254</v>
      </c>
      <c r="B117" s="23"/>
      <c r="C117" s="14" t="s">
        <v>105</v>
      </c>
      <c r="D117" s="34">
        <v>66394</v>
      </c>
      <c r="E117" s="35">
        <v>65758.704100000003</v>
      </c>
      <c r="F117" s="10">
        <f t="shared" si="11"/>
        <v>99.043142603247276</v>
      </c>
    </row>
    <row r="118" spans="1:6" ht="78.75" x14ac:dyDescent="0.25">
      <c r="A118" s="23" t="s">
        <v>255</v>
      </c>
      <c r="B118" s="23"/>
      <c r="C118" s="14" t="s">
        <v>106</v>
      </c>
      <c r="D118" s="34">
        <v>9628</v>
      </c>
      <c r="E118" s="35">
        <v>8655.96515</v>
      </c>
      <c r="F118" s="10">
        <f t="shared" si="11"/>
        <v>89.904083402575822</v>
      </c>
    </row>
    <row r="119" spans="1:6" ht="47.25" x14ac:dyDescent="0.25">
      <c r="A119" s="23" t="s">
        <v>256</v>
      </c>
      <c r="B119" s="23"/>
      <c r="C119" s="14" t="s">
        <v>107</v>
      </c>
      <c r="D119" s="34">
        <v>8828.2000000000007</v>
      </c>
      <c r="E119" s="35">
        <v>8826.86132</v>
      </c>
      <c r="F119" s="10">
        <f t="shared" si="11"/>
        <v>99.984836319974619</v>
      </c>
    </row>
    <row r="120" spans="1:6" ht="47.25" x14ac:dyDescent="0.25">
      <c r="A120" s="23" t="s">
        <v>257</v>
      </c>
      <c r="B120" s="23"/>
      <c r="C120" s="14" t="s">
        <v>108</v>
      </c>
      <c r="D120" s="34">
        <v>378135.39</v>
      </c>
      <c r="E120" s="35">
        <v>378135.38666999998</v>
      </c>
      <c r="F120" s="10">
        <f t="shared" si="11"/>
        <v>99.999999119363039</v>
      </c>
    </row>
    <row r="121" spans="1:6" ht="15.75" x14ac:dyDescent="0.25">
      <c r="A121" s="23" t="s">
        <v>258</v>
      </c>
      <c r="B121" s="23"/>
      <c r="C121" s="14" t="s">
        <v>109</v>
      </c>
      <c r="D121" s="34">
        <v>617699.451</v>
      </c>
      <c r="E121" s="35">
        <v>531645.38826000004</v>
      </c>
      <c r="F121" s="10">
        <f t="shared" si="11"/>
        <v>86.068619196490104</v>
      </c>
    </row>
    <row r="122" spans="1:6" ht="31.5" x14ac:dyDescent="0.25">
      <c r="A122" s="20" t="s">
        <v>259</v>
      </c>
      <c r="B122" s="20"/>
      <c r="C122" s="13" t="s">
        <v>110</v>
      </c>
      <c r="D122" s="32">
        <v>4109575</v>
      </c>
      <c r="E122" s="33">
        <f>SUM(E123:E129)</f>
        <v>4097856.3757800004</v>
      </c>
      <c r="F122" s="9">
        <f t="shared" si="11"/>
        <v>99.714845836369946</v>
      </c>
    </row>
    <row r="123" spans="1:6" ht="47.25" x14ac:dyDescent="0.25">
      <c r="A123" s="23" t="s">
        <v>260</v>
      </c>
      <c r="B123" s="23"/>
      <c r="C123" s="14" t="s">
        <v>111</v>
      </c>
      <c r="D123" s="34">
        <v>32262</v>
      </c>
      <c r="E123" s="35">
        <v>32251.327509999999</v>
      </c>
      <c r="F123" s="10">
        <f t="shared" si="11"/>
        <v>99.966919316843345</v>
      </c>
    </row>
    <row r="124" spans="1:6" ht="47.25" x14ac:dyDescent="0.25">
      <c r="A124" s="23" t="s">
        <v>261</v>
      </c>
      <c r="B124" s="23"/>
      <c r="C124" s="14" t="s">
        <v>112</v>
      </c>
      <c r="D124" s="34">
        <v>167824</v>
      </c>
      <c r="E124" s="35">
        <v>166287.39541999999</v>
      </c>
      <c r="F124" s="10">
        <f t="shared" si="11"/>
        <v>99.084395211650289</v>
      </c>
    </row>
    <row r="125" spans="1:6" ht="110.25" x14ac:dyDescent="0.25">
      <c r="A125" s="23" t="s">
        <v>262</v>
      </c>
      <c r="B125" s="23"/>
      <c r="C125" s="14" t="s">
        <v>113</v>
      </c>
      <c r="D125" s="34">
        <v>71309</v>
      </c>
      <c r="E125" s="35">
        <v>71308.684999999998</v>
      </c>
      <c r="F125" s="10">
        <f t="shared" si="11"/>
        <v>99.999558260528119</v>
      </c>
    </row>
    <row r="126" spans="1:6" ht="78.75" x14ac:dyDescent="0.25">
      <c r="A126" s="23" t="s">
        <v>263</v>
      </c>
      <c r="B126" s="23"/>
      <c r="C126" s="14" t="s">
        <v>114</v>
      </c>
      <c r="D126" s="34">
        <v>24862</v>
      </c>
      <c r="E126" s="35">
        <v>24861.53241</v>
      </c>
      <c r="F126" s="10">
        <f t="shared" si="11"/>
        <v>99.998119258305849</v>
      </c>
    </row>
    <row r="127" spans="1:6" ht="78.75" x14ac:dyDescent="0.25">
      <c r="A127" s="23" t="s">
        <v>264</v>
      </c>
      <c r="B127" s="23"/>
      <c r="C127" s="14" t="s">
        <v>115</v>
      </c>
      <c r="D127" s="34">
        <v>1</v>
      </c>
      <c r="E127" s="35">
        <v>0</v>
      </c>
      <c r="F127" s="10">
        <f t="shared" si="11"/>
        <v>0</v>
      </c>
    </row>
    <row r="128" spans="1:6" ht="78.75" x14ac:dyDescent="0.25">
      <c r="A128" s="23" t="s">
        <v>265</v>
      </c>
      <c r="B128" s="23"/>
      <c r="C128" s="14" t="s">
        <v>116</v>
      </c>
      <c r="D128" s="34">
        <v>33279</v>
      </c>
      <c r="E128" s="35">
        <v>33279</v>
      </c>
      <c r="F128" s="10">
        <f t="shared" si="11"/>
        <v>100</v>
      </c>
    </row>
    <row r="129" spans="1:6" ht="15.75" x14ac:dyDescent="0.25">
      <c r="A129" s="23" t="s">
        <v>266</v>
      </c>
      <c r="B129" s="23"/>
      <c r="C129" s="14" t="s">
        <v>117</v>
      </c>
      <c r="D129" s="34">
        <v>3780038</v>
      </c>
      <c r="E129" s="35">
        <v>3769868.4354400001</v>
      </c>
      <c r="F129" s="10">
        <f t="shared" si="11"/>
        <v>99.730966605097635</v>
      </c>
    </row>
    <row r="130" spans="1:6" ht="15.75" x14ac:dyDescent="0.25">
      <c r="A130" s="20" t="s">
        <v>267</v>
      </c>
      <c r="B130" s="20"/>
      <c r="C130" s="13" t="s">
        <v>118</v>
      </c>
      <c r="D130" s="32">
        <v>12250</v>
      </c>
      <c r="E130" s="33">
        <f>E131+E132</f>
        <v>12250</v>
      </c>
      <c r="F130" s="9">
        <f t="shared" si="11"/>
        <v>100</v>
      </c>
    </row>
    <row r="131" spans="1:6" ht="47.25" x14ac:dyDescent="0.25">
      <c r="A131" s="23" t="s">
        <v>268</v>
      </c>
      <c r="B131" s="23"/>
      <c r="C131" s="14" t="s">
        <v>119</v>
      </c>
      <c r="D131" s="34">
        <v>250</v>
      </c>
      <c r="E131" s="35">
        <v>250</v>
      </c>
      <c r="F131" s="10">
        <f t="shared" si="11"/>
        <v>100</v>
      </c>
    </row>
    <row r="132" spans="1:6" ht="31.5" x14ac:dyDescent="0.25">
      <c r="A132" s="23" t="s">
        <v>269</v>
      </c>
      <c r="B132" s="23"/>
      <c r="C132" s="14" t="s">
        <v>120</v>
      </c>
      <c r="D132" s="34">
        <v>12000</v>
      </c>
      <c r="E132" s="35">
        <v>12000</v>
      </c>
      <c r="F132" s="10">
        <f t="shared" si="11"/>
        <v>100</v>
      </c>
    </row>
    <row r="133" spans="1:6" ht="31.5" x14ac:dyDescent="0.25">
      <c r="A133" s="20" t="s">
        <v>270</v>
      </c>
      <c r="B133" s="20"/>
      <c r="C133" s="13" t="s">
        <v>121</v>
      </c>
      <c r="D133" s="32">
        <v>94</v>
      </c>
      <c r="E133" s="33">
        <f>E134</f>
        <v>94</v>
      </c>
      <c r="F133" s="9">
        <f t="shared" si="11"/>
        <v>100</v>
      </c>
    </row>
    <row r="134" spans="1:6" ht="31.5" x14ac:dyDescent="0.25">
      <c r="A134" s="20" t="s">
        <v>271</v>
      </c>
      <c r="B134" s="20"/>
      <c r="C134" s="13" t="s">
        <v>122</v>
      </c>
      <c r="D134" s="32">
        <v>94</v>
      </c>
      <c r="E134" s="33">
        <f>E135</f>
        <v>94</v>
      </c>
      <c r="F134" s="9">
        <f t="shared" si="11"/>
        <v>100</v>
      </c>
    </row>
    <row r="135" spans="1:6" ht="31.5" x14ac:dyDescent="0.25">
      <c r="A135" s="23" t="s">
        <v>272</v>
      </c>
      <c r="B135" s="23"/>
      <c r="C135" s="14" t="s">
        <v>122</v>
      </c>
      <c r="D135" s="34">
        <v>94</v>
      </c>
      <c r="E135" s="35">
        <v>94</v>
      </c>
      <c r="F135" s="10">
        <f t="shared" si="11"/>
        <v>100</v>
      </c>
    </row>
    <row r="136" spans="1:6" ht="110.25" x14ac:dyDescent="0.25">
      <c r="A136" s="20" t="s">
        <v>273</v>
      </c>
      <c r="B136" s="20"/>
      <c r="C136" s="13" t="s">
        <v>123</v>
      </c>
      <c r="D136" s="32">
        <v>361041.75073000003</v>
      </c>
      <c r="E136" s="33">
        <f>E137</f>
        <v>361042.43322999997</v>
      </c>
      <c r="F136" s="9">
        <f t="shared" si="11"/>
        <v>100.00018903630912</v>
      </c>
    </row>
    <row r="137" spans="1:6" ht="126" x14ac:dyDescent="0.25">
      <c r="A137" s="20" t="s">
        <v>274</v>
      </c>
      <c r="B137" s="20"/>
      <c r="C137" s="13" t="s">
        <v>124</v>
      </c>
      <c r="D137" s="32">
        <v>361041.75073000003</v>
      </c>
      <c r="E137" s="33">
        <f>E138+E139+E140</f>
        <v>361042.43322999997</v>
      </c>
      <c r="F137" s="9">
        <f t="shared" si="11"/>
        <v>100.00018903630912</v>
      </c>
    </row>
    <row r="138" spans="1:6" ht="47.25" x14ac:dyDescent="0.25">
      <c r="A138" s="23" t="s">
        <v>275</v>
      </c>
      <c r="B138" s="23"/>
      <c r="C138" s="14" t="s">
        <v>125</v>
      </c>
      <c r="D138" s="34">
        <v>161</v>
      </c>
      <c r="E138" s="35">
        <v>161.69492</v>
      </c>
      <c r="F138" s="10">
        <f t="shared" si="11"/>
        <v>100.43162732919254</v>
      </c>
    </row>
    <row r="139" spans="1:6" ht="47.25" x14ac:dyDescent="0.25">
      <c r="A139" s="23" t="s">
        <v>276</v>
      </c>
      <c r="B139" s="23"/>
      <c r="C139" s="14" t="s">
        <v>126</v>
      </c>
      <c r="D139" s="34">
        <v>278303</v>
      </c>
      <c r="E139" s="35">
        <v>278302.98758000002</v>
      </c>
      <c r="F139" s="10">
        <f t="shared" si="11"/>
        <v>99.999995537238192</v>
      </c>
    </row>
    <row r="140" spans="1:6" ht="78.75" x14ac:dyDescent="0.25">
      <c r="A140" s="23" t="s">
        <v>277</v>
      </c>
      <c r="B140" s="23"/>
      <c r="C140" s="14" t="s">
        <v>127</v>
      </c>
      <c r="D140" s="34">
        <v>82577.75073</v>
      </c>
      <c r="E140" s="35">
        <v>82577.75073</v>
      </c>
      <c r="F140" s="10">
        <f t="shared" si="11"/>
        <v>100</v>
      </c>
    </row>
    <row r="141" spans="1:6" ht="78.75" x14ac:dyDescent="0.25">
      <c r="A141" s="20" t="s">
        <v>278</v>
      </c>
      <c r="B141" s="20"/>
      <c r="C141" s="13" t="s">
        <v>128</v>
      </c>
      <c r="D141" s="32">
        <f>D142</f>
        <v>-283090</v>
      </c>
      <c r="E141" s="33">
        <f>E142</f>
        <v>-283090.51932000002</v>
      </c>
      <c r="F141" s="9">
        <f t="shared" si="11"/>
        <v>100.00018344696034</v>
      </c>
    </row>
    <row r="142" spans="1:6" ht="63" x14ac:dyDescent="0.25">
      <c r="A142" s="20" t="s">
        <v>279</v>
      </c>
      <c r="B142" s="20"/>
      <c r="C142" s="13" t="s">
        <v>129</v>
      </c>
      <c r="D142" s="32">
        <f>D143</f>
        <v>-283090</v>
      </c>
      <c r="E142" s="33">
        <f>E143</f>
        <v>-283090.51932000002</v>
      </c>
      <c r="F142" s="9">
        <f t="shared" ref="F142:F144" si="12">E142*1/D142%</f>
        <v>100.00018344696034</v>
      </c>
    </row>
    <row r="143" spans="1:6" ht="63" x14ac:dyDescent="0.25">
      <c r="A143" s="23" t="s">
        <v>280</v>
      </c>
      <c r="B143" s="23"/>
      <c r="C143" s="14" t="s">
        <v>130</v>
      </c>
      <c r="D143" s="34">
        <v>-283090</v>
      </c>
      <c r="E143" s="35">
        <v>-283090.51932000002</v>
      </c>
      <c r="F143" s="10">
        <f t="shared" si="12"/>
        <v>100.00018344696034</v>
      </c>
    </row>
    <row r="144" spans="1:6" ht="15" customHeight="1" x14ac:dyDescent="0.25">
      <c r="A144" s="28" t="s">
        <v>131</v>
      </c>
      <c r="B144" s="28"/>
      <c r="C144" s="28"/>
      <c r="D144" s="32">
        <v>12697112.22373</v>
      </c>
      <c r="E144" s="33">
        <f>E108+E6</f>
        <v>12925793.02172</v>
      </c>
      <c r="F144" s="9">
        <f t="shared" si="12"/>
        <v>101.80104573355359</v>
      </c>
    </row>
    <row r="145" spans="1:6" ht="15.75" x14ac:dyDescent="0.25">
      <c r="A145" s="1"/>
      <c r="B145" s="1"/>
      <c r="C145" s="1"/>
      <c r="D145" s="1"/>
      <c r="E145" s="4"/>
      <c r="F145" s="4"/>
    </row>
    <row r="146" spans="1:6" ht="15.75" x14ac:dyDescent="0.25">
      <c r="A146" s="4"/>
      <c r="B146" s="4"/>
      <c r="C146" s="4"/>
      <c r="D146" s="4"/>
      <c r="E146" s="4"/>
      <c r="F146" s="4"/>
    </row>
    <row r="147" spans="1:6" ht="15.75" x14ac:dyDescent="0.25">
      <c r="A147" s="27" t="s">
        <v>132</v>
      </c>
      <c r="B147" s="27"/>
      <c r="C147" s="27"/>
      <c r="D147" s="11"/>
      <c r="E147" s="17" t="s">
        <v>281</v>
      </c>
      <c r="F147" s="17"/>
    </row>
  </sheetData>
  <mergeCells count="146">
    <mergeCell ref="A2:F2"/>
    <mergeCell ref="A22:B22"/>
    <mergeCell ref="A24:B24"/>
    <mergeCell ref="A25:B25"/>
    <mergeCell ref="A21:B21"/>
    <mergeCell ref="A23:B23"/>
    <mergeCell ref="A19:B19"/>
    <mergeCell ref="A20:B20"/>
    <mergeCell ref="A133:B133"/>
    <mergeCell ref="A130:B130"/>
    <mergeCell ref="A131:B131"/>
    <mergeCell ref="A124:B124"/>
    <mergeCell ref="A128:B128"/>
    <mergeCell ref="A129:B129"/>
    <mergeCell ref="A126:B126"/>
    <mergeCell ref="A127:B127"/>
    <mergeCell ref="A132:B132"/>
    <mergeCell ref="A113:B113"/>
    <mergeCell ref="A147:C147"/>
    <mergeCell ref="A144:C144"/>
    <mergeCell ref="A142:B142"/>
    <mergeCell ref="A143:B143"/>
    <mergeCell ref="A136:B136"/>
    <mergeCell ref="A137:B137"/>
    <mergeCell ref="A134:B134"/>
    <mergeCell ref="A135:B135"/>
    <mergeCell ref="A140:B140"/>
    <mergeCell ref="A141:B141"/>
    <mergeCell ref="A138:B138"/>
    <mergeCell ref="A139:B139"/>
    <mergeCell ref="A116:B116"/>
    <mergeCell ref="A117:B117"/>
    <mergeCell ref="A114:B114"/>
    <mergeCell ref="A115:B115"/>
    <mergeCell ref="A120:B120"/>
    <mergeCell ref="A121:B121"/>
    <mergeCell ref="A118:B118"/>
    <mergeCell ref="A119:B119"/>
    <mergeCell ref="A125:B125"/>
    <mergeCell ref="A122:B122"/>
    <mergeCell ref="A123:B123"/>
    <mergeCell ref="A104:B104"/>
    <mergeCell ref="A105:B105"/>
    <mergeCell ref="A102:B102"/>
    <mergeCell ref="A103:B103"/>
    <mergeCell ref="A108:B108"/>
    <mergeCell ref="A109:B109"/>
    <mergeCell ref="A106:B106"/>
    <mergeCell ref="A107:B107"/>
    <mergeCell ref="A112:B112"/>
    <mergeCell ref="A110:B110"/>
    <mergeCell ref="A111:B111"/>
    <mergeCell ref="A93:B93"/>
    <mergeCell ref="A90:B90"/>
    <mergeCell ref="A91:B91"/>
    <mergeCell ref="A96:B96"/>
    <mergeCell ref="A97:B97"/>
    <mergeCell ref="A94:B94"/>
    <mergeCell ref="A95:B95"/>
    <mergeCell ref="A100:B100"/>
    <mergeCell ref="A101:B101"/>
    <mergeCell ref="A98:B98"/>
    <mergeCell ref="A99:B99"/>
    <mergeCell ref="A84:B84"/>
    <mergeCell ref="A85:B85"/>
    <mergeCell ref="A82:B82"/>
    <mergeCell ref="A83:B83"/>
    <mergeCell ref="A88:B88"/>
    <mergeCell ref="A89:B89"/>
    <mergeCell ref="A86:B86"/>
    <mergeCell ref="A87:B87"/>
    <mergeCell ref="A92:B92"/>
    <mergeCell ref="A73:B73"/>
    <mergeCell ref="A70:B70"/>
    <mergeCell ref="A71:B71"/>
    <mergeCell ref="A76:B76"/>
    <mergeCell ref="A77:B77"/>
    <mergeCell ref="A74:B74"/>
    <mergeCell ref="A75:B75"/>
    <mergeCell ref="A80:B80"/>
    <mergeCell ref="A81:B81"/>
    <mergeCell ref="A78:B78"/>
    <mergeCell ref="A79:B79"/>
    <mergeCell ref="A64:B64"/>
    <mergeCell ref="A65:B65"/>
    <mergeCell ref="A62:B62"/>
    <mergeCell ref="A63:B63"/>
    <mergeCell ref="A68:B68"/>
    <mergeCell ref="A69:B69"/>
    <mergeCell ref="A66:B66"/>
    <mergeCell ref="A67:B67"/>
    <mergeCell ref="A72:B72"/>
    <mergeCell ref="A53:B53"/>
    <mergeCell ref="A50:B50"/>
    <mergeCell ref="A51:B51"/>
    <mergeCell ref="A56:B56"/>
    <mergeCell ref="A57:B57"/>
    <mergeCell ref="A54:B54"/>
    <mergeCell ref="A55:B55"/>
    <mergeCell ref="A60:B60"/>
    <mergeCell ref="A61:B61"/>
    <mergeCell ref="A58:B58"/>
    <mergeCell ref="A59:B59"/>
    <mergeCell ref="A43:B43"/>
    <mergeCell ref="A45:B45"/>
    <mergeCell ref="A41:B41"/>
    <mergeCell ref="A42:B42"/>
    <mergeCell ref="A48:B48"/>
    <mergeCell ref="A49:B49"/>
    <mergeCell ref="A46:B46"/>
    <mergeCell ref="A47:B47"/>
    <mergeCell ref="A52:B52"/>
    <mergeCell ref="A29:B29"/>
    <mergeCell ref="A30:B30"/>
    <mergeCell ref="A35:B35"/>
    <mergeCell ref="A36:B36"/>
    <mergeCell ref="A33:B33"/>
    <mergeCell ref="A34:B34"/>
    <mergeCell ref="A39:B39"/>
    <mergeCell ref="A40:B40"/>
    <mergeCell ref="A37:B37"/>
    <mergeCell ref="A38:B38"/>
    <mergeCell ref="E147:F147"/>
    <mergeCell ref="E1:F1"/>
    <mergeCell ref="A4:B4"/>
    <mergeCell ref="A44:B44"/>
    <mergeCell ref="A5:B5"/>
    <mergeCell ref="A6:B6"/>
    <mergeCell ref="A3:C3"/>
    <mergeCell ref="A9:B9"/>
    <mergeCell ref="A10:B10"/>
    <mergeCell ref="A7:B7"/>
    <mergeCell ref="A8:B8"/>
    <mergeCell ref="A13:B13"/>
    <mergeCell ref="A14:B14"/>
    <mergeCell ref="A11:B11"/>
    <mergeCell ref="A12:B12"/>
    <mergeCell ref="A17:B17"/>
    <mergeCell ref="A18:B18"/>
    <mergeCell ref="A15:B15"/>
    <mergeCell ref="A16:B16"/>
    <mergeCell ref="A31:B31"/>
    <mergeCell ref="A32:B32"/>
    <mergeCell ref="A26:B26"/>
    <mergeCell ref="A27:B27"/>
    <mergeCell ref="A28:B28"/>
  </mergeCells>
  <pageMargins left="0.82677165354330717" right="0.43307086614173229" top="0.35433070866141736" bottom="0.35433070866141736" header="0.23622047244094491" footer="0.23622047244094491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Nosenko</cp:lastModifiedBy>
  <cp:lastPrinted>2021-03-23T09:05:53Z</cp:lastPrinted>
  <dcterms:created xsi:type="dcterms:W3CDTF">2020-12-23T12:39:05Z</dcterms:created>
  <dcterms:modified xsi:type="dcterms:W3CDTF">2021-03-23T09:34:53Z</dcterms:modified>
</cp:coreProperties>
</file>