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езультат" sheetId="1" r:id="rId1"/>
  </sheets>
  <externalReferences>
    <externalReference r:id="rId4"/>
  </externalReferences>
  <definedNames/>
  <calcPr fullCalcOnLoad="1"/>
</workbook>
</file>

<file path=xl/sharedStrings.xml><?xml version="1.0" encoding="utf-8"?>
<sst xmlns="http://schemas.openxmlformats.org/spreadsheetml/2006/main" count="338" uniqueCount="323">
  <si>
    <t>Код дохода</t>
  </si>
  <si>
    <t>Наименование кода дохода</t>
  </si>
  <si>
    <t>1 00 00 000 00 0000 000</t>
  </si>
  <si>
    <t>НАЛОГОВЫЕ И НЕНАЛОГОВЫЕ ДОХОДЫ</t>
  </si>
  <si>
    <t>Налоговые доходы</t>
  </si>
  <si>
    <t>1 01 00 000 00 0000 000</t>
  </si>
  <si>
    <t>НАЛОГИ НА ПРИБЫЛЬ, ДОХОДЫ</t>
  </si>
  <si>
    <t>1 01 02 000 01 0000 110</t>
  </si>
  <si>
    <t>Налог на доходы физических лиц</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</si>
  <si>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</si>
  <si>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</si>
  <si>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</si>
  <si>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</si>
  <si>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</si>
  <si>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</si>
  <si>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</si>
  <si>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</si>
  <si>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</si>
  <si>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</si>
  <si>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</si>
  <si>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</si>
  <si>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</si>
  <si>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</si>
  <si>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</si>
  <si>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</si>
  <si>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</si>
  <si>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</si>
  <si>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</si>
  <si>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</si>
  <si>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</si>
  <si>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</si>
  <si>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</si>
  <si>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</si>
  <si>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</si>
  <si>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1 05 04 010 02 0000 110</t>
  </si>
  <si>
    <t>Налог, взимаемый в связи с применением патентной системы налогообложения, зачисляемый в бюджеты городских округов</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</si>
  <si>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</si>
  <si>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</si>
  <si>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</si>
  <si>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</si>
  <si>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</si>
  <si>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</si>
  <si>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1 06 06 000 00 0000 110</t>
  </si>
  <si>
    <t>Земельный налог</t>
  </si>
  <si>
    <t>1 06 06 032 04 0000 110</t>
  </si>
  <si>
    <t>Земельный налог с организаций, обладающих земельным участком, расположенным в границах городских округов</t>
  </si>
  <si>
    <t>1 06 06 042 04 0000 110</t>
  </si>
  <si>
    <t>Земельный налог с физических лиц, обладающих земельным участком, расположенным в границах городских округов</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</si>
  <si>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</si>
  <si>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</si>
  <si>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</si>
  <si>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</si>
  <si>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</si>
  <si>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</si>
  <si>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</si>
  <si>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</si>
  <si>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</si>
  <si>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</si>
  <si>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1 10 00 000 00 0000 000</t>
  </si>
  <si>
    <t>Неналоговые доходы</t>
  </si>
  <si>
    <t>1 11 00 000 00 0000 000</t>
  </si>
  <si>
    <t>ДОХОДЫ ОТ ИСПОЛЬЗОВАНИЯ ИМУЩЕСТВА, НАХОДЯЩЕГОСЯ В ГОСУДАРСТВЕННОЙ И МУНИЦИПАЛЬНОЙ СОБСТВЕННОСТИ</t>
  </si>
  <si>
    <t>1 11 01 000 00 0000 120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</si>
  <si>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</si>
  <si>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1 11 01 040 04 0000 120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</si>
  <si>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</si>
  <si>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</si>
  <si>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</si>
  <si>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</si>
  <si>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</si>
  <si>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1 11 05 024 04 0000 120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</si>
  <si>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</si>
  <si>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1 11 05 074 04 0000 120</t>
  </si>
  <si>
    <t>Доходы от сдачи в аренду имущества, составляющего казну городских округов (за исключением земельных участков)</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</si>
  <si>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</si>
  <si>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</si>
  <si>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</si>
  <si>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</si>
  <si>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1 11 05 324 04 0000 120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</si>
  <si>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</si>
  <si>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1 11 08 000 00 0000 120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</si>
  <si>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</si>
  <si>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1 11 08 040 04 0000 120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</si>
  <si>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</si>
  <si>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</si>
  <si>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</si>
  <si>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</si>
  <si>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</si>
  <si>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</si>
  <si>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</si>
  <si>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</si>
  <si>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</si>
  <si>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</si>
  <si>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</si>
  <si>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</si>
  <si>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</si>
  <si>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</si>
  <si>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</si>
  <si>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</si>
  <si>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</si>
  <si>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1 13 02 000 00 0000 130</t>
  </si>
  <si>
    <t>Доходы от компенсации затрат государства</t>
  </si>
  <si>
    <t>1 13 02 994 04 0000 130</t>
  </si>
  <si>
    <t>Прочие доходы от компенсации затрат бюджетов городских округов</t>
  </si>
  <si>
    <t>1 14 00 000 00 0000 000</t>
  </si>
  <si>
    <t>ДОХОДЫ ОТ ПРОДАЖИ МАТЕРИАЛЬНЫХ И НЕМАТЕРИАЛЬНЫХ АКТИВОВ</t>
  </si>
  <si>
    <t>1 14 01 000 00 0000 410</t>
  </si>
  <si>
    <t>Доходы от продажи квартир</t>
  </si>
  <si>
    <t>1 14 01 040 04 0000 410</t>
  </si>
  <si>
    <t>Доходы от продажи квартир, находящихся в собственности городских округов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</si>
  <si>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</si>
  <si>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</si>
  <si>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</si>
  <si>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</si>
  <si>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</si>
  <si>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</si>
  <si>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</si>
  <si>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</si>
  <si>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1 14 06 024 04 0000 430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</si>
  <si>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</si>
  <si>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</si>
  <si>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</si>
  <si>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</si>
  <si>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</si>
  <si>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</si>
  <si>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</si>
  <si>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</si>
  <si>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</si>
  <si>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1 16 02 000 02 0000 140</t>
  </si>
  <si>
    <t>Административные штрафы, установленные законами субъектов Российской Федерации об административных правонарушениях</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</si>
  <si>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</si>
  <si>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</si>
  <si>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</si>
  <si>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</si>
  <si>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1 16 07 090 04 0000 140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</si>
  <si>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</si>
  <si>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1 16 11 000 01 0000 140</t>
  </si>
  <si>
    <t>Платежи, уплачиваемые в целях возмещения вреда</t>
  </si>
  <si>
    <t>1 17 00 000 00 0000 000</t>
  </si>
  <si>
    <t>ПРОЧИЕ НЕНАЛОГОВЫЕ ДОХОДЫ</t>
  </si>
  <si>
    <t>1 17 05 000 00 0000 180</t>
  </si>
  <si>
    <t>Прочие неналоговые доходы</t>
  </si>
  <si>
    <t>1 17 05 040 04 0000 180</t>
  </si>
  <si>
    <t>Прочие неналоговые доходы бюджетов городских округов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</si>
  <si>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</si>
  <si>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</si>
  <si>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</si>
  <si>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</si>
  <si>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</si>
  <si>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</si>
  <si>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2 02 19 999 04 0000 150</t>
  </si>
  <si>
    <t>Прочие дотации бюджетам городских округов</t>
  </si>
  <si>
    <t>2 02 20 000 00 0000 150</t>
  </si>
  <si>
    <t>Субсидии бюджетам бюджетной системы Российской Федерации (межбюджетные субсидии)</t>
  </si>
  <si>
    <t>2 02 20 077 04 0000 150</t>
  </si>
  <si>
    <t>Субсидии бюджетам городских округов на софинансирование капитальных вложений в объекты муниципальной собственности</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</si>
  <si>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</si>
  <si>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</si>
  <si>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2 02 25 169 04 0000 150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</si>
  <si>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</si>
  <si>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2 02 25 243 04 0000 150</t>
  </si>
  <si>
    <t>Субсидии бюджетам городских округов на строительство и реконструкцию (модернизацию) объектов питьевого водоснабжения</t>
  </si>
  <si>
    <t>2 02 25 304 04 0000 150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</si>
  <si>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</si>
  <si>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2 02 25 305 04 0000 150</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</si>
  <si>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</si>
  <si>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2 02 25 497 04 0000 150</t>
  </si>
  <si>
    <t>Субсидии бюджетам городских округов на реализацию мероприятий по обеспечению жильем молодых семей</t>
  </si>
  <si>
    <t>2 02 25 519 04 0000 150</t>
  </si>
  <si>
    <t>Субсидии бюджетам городских округов на поддержку отрасли культуры</t>
  </si>
  <si>
    <t>2 02 25 555 04 0000 150</t>
  </si>
  <si>
    <t>Субсидии бюджетам городских округов на реализацию программ формирования современной городской среды</t>
  </si>
  <si>
    <t>2 02 25 750 04 0000 150</t>
  </si>
  <si>
    <t>Субсидии бюджетам городских округов на реализацию мероприятий по модернизации школьных систем образования</t>
  </si>
  <si>
    <t>2 02 29 999 04 2901 150</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</si>
  <si>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</si>
  <si>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2 02 29 999 04 2902 150</t>
  </si>
  <si>
    <t>Прочие субсидии бюджетам городских округов (на государственную поддержку частных общеобразовательных организаций в Московской области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</si>
  <si>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2 02 29 999 04 2903 150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</si>
  <si>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</si>
  <si>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2 02 29 999 04 2904 150</t>
  </si>
  <si>
    <t>Прочие субсидии бюджетам городских округов (на мероприятия по организации отдыха детей в каникулярное время)</t>
  </si>
  <si>
    <t>2 02 29 999 04 2905 150</t>
  </si>
  <si>
    <t>Прочие субсидии бюджетам городских округов (на строительство и реконструкцию объектов коммунальной инфраструктуры)</t>
  </si>
  <si>
    <t>2 02 29 999 04 2906 150</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</si>
  <si>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</si>
  <si>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2 02 29 999 04 2909 150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</si>
  <si>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</si>
  <si>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2 02 29 999 04 2911 150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</si>
  <si>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</si>
  <si>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2 02 29 999 04 2914 150</t>
  </si>
  <si>
    <t>Прочие субсидии бюджетам городских округов (на софинансирование расходов на организацию деятельности МФЦ)</t>
  </si>
  <si>
    <t>2 02 29 999 04 2915 150</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</si>
  <si>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</si>
  <si>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2 02 29 999 04 2918 150</t>
  </si>
  <si>
    <t>Прочие субсидии бюджетам городских округов (на ремонт подъездов в многоквартирных домах)</t>
  </si>
  <si>
    <t>2 02 29 999 04 2919 150</t>
  </si>
  <si>
    <t>Прочие субсидии бюджетам городских округов (на благоустройство лесопарковых зон)</t>
  </si>
  <si>
    <t>2 02 29 999 04 2920 150</t>
  </si>
  <si>
    <t>Прочие субсидии бюджетам городских округов (на устройство и капитальный ремонт систем наружного освещения в рамках реализации проекта «Светлый город»)</t>
  </si>
  <si>
    <t>2 02 29 999 04 2921 150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</si>
  <si>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</si>
  <si>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2 02 29 999 04 2922 150</t>
  </si>
  <si>
    <t>Прочие субсидии бюджетам городских округов (на ремонт дворовых территорий)</t>
  </si>
  <si>
    <t>2 02 29 999 04 2923 150</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</si>
  <si>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</si>
  <si>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2 02 29 999 04 2926 150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</si>
  <si>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</si>
  <si>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2 02 29 999 04 2927 150</t>
  </si>
  <si>
    <t xml:space="preserve">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 </t>
  </si>
  <si>
    <t>2 02 29 999 04 2928 150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</si>
  <si>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</si>
  <si>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2 02 29 999 04 2929 150</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</si>
  <si>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</si>
  <si>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2 02 29 999 04 2930 150</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</si>
  <si>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</si>
  <si>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2 02 29 999 04 2931 150</t>
  </si>
  <si>
    <t>Прочие субсидии бюджетам городских округов (устройство контейнерных площадок)</t>
  </si>
  <si>
    <t>2 02 29 999 04 2932 150</t>
  </si>
  <si>
    <t>Прочие субсидии бюджетам городских округов (ямочный ремонт асфальтового покрытия дворовых территорий)</t>
  </si>
  <si>
    <t>2 02 29 999 04 2933 150</t>
  </si>
  <si>
    <t>Прочие субсидии бюджетам городских округов (создание и ремонт пешеходных коммуникаций)</t>
  </si>
  <si>
    <t>2 02 29 999 04 2934 150</t>
  </si>
  <si>
    <t>Прочие субсидии бюджетам городских округов (обустройство пляжей)</t>
  </si>
  <si>
    <t>2 02 29 999 04 2935 150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</si>
  <si>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</si>
  <si>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2 02 29 999 04 2937 150</t>
  </si>
  <si>
    <t>Прочие субсидии бюджетам городских округов (на проведение капитального ремонта (ремонта) зданий (помещений)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 осуществляющих деятельность по охране общественного порядка и обеспечению общественной безопасности, противодействию терроризму и экстремизму, находящихся в собственности муниципальных образований Московской области)</t>
  </si>
  <si>
    <t>2 02 29 999 04 2939 150</t>
  </si>
  <si>
    <t>Прочие субсидии бюджетам городских округов (на реализацию проектов граждан, сформированных в рамках практик инициативного бюджетирования)</t>
  </si>
  <si>
    <t>2 02 30 000 00 0000 150</t>
  </si>
  <si>
    <t>Субвенции бюджетам бюджетной системы Российской Федерации</t>
  </si>
  <si>
    <t>2 02 30 022 04 0000 150</t>
  </si>
  <si>
    <t>Субвенции бюджетам городских округов на предоставление гражданам субсидий на оплату жилого помещения и коммунальных услуг</t>
  </si>
  <si>
    <t>2 02 30 024 04 3001 150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</si>
  <si>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</si>
  <si>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2 02 30 024 04 3002 150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</si>
  <si>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</si>
  <si>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2 02 30 024 04 3003 150</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</si>
  <si>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</si>
  <si>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2 02 30 024 04 3004 150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</si>
  <si>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</si>
  <si>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2 02 30 024 04 3005 150</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</si>
  <si>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</si>
  <si>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2 02 30 024 04 3006 150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</si>
  <si>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</si>
  <si>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2 02 30 024 04 3007 150</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</si>
  <si>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</si>
  <si>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2 02 30 024 04 3008 150</t>
  </si>
  <si>
    <t>Субвенции бюджетам городских округов на выполнение передаваемых полномочий субъектов Российской Федерации (для осуществления государственных полномочий Московской области в области земельных отношений)</t>
  </si>
  <si>
    <t>2 02 30 024 04 3009 150</t>
  </si>
  <si>
    <t>Субвенции бюджетам городских округов на выполнение передаваемых полномочий субъектов Российской Федерации (для осуществления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</si>
  <si>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2 02 30 024 04 3010 150</t>
  </si>
  <si>
    <t xml:space="preserve">Субвенции бюджетам городских округов на выполнение передаваемых полномочий субъектов Российской Федерации (для осуществления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 </t>
  </si>
  <si>
    <t>2 02 30 029 04 0000 150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</si>
  <si>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</si>
  <si>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</si>
  <si>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</si>
  <si>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</si>
  <si>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</si>
  <si>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</si>
  <si>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</si>
  <si>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2 02 39 999 04 3901 150</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</si>
  <si>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</si>
  <si>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2 02 39 999 04 3902 150</t>
  </si>
  <si>
    <t>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t>
  </si>
  <si>
    <t>2 02 40 000 00 0000 150</t>
  </si>
  <si>
    <t>Иные межбюджетные трансферты</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</si>
  <si>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</si>
  <si>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</si>
  <si>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2 02 49 999 04 4901 150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</si>
  <si>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</si>
  <si>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2 02 49 999 04 4902 150</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</si>
  <si>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</si>
  <si>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2 02 49 999 04 4903 150</t>
  </si>
  <si>
    <t>Прочие межбюджетные трансферты, передаваемые бюджетам городских округов (на развитие хоккея в Московской области)</t>
  </si>
  <si>
    <t>2 02 49 999 04 4904 150</t>
  </si>
  <si>
    <t>Прочие межбюджетные трансферты, передаваемые бюджетам городских округов (на материально-техническое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t>
  </si>
  <si>
    <t>2 02 49 999 04 4905 150</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</si>
  <si>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</si>
  <si>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2 02 49 999 04 4906 150</t>
  </si>
  <si>
    <t>Прочие межбюджетные трансферты, передаваемые бюджетам городских округов (на возмещение затрат, связанных с выполнением работ по благоустройству территорий, обеспечивающих доступ к водным объектам общего пользования)</t>
  </si>
  <si>
    <t>2 02 49 999 04 4907 150</t>
  </si>
  <si>
    <t xml:space="preserve">Прочие межбюджетные трансферты, передаваемые бюджетам городских округов (на организацию консультирования граждан по вопросам частичной мобилизации кол-центрами многофункциональных центров предоставления государственных и муниципальных услуг) </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</si>
  <si>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</si>
  <si>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</si>
  <si>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</si>
  <si>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</si>
  <si>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2 18 04 010 04 0000 150</t>
  </si>
  <si>
    <t>Доходы бюджетов городских округов от возврата бюджетными учреждениями остатков субсидий прошлых лет</t>
  </si>
  <si>
    <t>2 18 04 030 04 0000 150</t>
  </si>
  <si>
    <t>Доходы бюджетов городских округов от возврата иными организациями остатков субсидий прошлых лет</t>
  </si>
  <si>
    <t xml:space="preserve">ИТОГО  </t>
  </si>
  <si>
    <t>Приложение 1</t>
  </si>
  <si>
    <t>Начальник финансового управления</t>
  </si>
  <si>
    <t>Доходы  бюджета городского округа Красногорск за 2022 год</t>
  </si>
  <si>
    <t>План (тыс.рублей)</t>
  </si>
  <si>
    <t>Исполнено               (тыс. рублей)</t>
  </si>
  <si>
    <t>Процент исполнения</t>
  </si>
  <si>
    <t>Н.А. Гереш</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</si>
  <si>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</si>
  <si>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</si>
  <si>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</si>
  <si>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</si>
  <si>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</si>
  <si>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</si>
  <si>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</si>
  <si>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1 13 01 530 04 0000 130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</si>
  <si>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</si>
  <si>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1 16 10 000 00 0000 140</t>
  </si>
  <si>
    <t>Платежи в целях возмещения причиненного ущерба (убытков)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</si>
  <si>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</si>
  <si>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</si>
  <si>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</si>
  <si>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</si>
  <si>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1 17 15 000 00 0000 150</t>
  </si>
  <si>
    <t>Инициативные платежи</t>
  </si>
  <si>
    <t>1 17 15 020 04 0000 150</t>
  </si>
  <si>
    <t>Инициативные платежи, зачисляемые в бюджеты городских округов</t>
  </si>
  <si>
    <t>2 02 49 999 04 4908 150</t>
  </si>
  <si>
    <t>Прочие межбюджетные трансферты, передаваемые бюджетам городских округов (на организацию работы по преобразованию необходимых сведений о гражданах, которые содержатся в документах воинского учета военных комиссариатов Московской области, в электронно-цифровую форму работниками многофункциональных центров предоставления государственных и муниципальных услуг</t>
  </si>
  <si>
    <t>2 19 00 000 04 0000 150</t>
  </si>
  <si>
    <t>Возврат остатков субсидий, субвенций и иных межбюджетных трансфертов, имеющих целевое назначение, прошлых лет из бюджетов городских округов</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</si>
</sst>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t;=0.005]#,##0.00000,;[Red][&lt;=-0.005]\-#,##0.00000,;#,##0.00000,"/>
    <numFmt numFmtId="173" formatCode="#,##0.00000"/>
    <numFmt numFmtId="174" formatCode="#,##0.0_ ;[Red]\-#,##0.0\ "/>
    <numFmt numFmtId="175" formatCode="#,##0.00_ ;[Red]\-#,##0.00\ "/>
    <numFmt numFmtId="176" formatCode="#,##0.00000_ ;[Red]\-#,##0.00000\ "/>
    <numFmt numFmtId="177" formatCode="0.00000"/>
    <numFmt numFmtId="178" formatCode="0.0"/>
  </numFmts>
  <fonts count="43">
    <font>
      <sz val="10"/>
      <name val="Arial"/>
      <family val="0"/>
    </font>
    <font>
      <sz val="8"/>
      <color indexed="8"/>
      <name val="Arial"/>
      <family val="0"/>
    </font>
    <font>
      <b/>
      <sz val="8"/>
      <color indexed="8"/>
      <name val="Arial"/>
      <family val="0"/>
    </font>
    <font>
      <sz val="10"/>
      <color indexed="8"/>
      <name val="Arial"/>
      <family val="0"/>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17"/>
      <name val="Arial"/>
      <family val="2"/>
    </font>
    <font>
      <sz val="9"/>
      <color indexed="20"/>
      <name val="Arial"/>
      <family val="2"/>
    </font>
    <font>
      <sz val="9"/>
      <color indexed="60"/>
      <name val="Arial"/>
      <family val="2"/>
    </font>
    <font>
      <sz val="9"/>
      <color indexed="62"/>
      <name val="Arial"/>
      <family val="2"/>
    </font>
    <font>
      <b/>
      <sz val="9"/>
      <color indexed="63"/>
      <name val="Arial"/>
      <family val="2"/>
    </font>
    <font>
      <b/>
      <sz val="9"/>
      <color indexed="52"/>
      <name val="Arial"/>
      <family val="2"/>
    </font>
    <font>
      <sz val="9"/>
      <color indexed="52"/>
      <name val="Arial"/>
      <family val="2"/>
    </font>
    <font>
      <b/>
      <sz val="9"/>
      <color indexed="9"/>
      <name val="Arial"/>
      <family val="2"/>
    </font>
    <font>
      <sz val="9"/>
      <color indexed="10"/>
      <name val="Arial"/>
      <family val="2"/>
    </font>
    <font>
      <i/>
      <sz val="9"/>
      <color indexed="23"/>
      <name val="Arial"/>
      <family val="2"/>
    </font>
    <font>
      <b/>
      <sz val="9"/>
      <color indexed="8"/>
      <name val="Arial"/>
      <family val="2"/>
    </font>
    <font>
      <sz val="9"/>
      <color indexed="9"/>
      <name val="Arial"/>
      <family val="2"/>
    </font>
    <font>
      <sz val="9"/>
      <color indexed="8"/>
      <name val="Arial"/>
      <family val="2"/>
    </font>
    <font>
      <b/>
      <sz val="10"/>
      <color indexed="8"/>
      <name val="Arial"/>
      <family val="2"/>
    </font>
    <font>
      <b/>
      <sz val="8"/>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0"/>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5">
    <xf numFmtId="0" fontId="0" fillId="0" borderId="0" xfId="0" applyAlignment="1">
      <alignment/>
    </xf>
    <xf numFmtId="0" fontId="3" fillId="0" borderId="0" xfId="0" applyFont="1" applyBorder="1" applyAlignment="1">
      <alignment/>
    </xf>
    <xf numFmtId="0" fontId="2" fillId="0" borderId="0" xfId="0" applyFont="1" applyBorder="1" applyAlignment="1">
      <alignment horizontal="center" wrapText="1"/>
    </xf>
    <xf numFmtId="0" fontId="2"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xf>
    <xf numFmtId="0" fontId="0" fillId="0" borderId="0" xfId="0" applyFont="1" applyBorder="1" applyAlignment="1">
      <alignment/>
    </xf>
    <xf numFmtId="0" fontId="41" fillId="0" borderId="0" xfId="0" applyNumberFormat="1" applyFont="1" applyBorder="1" applyAlignment="1">
      <alignment horizontal="right" wrapText="1"/>
    </xf>
    <xf numFmtId="0" fontId="41" fillId="0" borderId="0" xfId="0" applyNumberFormat="1" applyFont="1" applyBorder="1" applyAlignment="1">
      <alignment horizontal="left" wrapText="1"/>
    </xf>
    <xf numFmtId="0" fontId="41" fillId="0" borderId="0" xfId="0" applyNumberFormat="1" applyFont="1" applyBorder="1" applyAlignment="1">
      <alignment horizontal="center" wrapText="1"/>
    </xf>
    <xf numFmtId="0" fontId="2" fillId="0" borderId="10" xfId="0" applyFont="1" applyBorder="1" applyAlignment="1">
      <alignment horizontal="center" vertical="center" wrapText="1"/>
    </xf>
    <xf numFmtId="0" fontId="42"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177" fontId="0" fillId="0" borderId="0" xfId="0" applyNumberFormat="1" applyAlignment="1">
      <alignment/>
    </xf>
    <xf numFmtId="176" fontId="0" fillId="0" borderId="0" xfId="0" applyNumberFormat="1" applyAlignment="1">
      <alignment/>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72" fontId="2"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8" fontId="2" fillId="0" borderId="10" xfId="0" applyNumberFormat="1" applyFont="1" applyFill="1" applyBorder="1" applyAlignment="1">
      <alignment vertical="center"/>
    </xf>
    <xf numFmtId="0" fontId="2"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172" fontId="1" fillId="0" borderId="10" xfId="0" applyNumberFormat="1" applyFont="1" applyFill="1" applyBorder="1" applyAlignment="1">
      <alignment horizontal="right" vertical="center"/>
    </xf>
    <xf numFmtId="178" fontId="1" fillId="0" borderId="10" xfId="0" applyNumberFormat="1" applyFont="1" applyFill="1" applyBorder="1" applyAlignment="1">
      <alignment vertical="center"/>
    </xf>
    <xf numFmtId="173" fontId="4" fillId="0" borderId="10" xfId="0" applyNumberFormat="1" applyFont="1" applyFill="1" applyBorder="1" applyAlignment="1">
      <alignment vertical="center"/>
    </xf>
    <xf numFmtId="49" fontId="1" fillId="0" borderId="10"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172" fontId="2" fillId="0" borderId="10" xfId="0" applyNumberFormat="1" applyFont="1" applyFill="1" applyBorder="1" applyAlignment="1">
      <alignment horizontal="right" vertical="center"/>
    </xf>
    <xf numFmtId="0" fontId="23" fillId="0" borderId="10" xfId="0" applyFont="1" applyFill="1" applyBorder="1" applyAlignment="1">
      <alignment vertical="center"/>
    </xf>
    <xf numFmtId="49" fontId="1" fillId="0" borderId="1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0" xfId="0" applyFont="1" applyFill="1" applyBorder="1" applyAlignment="1">
      <alignmen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172" fontId="1" fillId="0" borderId="10" xfId="0" applyNumberFormat="1" applyFont="1" applyFill="1" applyBorder="1" applyAlignment="1">
      <alignment horizontal="right" vertical="center"/>
    </xf>
    <xf numFmtId="0" fontId="23" fillId="0" borderId="0" xfId="0" applyFont="1" applyFill="1" applyAlignment="1">
      <alignment vertical="center"/>
    </xf>
    <xf numFmtId="0" fontId="4" fillId="0" borderId="0" xfId="0" applyFont="1" applyFill="1" applyAlignment="1">
      <alignment vertical="center"/>
    </xf>
    <xf numFmtId="173" fontId="23" fillId="0" borderId="10" xfId="0" applyNumberFormat="1" applyFont="1" applyFill="1" applyBorder="1" applyAlignment="1">
      <alignment vertical="center"/>
    </xf>
    <xf numFmtId="49" fontId="1" fillId="0" borderId="1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2" fillId="0" borderId="10" xfId="0" applyFont="1" applyFill="1" applyBorder="1" applyAlignment="1">
      <alignment vertical="center" wrapText="1"/>
    </xf>
    <xf numFmtId="178" fontId="2" fillId="0" borderId="10" xfId="0" applyNumberFormat="1" applyFont="1" applyFill="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h\d\&#1052;&#1086;&#1080;%20&#1076;&#1086;&#1082;&#1091;&#1084;&#1077;&#1085;&#1090;&#1099;-&#1053;&#1086;&#1089;&#1077;&#1085;&#1082;&#1086;\&#1041;&#1070;&#1044;&#1046;&#1045;&#1058;\2022%20&#1043;&#1054;&#1044;\&#1043;&#1086;&#1076;&#1086;&#1074;&#1086;&#1081;%20&#1086;&#1090;&#1095;&#1077;&#1090;%202022\&#1054;&#1090;&#1095;&#1077;&#1090;%20&#1086;&#1073;%20&#1080;&#1089;&#1087;&#1086;&#1083;&#1085;&#1077;&#1085;&#1080;&#1080;%20&#1073;&#1102;&#1076;&#1078;&#1077;&#1090;&#1072;%20&#1087;&#1086;%20&#1076;&#1086;&#1093;&#1086;&#1076;&#1072;&#1084;%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зультат"/>
    </sheetNames>
    <sheetDataSet>
      <sheetData sheetId="0">
        <row r="102">
          <cell r="E102">
            <v>801771717.06</v>
          </cell>
        </row>
        <row r="104">
          <cell r="E104">
            <v>73368713.89</v>
          </cell>
        </row>
        <row r="105">
          <cell r="E105">
            <v>56169902.26</v>
          </cell>
        </row>
        <row r="357">
          <cell r="E357">
            <v>677686.76</v>
          </cell>
        </row>
        <row r="364">
          <cell r="E364">
            <v>11147745.53</v>
          </cell>
        </row>
        <row r="365">
          <cell r="E365">
            <v>80958.55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2"/>
  <sheetViews>
    <sheetView tabSelected="1" zoomScalePageLayoutView="0" workbookViewId="0" topLeftCell="A163">
      <selection activeCell="G177" sqref="G177"/>
    </sheetView>
  </sheetViews>
  <sheetFormatPr defaultColWidth="9.140625" defaultRowHeight="12.75"/>
  <cols>
    <col min="1" max="8" width="9.140625" style="0" customWidth="1"/>
    <col min="9" max="9" width="14.57421875" style="0" customWidth="1"/>
    <col min="10" max="10" width="13.7109375" style="0" customWidth="1"/>
    <col min="11" max="11" width="14.57421875" style="0" customWidth="1"/>
    <col min="12" max="12" width="19.140625" style="0" customWidth="1"/>
  </cols>
  <sheetData>
    <row r="1" spans="1:11" ht="12.75">
      <c r="A1" s="4"/>
      <c r="B1" s="4"/>
      <c r="C1" s="4"/>
      <c r="D1" s="4"/>
      <c r="E1" s="4"/>
      <c r="F1" s="4"/>
      <c r="G1" s="4"/>
      <c r="H1" s="4"/>
      <c r="I1" s="4"/>
      <c r="J1" s="4"/>
      <c r="K1" s="4" t="s">
        <v>293</v>
      </c>
    </row>
    <row r="2" spans="1:11" ht="15" customHeight="1">
      <c r="A2" s="11" t="s">
        <v>295</v>
      </c>
      <c r="B2" s="11"/>
      <c r="C2" s="11"/>
      <c r="D2" s="11"/>
      <c r="E2" s="11"/>
      <c r="F2" s="11"/>
      <c r="G2" s="11"/>
      <c r="H2" s="11"/>
      <c r="I2" s="11"/>
      <c r="J2" s="11"/>
      <c r="K2" s="11"/>
    </row>
    <row r="3" spans="1:11" ht="11.25" customHeight="1">
      <c r="A3" s="2"/>
      <c r="B3" s="2"/>
      <c r="C3" s="2"/>
      <c r="D3" s="2"/>
      <c r="E3" s="2"/>
      <c r="F3" s="2"/>
      <c r="G3" s="2"/>
      <c r="H3" s="2"/>
      <c r="I3" s="2"/>
      <c r="J3" s="2"/>
      <c r="K3" s="2"/>
    </row>
    <row r="4" spans="1:11" ht="33" customHeight="1">
      <c r="A4" s="12" t="s">
        <v>0</v>
      </c>
      <c r="B4" s="12"/>
      <c r="C4" s="12" t="s">
        <v>1</v>
      </c>
      <c r="D4" s="12"/>
      <c r="E4" s="12"/>
      <c r="F4" s="12"/>
      <c r="G4" s="12"/>
      <c r="H4" s="12"/>
      <c r="I4" s="13" t="s">
        <v>296</v>
      </c>
      <c r="J4" s="13" t="s">
        <v>297</v>
      </c>
      <c r="K4" s="13" t="s">
        <v>298</v>
      </c>
    </row>
    <row r="5" spans="1:11" ht="15" customHeight="1">
      <c r="A5" s="10">
        <v>1</v>
      </c>
      <c r="B5" s="10"/>
      <c r="C5" s="10">
        <v>2</v>
      </c>
      <c r="D5" s="10"/>
      <c r="E5" s="10"/>
      <c r="F5" s="10"/>
      <c r="G5" s="10"/>
      <c r="H5" s="10"/>
      <c r="I5" s="3">
        <v>3</v>
      </c>
      <c r="J5" s="3">
        <v>4</v>
      </c>
      <c r="K5" s="3">
        <v>5</v>
      </c>
    </row>
    <row r="6" spans="1:11" ht="15" customHeight="1">
      <c r="A6" s="16" t="s">
        <v>2</v>
      </c>
      <c r="B6" s="16"/>
      <c r="C6" s="17" t="s">
        <v>3</v>
      </c>
      <c r="D6" s="17"/>
      <c r="E6" s="17"/>
      <c r="F6" s="17"/>
      <c r="G6" s="17"/>
      <c r="H6" s="17"/>
      <c r="I6" s="18">
        <v>10636237000</v>
      </c>
      <c r="J6" s="19">
        <f>J7+J40</f>
        <v>10859317.65194</v>
      </c>
      <c r="K6" s="20">
        <v>102.1</v>
      </c>
    </row>
    <row r="7" spans="1:12" ht="15" customHeight="1">
      <c r="A7" s="21" t="s">
        <v>2</v>
      </c>
      <c r="B7" s="21"/>
      <c r="C7" s="17" t="s">
        <v>4</v>
      </c>
      <c r="D7" s="17"/>
      <c r="E7" s="17"/>
      <c r="F7" s="17"/>
      <c r="G7" s="17"/>
      <c r="H7" s="17"/>
      <c r="I7" s="18">
        <v>9050286000</v>
      </c>
      <c r="J7" s="19">
        <v>9224453.81872</v>
      </c>
      <c r="K7" s="20">
        <v>101.92</v>
      </c>
      <c r="L7" s="14"/>
    </row>
    <row r="8" spans="1:11" ht="15" customHeight="1">
      <c r="A8" s="16" t="s">
        <v>5</v>
      </c>
      <c r="B8" s="16"/>
      <c r="C8" s="17" t="s">
        <v>6</v>
      </c>
      <c r="D8" s="17"/>
      <c r="E8" s="17"/>
      <c r="F8" s="17"/>
      <c r="G8" s="17"/>
      <c r="H8" s="17"/>
      <c r="I8" s="18">
        <v>3403803000</v>
      </c>
      <c r="J8" s="18">
        <f>J9</f>
        <v>3552154062.45</v>
      </c>
      <c r="K8" s="20">
        <f>J8/I8%</f>
        <v>104.35839155350646</v>
      </c>
    </row>
    <row r="9" spans="1:11" ht="15" customHeight="1">
      <c r="A9" s="16" t="s">
        <v>7</v>
      </c>
      <c r="B9" s="16"/>
      <c r="C9" s="17" t="s">
        <v>8</v>
      </c>
      <c r="D9" s="17"/>
      <c r="E9" s="17"/>
      <c r="F9" s="17"/>
      <c r="G9" s="17"/>
      <c r="H9" s="17"/>
      <c r="I9" s="18">
        <v>3403803000</v>
      </c>
      <c r="J9" s="18">
        <f>J10</f>
        <v>3552154062.45</v>
      </c>
      <c r="K9" s="20">
        <f>J9/I9%</f>
        <v>104.35839155350646</v>
      </c>
    </row>
    <row r="10" spans="1:11" ht="15" customHeight="1">
      <c r="A10" s="22" t="s">
        <v>7</v>
      </c>
      <c r="B10" s="22"/>
      <c r="C10" s="23" t="s">
        <v>8</v>
      </c>
      <c r="D10" s="23"/>
      <c r="E10" s="23"/>
      <c r="F10" s="23"/>
      <c r="G10" s="23"/>
      <c r="H10" s="23"/>
      <c r="I10" s="24">
        <v>3403803000</v>
      </c>
      <c r="J10" s="24">
        <v>3552154062.45</v>
      </c>
      <c r="K10" s="25">
        <f>J10/I10%</f>
        <v>104.35839155350646</v>
      </c>
    </row>
    <row r="11" spans="1:11" ht="23.25" customHeight="1">
      <c r="A11" s="16" t="s">
        <v>9</v>
      </c>
      <c r="B11" s="16"/>
      <c r="C11" s="17" t="s">
        <v>10</v>
      </c>
      <c r="D11" s="17"/>
      <c r="E11" s="17"/>
      <c r="F11" s="17"/>
      <c r="G11" s="17"/>
      <c r="H11" s="17"/>
      <c r="I11" s="18">
        <v>33642000</v>
      </c>
      <c r="J11" s="19">
        <v>34090.25249</v>
      </c>
      <c r="K11" s="20">
        <v>101.33</v>
      </c>
    </row>
    <row r="12" spans="1:11" ht="23.25" customHeight="1">
      <c r="A12" s="16" t="s">
        <v>11</v>
      </c>
      <c r="B12" s="16"/>
      <c r="C12" s="17" t="s">
        <v>12</v>
      </c>
      <c r="D12" s="17"/>
      <c r="E12" s="17"/>
      <c r="F12" s="17"/>
      <c r="G12" s="17"/>
      <c r="H12" s="17"/>
      <c r="I12" s="18">
        <v>33642000</v>
      </c>
      <c r="J12" s="19">
        <v>34090.25249</v>
      </c>
      <c r="K12" s="20">
        <v>101.33</v>
      </c>
    </row>
    <row r="13" spans="1:11" ht="68.25" customHeight="1">
      <c r="A13" s="22" t="s">
        <v>13</v>
      </c>
      <c r="B13" s="22"/>
      <c r="C13" s="23" t="s">
        <v>14</v>
      </c>
      <c r="D13" s="23"/>
      <c r="E13" s="23"/>
      <c r="F13" s="23"/>
      <c r="G13" s="23"/>
      <c r="H13" s="23"/>
      <c r="I13" s="24">
        <v>16604000</v>
      </c>
      <c r="J13" s="24">
        <v>17089683.56</v>
      </c>
      <c r="K13" s="25">
        <f aca="true" t="shared" si="0" ref="K13:K79">J13/I13%</f>
        <v>102.9250997350036</v>
      </c>
    </row>
    <row r="14" spans="1:11" ht="79.5" customHeight="1">
      <c r="A14" s="22" t="s">
        <v>15</v>
      </c>
      <c r="B14" s="22"/>
      <c r="C14" s="23" t="s">
        <v>16</v>
      </c>
      <c r="D14" s="23"/>
      <c r="E14" s="23"/>
      <c r="F14" s="23"/>
      <c r="G14" s="23"/>
      <c r="H14" s="23"/>
      <c r="I14" s="24">
        <v>93000</v>
      </c>
      <c r="J14" s="24">
        <v>92310.82</v>
      </c>
      <c r="K14" s="25">
        <f t="shared" si="0"/>
        <v>99.25894623655915</v>
      </c>
    </row>
    <row r="15" spans="1:11" ht="68.25" customHeight="1">
      <c r="A15" s="22" t="s">
        <v>17</v>
      </c>
      <c r="B15" s="22"/>
      <c r="C15" s="23" t="s">
        <v>18</v>
      </c>
      <c r="D15" s="23"/>
      <c r="E15" s="23"/>
      <c r="F15" s="23"/>
      <c r="G15" s="23"/>
      <c r="H15" s="23"/>
      <c r="I15" s="24">
        <v>18881000</v>
      </c>
      <c r="J15" s="24">
        <v>18868940.69</v>
      </c>
      <c r="K15" s="25">
        <f t="shared" si="0"/>
        <v>99.93612991896616</v>
      </c>
    </row>
    <row r="16" spans="1:11" ht="68.25" customHeight="1">
      <c r="A16" s="22" t="s">
        <v>19</v>
      </c>
      <c r="B16" s="22"/>
      <c r="C16" s="23" t="s">
        <v>20</v>
      </c>
      <c r="D16" s="23"/>
      <c r="E16" s="23"/>
      <c r="F16" s="23"/>
      <c r="G16" s="23"/>
      <c r="H16" s="23"/>
      <c r="I16" s="26">
        <v>-1936</v>
      </c>
      <c r="J16" s="26">
        <v>-1960.68258</v>
      </c>
      <c r="K16" s="25">
        <f t="shared" si="0"/>
        <v>101.27492665289256</v>
      </c>
    </row>
    <row r="17" spans="1:11" ht="15" customHeight="1">
      <c r="A17" s="16" t="s">
        <v>21</v>
      </c>
      <c r="B17" s="16"/>
      <c r="C17" s="17" t="s">
        <v>22</v>
      </c>
      <c r="D17" s="17"/>
      <c r="E17" s="17"/>
      <c r="F17" s="17"/>
      <c r="G17" s="17"/>
      <c r="H17" s="17"/>
      <c r="I17" s="18">
        <v>2689528000</v>
      </c>
      <c r="J17" s="19">
        <v>2682165.67346</v>
      </c>
      <c r="K17" s="20">
        <v>99.73</v>
      </c>
    </row>
    <row r="18" spans="1:11" ht="23.25" customHeight="1">
      <c r="A18" s="16" t="s">
        <v>23</v>
      </c>
      <c r="B18" s="16"/>
      <c r="C18" s="17" t="s">
        <v>24</v>
      </c>
      <c r="D18" s="17"/>
      <c r="E18" s="17"/>
      <c r="F18" s="17"/>
      <c r="G18" s="17"/>
      <c r="H18" s="17"/>
      <c r="I18" s="18">
        <v>2492528000</v>
      </c>
      <c r="J18" s="18">
        <f>J19+J20+J21</f>
        <v>2491183364.72</v>
      </c>
      <c r="K18" s="20">
        <f t="shared" si="0"/>
        <v>99.94605335306163</v>
      </c>
    </row>
    <row r="19" spans="1:11" ht="23.25" customHeight="1">
      <c r="A19" s="22" t="s">
        <v>25</v>
      </c>
      <c r="B19" s="22"/>
      <c r="C19" s="23" t="s">
        <v>26</v>
      </c>
      <c r="D19" s="23"/>
      <c r="E19" s="23"/>
      <c r="F19" s="23"/>
      <c r="G19" s="23"/>
      <c r="H19" s="23"/>
      <c r="I19" s="24">
        <v>2020729000</v>
      </c>
      <c r="J19" s="24">
        <v>2008741016.02</v>
      </c>
      <c r="K19" s="25">
        <f t="shared" si="0"/>
        <v>99.40674954533735</v>
      </c>
    </row>
    <row r="20" spans="1:11" ht="23.25" customHeight="1">
      <c r="A20" s="22" t="s">
        <v>27</v>
      </c>
      <c r="B20" s="22"/>
      <c r="C20" s="23" t="s">
        <v>28</v>
      </c>
      <c r="D20" s="23"/>
      <c r="E20" s="23"/>
      <c r="F20" s="23"/>
      <c r="G20" s="23"/>
      <c r="H20" s="23"/>
      <c r="I20" s="24">
        <v>471799000</v>
      </c>
      <c r="J20" s="24">
        <v>482344980.62</v>
      </c>
      <c r="K20" s="25">
        <f t="shared" si="0"/>
        <v>102.23526981193262</v>
      </c>
    </row>
    <row r="21" spans="1:11" ht="23.25" customHeight="1">
      <c r="A21" s="27" t="s">
        <v>300</v>
      </c>
      <c r="B21" s="22"/>
      <c r="C21" s="28" t="s">
        <v>301</v>
      </c>
      <c r="D21" s="29"/>
      <c r="E21" s="29"/>
      <c r="F21" s="29"/>
      <c r="G21" s="29"/>
      <c r="H21" s="30"/>
      <c r="I21" s="24">
        <v>0</v>
      </c>
      <c r="J21" s="24">
        <v>97368.08</v>
      </c>
      <c r="K21" s="25"/>
    </row>
    <row r="22" spans="1:11" ht="23.25" customHeight="1">
      <c r="A22" s="31" t="s">
        <v>302</v>
      </c>
      <c r="B22" s="32"/>
      <c r="C22" s="33" t="s">
        <v>303</v>
      </c>
      <c r="D22" s="34"/>
      <c r="E22" s="34"/>
      <c r="F22" s="34"/>
      <c r="G22" s="34"/>
      <c r="H22" s="35"/>
      <c r="I22" s="36">
        <v>0</v>
      </c>
      <c r="J22" s="37">
        <v>-901.35321</v>
      </c>
      <c r="K22" s="20"/>
    </row>
    <row r="23" spans="1:11" ht="23.25" customHeight="1">
      <c r="A23" s="38" t="s">
        <v>304</v>
      </c>
      <c r="B23" s="39"/>
      <c r="C23" s="40" t="s">
        <v>303</v>
      </c>
      <c r="D23" s="41"/>
      <c r="E23" s="41"/>
      <c r="F23" s="41"/>
      <c r="G23" s="41"/>
      <c r="H23" s="42"/>
      <c r="I23" s="24">
        <v>0</v>
      </c>
      <c r="J23" s="43">
        <v>-663.75108</v>
      </c>
      <c r="K23" s="25"/>
    </row>
    <row r="24" spans="1:11" ht="23.25" customHeight="1">
      <c r="A24" s="38" t="s">
        <v>305</v>
      </c>
      <c r="B24" s="39"/>
      <c r="C24" s="28" t="s">
        <v>306</v>
      </c>
      <c r="D24" s="29"/>
      <c r="E24" s="29"/>
      <c r="F24" s="29"/>
      <c r="G24" s="29"/>
      <c r="H24" s="30"/>
      <c r="I24" s="24">
        <v>0</v>
      </c>
      <c r="J24" s="43">
        <v>-237.60213</v>
      </c>
      <c r="K24" s="25"/>
    </row>
    <row r="25" spans="1:11" ht="15" customHeight="1">
      <c r="A25" s="16" t="s">
        <v>29</v>
      </c>
      <c r="B25" s="16"/>
      <c r="C25" s="17" t="s">
        <v>30</v>
      </c>
      <c r="D25" s="17"/>
      <c r="E25" s="17"/>
      <c r="F25" s="17"/>
      <c r="G25" s="17"/>
      <c r="H25" s="17"/>
      <c r="I25" s="18">
        <v>0</v>
      </c>
      <c r="J25" s="18">
        <f>J26</f>
        <v>112073.49</v>
      </c>
      <c r="K25" s="25"/>
    </row>
    <row r="26" spans="1:11" ht="15" customHeight="1">
      <c r="A26" s="22" t="s">
        <v>31</v>
      </c>
      <c r="B26" s="22"/>
      <c r="C26" s="23" t="s">
        <v>30</v>
      </c>
      <c r="D26" s="23"/>
      <c r="E26" s="23"/>
      <c r="F26" s="23"/>
      <c r="G26" s="23"/>
      <c r="H26" s="23"/>
      <c r="I26" s="24">
        <v>0</v>
      </c>
      <c r="J26" s="24">
        <v>112073.49</v>
      </c>
      <c r="K26" s="25"/>
    </row>
    <row r="27" spans="1:11" ht="23.25" customHeight="1">
      <c r="A27" s="16" t="s">
        <v>32</v>
      </c>
      <c r="B27" s="16"/>
      <c r="C27" s="17" t="s">
        <v>33</v>
      </c>
      <c r="D27" s="17"/>
      <c r="E27" s="17"/>
      <c r="F27" s="17"/>
      <c r="G27" s="17"/>
      <c r="H27" s="17"/>
      <c r="I27" s="18">
        <v>197000000</v>
      </c>
      <c r="J27" s="18">
        <f>J28</f>
        <v>191771588.46</v>
      </c>
      <c r="K27" s="20">
        <f t="shared" si="0"/>
        <v>97.34598398984772</v>
      </c>
    </row>
    <row r="28" spans="1:11" ht="23.25" customHeight="1">
      <c r="A28" s="22" t="s">
        <v>34</v>
      </c>
      <c r="B28" s="22"/>
      <c r="C28" s="23" t="s">
        <v>35</v>
      </c>
      <c r="D28" s="23"/>
      <c r="E28" s="23"/>
      <c r="F28" s="23"/>
      <c r="G28" s="23"/>
      <c r="H28" s="23"/>
      <c r="I28" s="24">
        <v>197000000</v>
      </c>
      <c r="J28" s="24">
        <v>191771588.46</v>
      </c>
      <c r="K28" s="25">
        <f t="shared" si="0"/>
        <v>97.34598398984772</v>
      </c>
    </row>
    <row r="29" spans="1:11" ht="15" customHeight="1">
      <c r="A29" s="16" t="s">
        <v>36</v>
      </c>
      <c r="B29" s="16"/>
      <c r="C29" s="17" t="s">
        <v>37</v>
      </c>
      <c r="D29" s="17"/>
      <c r="E29" s="17"/>
      <c r="F29" s="17"/>
      <c r="G29" s="17"/>
      <c r="H29" s="17"/>
      <c r="I29" s="18">
        <v>2844218000</v>
      </c>
      <c r="J29" s="18">
        <f>J30+J32</f>
        <v>2874729768.27</v>
      </c>
      <c r="K29" s="20">
        <f t="shared" si="0"/>
        <v>101.07276475537388</v>
      </c>
    </row>
    <row r="30" spans="1:11" ht="15" customHeight="1">
      <c r="A30" s="16" t="s">
        <v>38</v>
      </c>
      <c r="B30" s="16"/>
      <c r="C30" s="17" t="s">
        <v>39</v>
      </c>
      <c r="D30" s="17"/>
      <c r="E30" s="17"/>
      <c r="F30" s="17"/>
      <c r="G30" s="17"/>
      <c r="H30" s="17"/>
      <c r="I30" s="18">
        <v>512393000</v>
      </c>
      <c r="J30" s="18">
        <f>J31</f>
        <v>528701222.93</v>
      </c>
      <c r="K30" s="20">
        <f t="shared" si="0"/>
        <v>103.18275677653676</v>
      </c>
    </row>
    <row r="31" spans="1:11" ht="34.5" customHeight="1">
      <c r="A31" s="22" t="s">
        <v>40</v>
      </c>
      <c r="B31" s="22"/>
      <c r="C31" s="23" t="s">
        <v>41</v>
      </c>
      <c r="D31" s="23"/>
      <c r="E31" s="23"/>
      <c r="F31" s="23"/>
      <c r="G31" s="23"/>
      <c r="H31" s="23"/>
      <c r="I31" s="24">
        <v>512393000</v>
      </c>
      <c r="J31" s="24">
        <v>528701222.93</v>
      </c>
      <c r="K31" s="25">
        <f t="shared" si="0"/>
        <v>103.18275677653676</v>
      </c>
    </row>
    <row r="32" spans="1:11" ht="15" customHeight="1">
      <c r="A32" s="16" t="s">
        <v>42</v>
      </c>
      <c r="B32" s="16"/>
      <c r="C32" s="17" t="s">
        <v>43</v>
      </c>
      <c r="D32" s="17"/>
      <c r="E32" s="17"/>
      <c r="F32" s="17"/>
      <c r="G32" s="17"/>
      <c r="H32" s="17"/>
      <c r="I32" s="18">
        <v>2331825000</v>
      </c>
      <c r="J32" s="18">
        <f>J33+J34</f>
        <v>2346028545.34</v>
      </c>
      <c r="K32" s="20">
        <f t="shared" si="0"/>
        <v>100.60911712242557</v>
      </c>
    </row>
    <row r="33" spans="1:11" ht="23.25" customHeight="1">
      <c r="A33" s="22" t="s">
        <v>44</v>
      </c>
      <c r="B33" s="22"/>
      <c r="C33" s="23" t="s">
        <v>45</v>
      </c>
      <c r="D33" s="23"/>
      <c r="E33" s="23"/>
      <c r="F33" s="23"/>
      <c r="G33" s="23"/>
      <c r="H33" s="23"/>
      <c r="I33" s="24">
        <v>1891421000</v>
      </c>
      <c r="J33" s="24">
        <v>1922878679.56</v>
      </c>
      <c r="K33" s="25">
        <f t="shared" si="0"/>
        <v>101.66317702721922</v>
      </c>
    </row>
    <row r="34" spans="1:11" ht="23.25" customHeight="1">
      <c r="A34" s="22" t="s">
        <v>46</v>
      </c>
      <c r="B34" s="22"/>
      <c r="C34" s="23" t="s">
        <v>47</v>
      </c>
      <c r="D34" s="23"/>
      <c r="E34" s="23"/>
      <c r="F34" s="23"/>
      <c r="G34" s="23"/>
      <c r="H34" s="23"/>
      <c r="I34" s="24">
        <v>440404000</v>
      </c>
      <c r="J34" s="24">
        <v>423149865.78</v>
      </c>
      <c r="K34" s="25">
        <f t="shared" si="0"/>
        <v>96.08220310896358</v>
      </c>
    </row>
    <row r="35" spans="1:12" ht="15" customHeight="1">
      <c r="A35" s="16" t="s">
        <v>48</v>
      </c>
      <c r="B35" s="16"/>
      <c r="C35" s="17" t="s">
        <v>49</v>
      </c>
      <c r="D35" s="17"/>
      <c r="E35" s="17"/>
      <c r="F35" s="17"/>
      <c r="G35" s="17"/>
      <c r="H35" s="17"/>
      <c r="I35" s="18">
        <v>79095000</v>
      </c>
      <c r="J35" s="18">
        <f>J36+J38</f>
        <v>81314062.05</v>
      </c>
      <c r="K35" s="20">
        <f t="shared" si="0"/>
        <v>102.80556552247297</v>
      </c>
      <c r="L35" s="15"/>
    </row>
    <row r="36" spans="1:11" ht="23.25" customHeight="1">
      <c r="A36" s="16" t="s">
        <v>50</v>
      </c>
      <c r="B36" s="16"/>
      <c r="C36" s="17" t="s">
        <v>51</v>
      </c>
      <c r="D36" s="17"/>
      <c r="E36" s="17"/>
      <c r="F36" s="17"/>
      <c r="G36" s="17"/>
      <c r="H36" s="17"/>
      <c r="I36" s="18">
        <v>78945000</v>
      </c>
      <c r="J36" s="18">
        <f>J37</f>
        <v>81084062.05</v>
      </c>
      <c r="K36" s="20">
        <f t="shared" si="0"/>
        <v>102.70955988346317</v>
      </c>
    </row>
    <row r="37" spans="1:11" ht="34.5" customHeight="1">
      <c r="A37" s="22" t="s">
        <v>52</v>
      </c>
      <c r="B37" s="22"/>
      <c r="C37" s="23" t="s">
        <v>53</v>
      </c>
      <c r="D37" s="23"/>
      <c r="E37" s="23"/>
      <c r="F37" s="23"/>
      <c r="G37" s="23"/>
      <c r="H37" s="23"/>
      <c r="I37" s="24">
        <v>78945000</v>
      </c>
      <c r="J37" s="24">
        <v>81084062.05</v>
      </c>
      <c r="K37" s="25">
        <f t="shared" si="0"/>
        <v>102.70955988346317</v>
      </c>
    </row>
    <row r="38" spans="1:11" ht="23.25" customHeight="1">
      <c r="A38" s="16" t="s">
        <v>54</v>
      </c>
      <c r="B38" s="16"/>
      <c r="C38" s="17" t="s">
        <v>55</v>
      </c>
      <c r="D38" s="17"/>
      <c r="E38" s="17"/>
      <c r="F38" s="17"/>
      <c r="G38" s="17"/>
      <c r="H38" s="17"/>
      <c r="I38" s="18">
        <v>150000</v>
      </c>
      <c r="J38" s="18">
        <f>J39</f>
        <v>230000</v>
      </c>
      <c r="K38" s="20">
        <f t="shared" si="0"/>
        <v>153.33333333333334</v>
      </c>
    </row>
    <row r="39" spans="1:11" ht="23.25" customHeight="1">
      <c r="A39" s="22" t="s">
        <v>56</v>
      </c>
      <c r="B39" s="22"/>
      <c r="C39" s="23" t="s">
        <v>57</v>
      </c>
      <c r="D39" s="23"/>
      <c r="E39" s="23"/>
      <c r="F39" s="23"/>
      <c r="G39" s="23"/>
      <c r="H39" s="23"/>
      <c r="I39" s="24">
        <v>150000</v>
      </c>
      <c r="J39" s="24">
        <v>230000</v>
      </c>
      <c r="K39" s="25">
        <f t="shared" si="0"/>
        <v>153.33333333333334</v>
      </c>
    </row>
    <row r="40" spans="1:11" ht="15" customHeight="1">
      <c r="A40" s="21" t="s">
        <v>58</v>
      </c>
      <c r="B40" s="21"/>
      <c r="C40" s="17" t="s">
        <v>59</v>
      </c>
      <c r="D40" s="17"/>
      <c r="E40" s="17"/>
      <c r="F40" s="17"/>
      <c r="G40" s="17"/>
      <c r="H40" s="17"/>
      <c r="I40" s="18">
        <v>1585951000</v>
      </c>
      <c r="J40" s="19">
        <v>1634863.83322</v>
      </c>
      <c r="K40" s="20">
        <v>103.1</v>
      </c>
    </row>
    <row r="41" spans="1:11" ht="23.25" customHeight="1">
      <c r="A41" s="16" t="s">
        <v>60</v>
      </c>
      <c r="B41" s="16"/>
      <c r="C41" s="17" t="s">
        <v>61</v>
      </c>
      <c r="D41" s="17"/>
      <c r="E41" s="17"/>
      <c r="F41" s="17"/>
      <c r="G41" s="17"/>
      <c r="H41" s="17"/>
      <c r="I41" s="18">
        <v>1009122000</v>
      </c>
      <c r="J41" s="18">
        <f>J42+J44+J48+J51+J53</f>
        <v>1030583884.66</v>
      </c>
      <c r="K41" s="20">
        <f t="shared" si="0"/>
        <v>102.12678790671494</v>
      </c>
    </row>
    <row r="42" spans="1:11" ht="57" customHeight="1">
      <c r="A42" s="16" t="s">
        <v>62</v>
      </c>
      <c r="B42" s="16"/>
      <c r="C42" s="17" t="s">
        <v>63</v>
      </c>
      <c r="D42" s="17"/>
      <c r="E42" s="17"/>
      <c r="F42" s="17"/>
      <c r="G42" s="17"/>
      <c r="H42" s="17"/>
      <c r="I42" s="18">
        <v>114000</v>
      </c>
      <c r="J42" s="18">
        <f>J43</f>
        <v>114000</v>
      </c>
      <c r="K42" s="20">
        <f t="shared" si="0"/>
        <v>100</v>
      </c>
    </row>
    <row r="43" spans="1:11" ht="34.5" customHeight="1">
      <c r="A43" s="22" t="s">
        <v>64</v>
      </c>
      <c r="B43" s="22"/>
      <c r="C43" s="23" t="s">
        <v>65</v>
      </c>
      <c r="D43" s="23"/>
      <c r="E43" s="23"/>
      <c r="F43" s="23"/>
      <c r="G43" s="23"/>
      <c r="H43" s="23"/>
      <c r="I43" s="24">
        <v>114000</v>
      </c>
      <c r="J43" s="24">
        <v>114000</v>
      </c>
      <c r="K43" s="25">
        <f t="shared" si="0"/>
        <v>100</v>
      </c>
    </row>
    <row r="44" spans="1:11" ht="68.25" customHeight="1">
      <c r="A44" s="16" t="s">
        <v>66</v>
      </c>
      <c r="B44" s="16"/>
      <c r="C44" s="17" t="s">
        <v>67</v>
      </c>
      <c r="D44" s="17"/>
      <c r="E44" s="17"/>
      <c r="F44" s="17"/>
      <c r="G44" s="17"/>
      <c r="H44" s="17"/>
      <c r="I44" s="18">
        <v>899220000</v>
      </c>
      <c r="J44" s="18">
        <f>J45+J46+J47</f>
        <v>931310333.2099999</v>
      </c>
      <c r="K44" s="20">
        <f t="shared" si="0"/>
        <v>103.5686854396032</v>
      </c>
    </row>
    <row r="45" spans="1:11" ht="57" customHeight="1">
      <c r="A45" s="22" t="s">
        <v>68</v>
      </c>
      <c r="B45" s="22"/>
      <c r="C45" s="23" t="s">
        <v>69</v>
      </c>
      <c r="D45" s="23"/>
      <c r="E45" s="23"/>
      <c r="F45" s="23"/>
      <c r="G45" s="23"/>
      <c r="H45" s="23"/>
      <c r="I45" s="24">
        <v>777762000</v>
      </c>
      <c r="J45" s="24">
        <f>'[1]Результат'!$E$102</f>
        <v>801771717.06</v>
      </c>
      <c r="K45" s="25">
        <f t="shared" si="0"/>
        <v>103.08702624453238</v>
      </c>
    </row>
    <row r="46" spans="1:11" ht="45.75" customHeight="1">
      <c r="A46" s="22" t="s">
        <v>70</v>
      </c>
      <c r="B46" s="22"/>
      <c r="C46" s="23" t="s">
        <v>71</v>
      </c>
      <c r="D46" s="23"/>
      <c r="E46" s="23"/>
      <c r="F46" s="23"/>
      <c r="G46" s="23"/>
      <c r="H46" s="23"/>
      <c r="I46" s="24">
        <v>67000000</v>
      </c>
      <c r="J46" s="24">
        <f>'[1]Результат'!$E$104</f>
        <v>73368713.89</v>
      </c>
      <c r="K46" s="25">
        <f t="shared" si="0"/>
        <v>109.50554311940299</v>
      </c>
    </row>
    <row r="47" spans="1:11" ht="23.25" customHeight="1">
      <c r="A47" s="22" t="s">
        <v>72</v>
      </c>
      <c r="B47" s="22"/>
      <c r="C47" s="23" t="s">
        <v>73</v>
      </c>
      <c r="D47" s="23"/>
      <c r="E47" s="23"/>
      <c r="F47" s="23"/>
      <c r="G47" s="23"/>
      <c r="H47" s="23"/>
      <c r="I47" s="24">
        <v>54458000</v>
      </c>
      <c r="J47" s="24">
        <f>'[1]Результат'!$E$105</f>
        <v>56169902.26</v>
      </c>
      <c r="K47" s="25">
        <f t="shared" si="0"/>
        <v>103.14352759925079</v>
      </c>
    </row>
    <row r="48" spans="1:11" ht="34.5" customHeight="1">
      <c r="A48" s="16" t="s">
        <v>74</v>
      </c>
      <c r="B48" s="16"/>
      <c r="C48" s="17" t="s">
        <v>75</v>
      </c>
      <c r="D48" s="17"/>
      <c r="E48" s="17"/>
      <c r="F48" s="17"/>
      <c r="G48" s="17"/>
      <c r="H48" s="17"/>
      <c r="I48" s="18">
        <v>774000</v>
      </c>
      <c r="J48" s="18">
        <f>J49+J50</f>
        <v>969287.5900000001</v>
      </c>
      <c r="K48" s="20">
        <f t="shared" si="0"/>
        <v>125.23095478036177</v>
      </c>
    </row>
    <row r="49" spans="1:11" ht="68.25" customHeight="1">
      <c r="A49" s="22" t="s">
        <v>76</v>
      </c>
      <c r="B49" s="22"/>
      <c r="C49" s="23" t="s">
        <v>77</v>
      </c>
      <c r="D49" s="23"/>
      <c r="E49" s="23"/>
      <c r="F49" s="23"/>
      <c r="G49" s="23"/>
      <c r="H49" s="23"/>
      <c r="I49" s="24">
        <v>684000</v>
      </c>
      <c r="J49" s="24">
        <v>878894.16</v>
      </c>
      <c r="K49" s="25">
        <f t="shared" si="0"/>
        <v>128.49329824561403</v>
      </c>
    </row>
    <row r="50" spans="1:11" ht="57" customHeight="1">
      <c r="A50" s="22" t="s">
        <v>78</v>
      </c>
      <c r="B50" s="22"/>
      <c r="C50" s="23" t="s">
        <v>79</v>
      </c>
      <c r="D50" s="23"/>
      <c r="E50" s="23"/>
      <c r="F50" s="23"/>
      <c r="G50" s="23"/>
      <c r="H50" s="23"/>
      <c r="I50" s="24">
        <v>90000</v>
      </c>
      <c r="J50" s="24">
        <v>90393.43</v>
      </c>
      <c r="K50" s="25">
        <f t="shared" si="0"/>
        <v>100.43714444444444</v>
      </c>
    </row>
    <row r="51" spans="1:11" ht="68.25" customHeight="1">
      <c r="A51" s="16" t="s">
        <v>80</v>
      </c>
      <c r="B51" s="16"/>
      <c r="C51" s="17" t="s">
        <v>81</v>
      </c>
      <c r="D51" s="17"/>
      <c r="E51" s="17"/>
      <c r="F51" s="17"/>
      <c r="G51" s="17"/>
      <c r="H51" s="17"/>
      <c r="I51" s="18">
        <v>235000</v>
      </c>
      <c r="J51" s="18">
        <f>J52</f>
        <v>235500</v>
      </c>
      <c r="K51" s="20">
        <f t="shared" si="0"/>
        <v>100.2127659574468</v>
      </c>
    </row>
    <row r="52" spans="1:11" ht="57" customHeight="1">
      <c r="A52" s="22" t="s">
        <v>82</v>
      </c>
      <c r="B52" s="22"/>
      <c r="C52" s="23" t="s">
        <v>83</v>
      </c>
      <c r="D52" s="23"/>
      <c r="E52" s="23"/>
      <c r="F52" s="23"/>
      <c r="G52" s="23"/>
      <c r="H52" s="23"/>
      <c r="I52" s="24">
        <v>235000</v>
      </c>
      <c r="J52" s="24">
        <v>235500</v>
      </c>
      <c r="K52" s="25">
        <f t="shared" si="0"/>
        <v>100.2127659574468</v>
      </c>
    </row>
    <row r="53" spans="1:11" ht="57" customHeight="1">
      <c r="A53" s="16" t="s">
        <v>84</v>
      </c>
      <c r="B53" s="16"/>
      <c r="C53" s="17" t="s">
        <v>85</v>
      </c>
      <c r="D53" s="17"/>
      <c r="E53" s="17"/>
      <c r="F53" s="17"/>
      <c r="G53" s="17"/>
      <c r="H53" s="17"/>
      <c r="I53" s="18">
        <v>108779000</v>
      </c>
      <c r="J53" s="18">
        <f>J54+J55</f>
        <v>97954763.86</v>
      </c>
      <c r="K53" s="20">
        <f t="shared" si="0"/>
        <v>90.04933292271487</v>
      </c>
    </row>
    <row r="54" spans="1:11" ht="57" customHeight="1">
      <c r="A54" s="22" t="s">
        <v>86</v>
      </c>
      <c r="B54" s="22"/>
      <c r="C54" s="23" t="s">
        <v>87</v>
      </c>
      <c r="D54" s="23"/>
      <c r="E54" s="23"/>
      <c r="F54" s="23"/>
      <c r="G54" s="23"/>
      <c r="H54" s="23"/>
      <c r="I54" s="24">
        <v>36007000</v>
      </c>
      <c r="J54" s="24">
        <v>36655207.03</v>
      </c>
      <c r="K54" s="25">
        <f t="shared" si="0"/>
        <v>101.80022503957564</v>
      </c>
    </row>
    <row r="55" spans="1:11" ht="68.25" customHeight="1">
      <c r="A55" s="22" t="s">
        <v>88</v>
      </c>
      <c r="B55" s="22"/>
      <c r="C55" s="23" t="s">
        <v>89</v>
      </c>
      <c r="D55" s="23"/>
      <c r="E55" s="23"/>
      <c r="F55" s="23"/>
      <c r="G55" s="23"/>
      <c r="H55" s="23"/>
      <c r="I55" s="24">
        <v>72772000</v>
      </c>
      <c r="J55" s="24">
        <v>61299556.83</v>
      </c>
      <c r="K55" s="25">
        <f t="shared" si="0"/>
        <v>84.23508606332105</v>
      </c>
    </row>
    <row r="56" spans="1:11" ht="15" customHeight="1">
      <c r="A56" s="16" t="s">
        <v>90</v>
      </c>
      <c r="B56" s="16"/>
      <c r="C56" s="17" t="s">
        <v>91</v>
      </c>
      <c r="D56" s="17"/>
      <c r="E56" s="17"/>
      <c r="F56" s="17"/>
      <c r="G56" s="17"/>
      <c r="H56" s="17"/>
      <c r="I56" s="18">
        <v>2000000</v>
      </c>
      <c r="J56" s="18">
        <f>J57</f>
        <v>2096150.19</v>
      </c>
      <c r="K56" s="20">
        <f t="shared" si="0"/>
        <v>104.8075095</v>
      </c>
    </row>
    <row r="57" spans="1:11" ht="15" customHeight="1">
      <c r="A57" s="16" t="s">
        <v>92</v>
      </c>
      <c r="B57" s="16"/>
      <c r="C57" s="17" t="s">
        <v>93</v>
      </c>
      <c r="D57" s="17"/>
      <c r="E57" s="17"/>
      <c r="F57" s="17"/>
      <c r="G57" s="17"/>
      <c r="H57" s="17"/>
      <c r="I57" s="18">
        <v>2000000</v>
      </c>
      <c r="J57" s="18">
        <f>J58</f>
        <v>2096150.19</v>
      </c>
      <c r="K57" s="20">
        <f t="shared" si="0"/>
        <v>104.8075095</v>
      </c>
    </row>
    <row r="58" spans="1:11" ht="15" customHeight="1">
      <c r="A58" s="22" t="s">
        <v>92</v>
      </c>
      <c r="B58" s="22"/>
      <c r="C58" s="23" t="s">
        <v>93</v>
      </c>
      <c r="D58" s="23"/>
      <c r="E58" s="23"/>
      <c r="F58" s="23"/>
      <c r="G58" s="23"/>
      <c r="H58" s="23"/>
      <c r="I58" s="24">
        <v>2000000</v>
      </c>
      <c r="J58" s="24">
        <v>2096150.19</v>
      </c>
      <c r="K58" s="25">
        <f t="shared" si="0"/>
        <v>104.8075095</v>
      </c>
    </row>
    <row r="59" spans="1:11" ht="23.25" customHeight="1">
      <c r="A59" s="16" t="s">
        <v>94</v>
      </c>
      <c r="B59" s="16"/>
      <c r="C59" s="17" t="s">
        <v>95</v>
      </c>
      <c r="D59" s="17"/>
      <c r="E59" s="17"/>
      <c r="F59" s="17"/>
      <c r="G59" s="17"/>
      <c r="H59" s="17"/>
      <c r="I59" s="18">
        <v>79521000</v>
      </c>
      <c r="J59" s="18">
        <f>J60+J63</f>
        <v>81851106.48</v>
      </c>
      <c r="K59" s="20">
        <f t="shared" si="0"/>
        <v>102.93017753800883</v>
      </c>
    </row>
    <row r="60" spans="1:11" ht="15" customHeight="1">
      <c r="A60" s="16" t="s">
        <v>96</v>
      </c>
      <c r="B60" s="16"/>
      <c r="C60" s="17" t="s">
        <v>97</v>
      </c>
      <c r="D60" s="17"/>
      <c r="E60" s="17"/>
      <c r="F60" s="17"/>
      <c r="G60" s="17"/>
      <c r="H60" s="17"/>
      <c r="I60" s="18">
        <v>30252000</v>
      </c>
      <c r="J60" s="18">
        <f>J61+J62</f>
        <v>31322884.94</v>
      </c>
      <c r="K60" s="20">
        <f t="shared" si="0"/>
        <v>103.53988146238265</v>
      </c>
    </row>
    <row r="61" spans="1:11" ht="38.25" customHeight="1">
      <c r="A61" s="38" t="s">
        <v>307</v>
      </c>
      <c r="B61" s="39"/>
      <c r="C61" s="44" t="s">
        <v>308</v>
      </c>
      <c r="D61" s="45"/>
      <c r="E61" s="45"/>
      <c r="F61" s="45"/>
      <c r="G61" s="45"/>
      <c r="H61" s="46"/>
      <c r="I61" s="18"/>
      <c r="J61" s="47">
        <v>49004</v>
      </c>
      <c r="K61" s="25"/>
    </row>
    <row r="62" spans="1:11" ht="23.25" customHeight="1">
      <c r="A62" s="22" t="s">
        <v>98</v>
      </c>
      <c r="B62" s="22"/>
      <c r="C62" s="23" t="s">
        <v>99</v>
      </c>
      <c r="D62" s="23"/>
      <c r="E62" s="23"/>
      <c r="F62" s="23"/>
      <c r="G62" s="23"/>
      <c r="H62" s="23"/>
      <c r="I62" s="24">
        <v>30252000</v>
      </c>
      <c r="J62" s="24">
        <v>31273880.94</v>
      </c>
      <c r="K62" s="25">
        <f t="shared" si="0"/>
        <v>103.37789547798494</v>
      </c>
    </row>
    <row r="63" spans="1:11" ht="15" customHeight="1">
      <c r="A63" s="16" t="s">
        <v>100</v>
      </c>
      <c r="B63" s="16"/>
      <c r="C63" s="17" t="s">
        <v>101</v>
      </c>
      <c r="D63" s="17"/>
      <c r="E63" s="17"/>
      <c r="F63" s="17"/>
      <c r="G63" s="17"/>
      <c r="H63" s="17"/>
      <c r="I63" s="18">
        <v>49269000</v>
      </c>
      <c r="J63" s="18">
        <f>J64</f>
        <v>50528221.54</v>
      </c>
      <c r="K63" s="20">
        <f t="shared" si="0"/>
        <v>102.55580900769246</v>
      </c>
    </row>
    <row r="64" spans="1:11" ht="15" customHeight="1">
      <c r="A64" s="22" t="s">
        <v>102</v>
      </c>
      <c r="B64" s="22"/>
      <c r="C64" s="23" t="s">
        <v>103</v>
      </c>
      <c r="D64" s="23"/>
      <c r="E64" s="23"/>
      <c r="F64" s="23"/>
      <c r="G64" s="23"/>
      <c r="H64" s="23"/>
      <c r="I64" s="24">
        <v>49269000</v>
      </c>
      <c r="J64" s="24">
        <v>50528221.54</v>
      </c>
      <c r="K64" s="25">
        <f t="shared" si="0"/>
        <v>102.55580900769246</v>
      </c>
    </row>
    <row r="65" spans="1:11" ht="23.25" customHeight="1">
      <c r="A65" s="16" t="s">
        <v>104</v>
      </c>
      <c r="B65" s="16"/>
      <c r="C65" s="17" t="s">
        <v>105</v>
      </c>
      <c r="D65" s="17"/>
      <c r="E65" s="17"/>
      <c r="F65" s="17"/>
      <c r="G65" s="17"/>
      <c r="H65" s="17"/>
      <c r="I65" s="18">
        <v>297341000</v>
      </c>
      <c r="J65" s="18">
        <f>J66+J68+J70+J73</f>
        <v>312083444.78000003</v>
      </c>
      <c r="K65" s="20">
        <f t="shared" si="0"/>
        <v>104.9580934953471</v>
      </c>
    </row>
    <row r="66" spans="1:11" ht="15" customHeight="1">
      <c r="A66" s="16" t="s">
        <v>106</v>
      </c>
      <c r="B66" s="16"/>
      <c r="C66" s="17" t="s">
        <v>107</v>
      </c>
      <c r="D66" s="17"/>
      <c r="E66" s="17"/>
      <c r="F66" s="17"/>
      <c r="G66" s="17"/>
      <c r="H66" s="17"/>
      <c r="I66" s="18">
        <v>64972000</v>
      </c>
      <c r="J66" s="18">
        <f>J67</f>
        <v>67038356.39</v>
      </c>
      <c r="K66" s="20">
        <f t="shared" si="0"/>
        <v>103.18037984054669</v>
      </c>
    </row>
    <row r="67" spans="1:11" ht="23.25" customHeight="1">
      <c r="A67" s="22" t="s">
        <v>108</v>
      </c>
      <c r="B67" s="22"/>
      <c r="C67" s="23" t="s">
        <v>109</v>
      </c>
      <c r="D67" s="23"/>
      <c r="E67" s="23"/>
      <c r="F67" s="23"/>
      <c r="G67" s="23"/>
      <c r="H67" s="23"/>
      <c r="I67" s="24">
        <v>64972000</v>
      </c>
      <c r="J67" s="24">
        <v>67038356.39</v>
      </c>
      <c r="K67" s="25">
        <f t="shared" si="0"/>
        <v>103.18037984054669</v>
      </c>
    </row>
    <row r="68" spans="1:11" ht="57" customHeight="1">
      <c r="A68" s="16" t="s">
        <v>110</v>
      </c>
      <c r="B68" s="16"/>
      <c r="C68" s="17" t="s">
        <v>111</v>
      </c>
      <c r="D68" s="17"/>
      <c r="E68" s="17"/>
      <c r="F68" s="17"/>
      <c r="G68" s="17"/>
      <c r="H68" s="17"/>
      <c r="I68" s="18">
        <v>86227000</v>
      </c>
      <c r="J68" s="18">
        <f>J69</f>
        <v>96209053.47</v>
      </c>
      <c r="K68" s="20">
        <f t="shared" si="0"/>
        <v>111.57648238950677</v>
      </c>
    </row>
    <row r="69" spans="1:11" ht="68.25" customHeight="1">
      <c r="A69" s="22" t="s">
        <v>112</v>
      </c>
      <c r="B69" s="22"/>
      <c r="C69" s="23" t="s">
        <v>113</v>
      </c>
      <c r="D69" s="23"/>
      <c r="E69" s="23"/>
      <c r="F69" s="23"/>
      <c r="G69" s="23"/>
      <c r="H69" s="23"/>
      <c r="I69" s="24">
        <v>86227000</v>
      </c>
      <c r="J69" s="24">
        <v>96209053.47</v>
      </c>
      <c r="K69" s="25">
        <f t="shared" si="0"/>
        <v>111.57648238950677</v>
      </c>
    </row>
    <row r="70" spans="1:11" ht="23.25" customHeight="1">
      <c r="A70" s="16" t="s">
        <v>114</v>
      </c>
      <c r="B70" s="16"/>
      <c r="C70" s="17" t="s">
        <v>115</v>
      </c>
      <c r="D70" s="17"/>
      <c r="E70" s="17"/>
      <c r="F70" s="17"/>
      <c r="G70" s="17"/>
      <c r="H70" s="17"/>
      <c r="I70" s="18">
        <v>46142000</v>
      </c>
      <c r="J70" s="18">
        <f>J71+J72</f>
        <v>48392117.18</v>
      </c>
      <c r="K70" s="20">
        <f t="shared" si="0"/>
        <v>104.87650552641844</v>
      </c>
    </row>
    <row r="71" spans="1:11" ht="34.5" customHeight="1">
      <c r="A71" s="22" t="s">
        <v>116</v>
      </c>
      <c r="B71" s="22"/>
      <c r="C71" s="23" t="s">
        <v>117</v>
      </c>
      <c r="D71" s="23"/>
      <c r="E71" s="23"/>
      <c r="F71" s="23"/>
      <c r="G71" s="23"/>
      <c r="H71" s="23"/>
      <c r="I71" s="24">
        <v>40000000</v>
      </c>
      <c r="J71" s="24">
        <v>42249199.26</v>
      </c>
      <c r="K71" s="25">
        <f t="shared" si="0"/>
        <v>105.62299815</v>
      </c>
    </row>
    <row r="72" spans="1:11" ht="34.5" customHeight="1">
      <c r="A72" s="22" t="s">
        <v>118</v>
      </c>
      <c r="B72" s="22"/>
      <c r="C72" s="23" t="s">
        <v>119</v>
      </c>
      <c r="D72" s="23"/>
      <c r="E72" s="23"/>
      <c r="F72" s="23"/>
      <c r="G72" s="23"/>
      <c r="H72" s="23"/>
      <c r="I72" s="24">
        <v>6142000</v>
      </c>
      <c r="J72" s="24">
        <v>6142917.92</v>
      </c>
      <c r="K72" s="25">
        <f t="shared" si="0"/>
        <v>100.01494496906545</v>
      </c>
    </row>
    <row r="73" spans="1:11" ht="57" customHeight="1">
      <c r="A73" s="16" t="s">
        <v>120</v>
      </c>
      <c r="B73" s="16"/>
      <c r="C73" s="17" t="s">
        <v>121</v>
      </c>
      <c r="D73" s="17"/>
      <c r="E73" s="17"/>
      <c r="F73" s="17"/>
      <c r="G73" s="17"/>
      <c r="H73" s="17"/>
      <c r="I73" s="18">
        <v>100000000</v>
      </c>
      <c r="J73" s="18">
        <f>J74</f>
        <v>100443917.74</v>
      </c>
      <c r="K73" s="20">
        <f t="shared" si="0"/>
        <v>100.44391773999999</v>
      </c>
    </row>
    <row r="74" spans="1:11" ht="57" customHeight="1">
      <c r="A74" s="22" t="s">
        <v>122</v>
      </c>
      <c r="B74" s="22"/>
      <c r="C74" s="23" t="s">
        <v>123</v>
      </c>
      <c r="D74" s="23"/>
      <c r="E74" s="23"/>
      <c r="F74" s="23"/>
      <c r="G74" s="23"/>
      <c r="H74" s="23"/>
      <c r="I74" s="24">
        <v>100000000</v>
      </c>
      <c r="J74" s="24">
        <v>100443917.74</v>
      </c>
      <c r="K74" s="25">
        <f t="shared" si="0"/>
        <v>100.44391773999999</v>
      </c>
    </row>
    <row r="75" spans="1:11" ht="15" customHeight="1">
      <c r="A75" s="16" t="s">
        <v>124</v>
      </c>
      <c r="B75" s="16"/>
      <c r="C75" s="17" t="s">
        <v>125</v>
      </c>
      <c r="D75" s="17"/>
      <c r="E75" s="17"/>
      <c r="F75" s="17"/>
      <c r="G75" s="17"/>
      <c r="H75" s="17"/>
      <c r="I75" s="18">
        <v>42204000</v>
      </c>
      <c r="J75" s="19">
        <v>52535.02729</v>
      </c>
      <c r="K75" s="20">
        <v>124.48</v>
      </c>
    </row>
    <row r="76" spans="1:11" ht="23.25" customHeight="1">
      <c r="A76" s="16" t="s">
        <v>126</v>
      </c>
      <c r="B76" s="16"/>
      <c r="C76" s="17" t="s">
        <v>127</v>
      </c>
      <c r="D76" s="17"/>
      <c r="E76" s="17"/>
      <c r="F76" s="17"/>
      <c r="G76" s="17"/>
      <c r="H76" s="17"/>
      <c r="I76" s="18">
        <v>9517000</v>
      </c>
      <c r="J76" s="18">
        <f>J77</f>
        <v>10974669.44</v>
      </c>
      <c r="K76" s="20">
        <f t="shared" si="0"/>
        <v>115.31648040348848</v>
      </c>
    </row>
    <row r="77" spans="1:11" ht="23.25" customHeight="1">
      <c r="A77" s="22" t="s">
        <v>126</v>
      </c>
      <c r="B77" s="22"/>
      <c r="C77" s="23" t="s">
        <v>127</v>
      </c>
      <c r="D77" s="23"/>
      <c r="E77" s="23"/>
      <c r="F77" s="23"/>
      <c r="G77" s="23"/>
      <c r="H77" s="23"/>
      <c r="I77" s="24">
        <v>9517000</v>
      </c>
      <c r="J77" s="24">
        <v>10974669.44</v>
      </c>
      <c r="K77" s="25">
        <f t="shared" si="0"/>
        <v>115.31648040348848</v>
      </c>
    </row>
    <row r="78" spans="1:11" ht="23.25" customHeight="1">
      <c r="A78" s="16" t="s">
        <v>128</v>
      </c>
      <c r="B78" s="16"/>
      <c r="C78" s="17" t="s">
        <v>129</v>
      </c>
      <c r="D78" s="17"/>
      <c r="E78" s="17"/>
      <c r="F78" s="17"/>
      <c r="G78" s="17"/>
      <c r="H78" s="17"/>
      <c r="I78" s="18">
        <v>682000</v>
      </c>
      <c r="J78" s="18">
        <f>J79</f>
        <v>712914.01</v>
      </c>
      <c r="K78" s="20">
        <f t="shared" si="0"/>
        <v>104.53284604105572</v>
      </c>
    </row>
    <row r="79" spans="1:11" ht="23.25" customHeight="1">
      <c r="A79" s="22" t="s">
        <v>128</v>
      </c>
      <c r="B79" s="22"/>
      <c r="C79" s="23" t="s">
        <v>129</v>
      </c>
      <c r="D79" s="23"/>
      <c r="E79" s="23"/>
      <c r="F79" s="23"/>
      <c r="G79" s="23"/>
      <c r="H79" s="23"/>
      <c r="I79" s="24">
        <v>682000</v>
      </c>
      <c r="J79" s="24">
        <v>712914.01</v>
      </c>
      <c r="K79" s="25">
        <f t="shared" si="0"/>
        <v>104.53284604105572</v>
      </c>
    </row>
    <row r="80" spans="1:11" ht="79.5" customHeight="1">
      <c r="A80" s="16" t="s">
        <v>130</v>
      </c>
      <c r="B80" s="16"/>
      <c r="C80" s="17" t="s">
        <v>131</v>
      </c>
      <c r="D80" s="17"/>
      <c r="E80" s="17"/>
      <c r="F80" s="17"/>
      <c r="G80" s="17"/>
      <c r="H80" s="17"/>
      <c r="I80" s="18">
        <v>17277000</v>
      </c>
      <c r="J80" s="18">
        <f>J81+J82</f>
        <v>19894595.12</v>
      </c>
      <c r="K80" s="20">
        <f aca="true" t="shared" si="1" ref="K80:K140">J80/I80%</f>
        <v>115.15075024599179</v>
      </c>
    </row>
    <row r="81" spans="1:11" ht="45.75" customHeight="1">
      <c r="A81" s="22" t="s">
        <v>132</v>
      </c>
      <c r="B81" s="22"/>
      <c r="C81" s="23" t="s">
        <v>133</v>
      </c>
      <c r="D81" s="23"/>
      <c r="E81" s="23"/>
      <c r="F81" s="23"/>
      <c r="G81" s="23"/>
      <c r="H81" s="23"/>
      <c r="I81" s="24">
        <v>4494000</v>
      </c>
      <c r="J81" s="24">
        <v>5062612.61</v>
      </c>
      <c r="K81" s="25">
        <f t="shared" si="1"/>
        <v>112.65270605251447</v>
      </c>
    </row>
    <row r="82" spans="1:11" ht="45.75" customHeight="1">
      <c r="A82" s="22" t="s">
        <v>134</v>
      </c>
      <c r="B82" s="22"/>
      <c r="C82" s="23" t="s">
        <v>135</v>
      </c>
      <c r="D82" s="23"/>
      <c r="E82" s="23"/>
      <c r="F82" s="23"/>
      <c r="G82" s="23"/>
      <c r="H82" s="23"/>
      <c r="I82" s="24">
        <v>12783000</v>
      </c>
      <c r="J82" s="24">
        <v>14831982.51</v>
      </c>
      <c r="K82" s="25">
        <f t="shared" si="1"/>
        <v>116.02896432762262</v>
      </c>
    </row>
    <row r="83" spans="1:11" ht="16.5" customHeight="1">
      <c r="A83" s="31" t="s">
        <v>309</v>
      </c>
      <c r="B83" s="32"/>
      <c r="C83" s="33" t="s">
        <v>310</v>
      </c>
      <c r="D83" s="34"/>
      <c r="E83" s="34"/>
      <c r="F83" s="34"/>
      <c r="G83" s="34"/>
      <c r="H83" s="35"/>
      <c r="I83" s="36">
        <v>0</v>
      </c>
      <c r="J83" s="48">
        <v>-3586.45449</v>
      </c>
      <c r="K83" s="20"/>
    </row>
    <row r="84" spans="1:11" ht="62.25" customHeight="1">
      <c r="A84" s="38" t="s">
        <v>311</v>
      </c>
      <c r="B84" s="39"/>
      <c r="C84" s="44" t="s">
        <v>312</v>
      </c>
      <c r="D84" s="45"/>
      <c r="E84" s="45"/>
      <c r="F84" s="45"/>
      <c r="G84" s="45"/>
      <c r="H84" s="46"/>
      <c r="I84" s="24">
        <v>0</v>
      </c>
      <c r="J84" s="24">
        <v>135001.77</v>
      </c>
      <c r="K84" s="25"/>
    </row>
    <row r="85" spans="1:11" ht="52.5" customHeight="1">
      <c r="A85" s="38" t="s">
        <v>313</v>
      </c>
      <c r="B85" s="39"/>
      <c r="C85" s="44" t="s">
        <v>314</v>
      </c>
      <c r="D85" s="45"/>
      <c r="E85" s="45"/>
      <c r="F85" s="45"/>
      <c r="G85" s="45"/>
      <c r="H85" s="46"/>
      <c r="I85" s="24">
        <v>0</v>
      </c>
      <c r="J85" s="49">
        <v>-3721.45626</v>
      </c>
      <c r="K85" s="25"/>
    </row>
    <row r="86" spans="1:11" ht="15" customHeight="1">
      <c r="A86" s="16" t="s">
        <v>136</v>
      </c>
      <c r="B86" s="16"/>
      <c r="C86" s="17" t="s">
        <v>137</v>
      </c>
      <c r="D86" s="17"/>
      <c r="E86" s="17"/>
      <c r="F86" s="17"/>
      <c r="G86" s="17"/>
      <c r="H86" s="17"/>
      <c r="I86" s="18">
        <v>14728000</v>
      </c>
      <c r="J86" s="18">
        <f>J87</f>
        <v>24539303.21</v>
      </c>
      <c r="K86" s="20">
        <f t="shared" si="1"/>
        <v>166.61667035578492</v>
      </c>
    </row>
    <row r="87" spans="1:11" ht="15" customHeight="1">
      <c r="A87" s="22" t="s">
        <v>136</v>
      </c>
      <c r="B87" s="22"/>
      <c r="C87" s="23" t="s">
        <v>137</v>
      </c>
      <c r="D87" s="23"/>
      <c r="E87" s="23"/>
      <c r="F87" s="23"/>
      <c r="G87" s="23"/>
      <c r="H87" s="23"/>
      <c r="I87" s="24">
        <v>14728000</v>
      </c>
      <c r="J87" s="24">
        <v>24539303.21</v>
      </c>
      <c r="K87" s="25">
        <f t="shared" si="1"/>
        <v>166.61667035578492</v>
      </c>
    </row>
    <row r="88" spans="1:11" ht="15" customHeight="1">
      <c r="A88" s="16" t="s">
        <v>138</v>
      </c>
      <c r="B88" s="16"/>
      <c r="C88" s="17" t="s">
        <v>139</v>
      </c>
      <c r="D88" s="17"/>
      <c r="E88" s="17"/>
      <c r="F88" s="17"/>
      <c r="G88" s="17"/>
      <c r="H88" s="17"/>
      <c r="I88" s="18">
        <v>155763000</v>
      </c>
      <c r="J88" s="18">
        <f>J89+J91</f>
        <v>155714219.82</v>
      </c>
      <c r="K88" s="20">
        <f t="shared" si="1"/>
        <v>99.96868307621193</v>
      </c>
    </row>
    <row r="89" spans="1:11" ht="15" customHeight="1">
      <c r="A89" s="16" t="s">
        <v>140</v>
      </c>
      <c r="B89" s="16"/>
      <c r="C89" s="17" t="s">
        <v>141</v>
      </c>
      <c r="D89" s="17"/>
      <c r="E89" s="17"/>
      <c r="F89" s="17"/>
      <c r="G89" s="17"/>
      <c r="H89" s="17"/>
      <c r="I89" s="18">
        <v>155763000</v>
      </c>
      <c r="J89" s="18">
        <f>J90</f>
        <v>155596788.69</v>
      </c>
      <c r="K89" s="20">
        <f t="shared" si="1"/>
        <v>99.89329217464994</v>
      </c>
    </row>
    <row r="90" spans="1:11" ht="15" customHeight="1">
      <c r="A90" s="22" t="s">
        <v>142</v>
      </c>
      <c r="B90" s="22"/>
      <c r="C90" s="23" t="s">
        <v>143</v>
      </c>
      <c r="D90" s="23"/>
      <c r="E90" s="23"/>
      <c r="F90" s="23"/>
      <c r="G90" s="23"/>
      <c r="H90" s="23"/>
      <c r="I90" s="24">
        <v>155763000</v>
      </c>
      <c r="J90" s="24">
        <v>155596788.69</v>
      </c>
      <c r="K90" s="25">
        <f t="shared" si="1"/>
        <v>99.89329217464994</v>
      </c>
    </row>
    <row r="91" spans="1:11" ht="15" customHeight="1">
      <c r="A91" s="31" t="s">
        <v>315</v>
      </c>
      <c r="B91" s="32"/>
      <c r="C91" s="33" t="s">
        <v>316</v>
      </c>
      <c r="D91" s="34"/>
      <c r="E91" s="34"/>
      <c r="F91" s="34"/>
      <c r="G91" s="34"/>
      <c r="H91" s="35"/>
      <c r="I91" s="36">
        <f>I92</f>
        <v>0</v>
      </c>
      <c r="J91" s="36">
        <f>J92</f>
        <v>117431.13</v>
      </c>
      <c r="K91" s="25"/>
    </row>
    <row r="92" spans="1:11" ht="15" customHeight="1">
      <c r="A92" s="31" t="s">
        <v>317</v>
      </c>
      <c r="B92" s="32"/>
      <c r="C92" s="44" t="s">
        <v>318</v>
      </c>
      <c r="D92" s="45"/>
      <c r="E92" s="45"/>
      <c r="F92" s="45"/>
      <c r="G92" s="45"/>
      <c r="H92" s="46"/>
      <c r="I92" s="24">
        <v>0</v>
      </c>
      <c r="J92" s="24">
        <v>117431.13</v>
      </c>
      <c r="K92" s="25"/>
    </row>
    <row r="93" spans="1:11" ht="15" customHeight="1">
      <c r="A93" s="16" t="s">
        <v>144</v>
      </c>
      <c r="B93" s="16"/>
      <c r="C93" s="17" t="s">
        <v>145</v>
      </c>
      <c r="D93" s="17"/>
      <c r="E93" s="17"/>
      <c r="F93" s="17"/>
      <c r="G93" s="17"/>
      <c r="H93" s="17"/>
      <c r="I93" s="18">
        <v>11687317773.93</v>
      </c>
      <c r="J93" s="19">
        <v>11225274.90127</v>
      </c>
      <c r="K93" s="20">
        <v>96</v>
      </c>
    </row>
    <row r="94" spans="1:11" ht="23.25" customHeight="1">
      <c r="A94" s="16" t="s">
        <v>146</v>
      </c>
      <c r="B94" s="16"/>
      <c r="C94" s="17" t="s">
        <v>147</v>
      </c>
      <c r="D94" s="17"/>
      <c r="E94" s="17"/>
      <c r="F94" s="17"/>
      <c r="G94" s="17"/>
      <c r="H94" s="17"/>
      <c r="I94" s="18">
        <v>11676088773.93</v>
      </c>
      <c r="J94" s="18">
        <f>J95+J97+J136+J154</f>
        <v>11259110465.000002</v>
      </c>
      <c r="K94" s="20">
        <f t="shared" si="1"/>
        <v>96.42878435575949</v>
      </c>
    </row>
    <row r="95" spans="1:11" ht="15" customHeight="1">
      <c r="A95" s="16" t="s">
        <v>148</v>
      </c>
      <c r="B95" s="16"/>
      <c r="C95" s="17" t="s">
        <v>149</v>
      </c>
      <c r="D95" s="17"/>
      <c r="E95" s="17"/>
      <c r="F95" s="17"/>
      <c r="G95" s="17"/>
      <c r="H95" s="17"/>
      <c r="I95" s="18">
        <v>9969740</v>
      </c>
      <c r="J95" s="18">
        <f>J96</f>
        <v>165299740</v>
      </c>
      <c r="K95" s="20">
        <f t="shared" si="1"/>
        <v>1658.0145520344563</v>
      </c>
    </row>
    <row r="96" spans="1:11" ht="15" customHeight="1">
      <c r="A96" s="22" t="s">
        <v>150</v>
      </c>
      <c r="B96" s="22"/>
      <c r="C96" s="23" t="s">
        <v>151</v>
      </c>
      <c r="D96" s="23"/>
      <c r="E96" s="23"/>
      <c r="F96" s="23"/>
      <c r="G96" s="23"/>
      <c r="H96" s="23"/>
      <c r="I96" s="24">
        <v>9969740</v>
      </c>
      <c r="J96" s="24">
        <v>165299740</v>
      </c>
      <c r="K96" s="25">
        <f t="shared" si="1"/>
        <v>1658.0145520344563</v>
      </c>
    </row>
    <row r="97" spans="1:11" ht="23.25" customHeight="1">
      <c r="A97" s="16" t="s">
        <v>152</v>
      </c>
      <c r="B97" s="16"/>
      <c r="C97" s="17" t="s">
        <v>153</v>
      </c>
      <c r="D97" s="17"/>
      <c r="E97" s="17"/>
      <c r="F97" s="17"/>
      <c r="G97" s="17"/>
      <c r="H97" s="17"/>
      <c r="I97" s="18">
        <v>6472951363.93</v>
      </c>
      <c r="J97" s="18">
        <f>SUM(J98:J135)</f>
        <v>5967046779.6100025</v>
      </c>
      <c r="K97" s="20">
        <f t="shared" si="1"/>
        <v>92.1843289733473</v>
      </c>
    </row>
    <row r="98" spans="1:11" ht="23.25" customHeight="1">
      <c r="A98" s="22" t="s">
        <v>154</v>
      </c>
      <c r="B98" s="22"/>
      <c r="C98" s="23" t="s">
        <v>155</v>
      </c>
      <c r="D98" s="23"/>
      <c r="E98" s="23"/>
      <c r="F98" s="23"/>
      <c r="G98" s="23"/>
      <c r="H98" s="23"/>
      <c r="I98" s="24">
        <v>3789060339</v>
      </c>
      <c r="J98" s="24">
        <v>3598014538.63</v>
      </c>
      <c r="K98" s="25">
        <f t="shared" si="1"/>
        <v>94.95796363009568</v>
      </c>
    </row>
    <row r="99" spans="1:11" ht="57" customHeight="1">
      <c r="A99" s="22" t="s">
        <v>156</v>
      </c>
      <c r="B99" s="22"/>
      <c r="C99" s="23" t="s">
        <v>157</v>
      </c>
      <c r="D99" s="23"/>
      <c r="E99" s="23"/>
      <c r="F99" s="23"/>
      <c r="G99" s="23"/>
      <c r="H99" s="23"/>
      <c r="I99" s="24">
        <v>561803724</v>
      </c>
      <c r="J99" s="24">
        <v>327112007.82</v>
      </c>
      <c r="K99" s="25">
        <f t="shared" si="1"/>
        <v>58.225318531352414</v>
      </c>
    </row>
    <row r="100" spans="1:11" ht="45.75" customHeight="1">
      <c r="A100" s="22" t="s">
        <v>158</v>
      </c>
      <c r="B100" s="22"/>
      <c r="C100" s="23" t="s">
        <v>159</v>
      </c>
      <c r="D100" s="23"/>
      <c r="E100" s="23"/>
      <c r="F100" s="23"/>
      <c r="G100" s="23"/>
      <c r="H100" s="23"/>
      <c r="I100" s="24">
        <v>3137500</v>
      </c>
      <c r="J100" s="24">
        <v>3007213.64</v>
      </c>
      <c r="K100" s="25">
        <f t="shared" si="1"/>
        <v>95.8474466932271</v>
      </c>
    </row>
    <row r="101" spans="1:11" ht="23.25" customHeight="1">
      <c r="A101" s="22" t="s">
        <v>160</v>
      </c>
      <c r="B101" s="22"/>
      <c r="C101" s="23" t="s">
        <v>161</v>
      </c>
      <c r="D101" s="23"/>
      <c r="E101" s="23"/>
      <c r="F101" s="23"/>
      <c r="G101" s="23"/>
      <c r="H101" s="23"/>
      <c r="I101" s="24">
        <v>60268140</v>
      </c>
      <c r="J101" s="24">
        <v>59332071.26</v>
      </c>
      <c r="K101" s="25">
        <f t="shared" si="1"/>
        <v>98.4468265654125</v>
      </c>
    </row>
    <row r="102" spans="1:11" ht="45.75" customHeight="1">
      <c r="A102" s="22" t="s">
        <v>162</v>
      </c>
      <c r="B102" s="22"/>
      <c r="C102" s="23" t="s">
        <v>163</v>
      </c>
      <c r="D102" s="23"/>
      <c r="E102" s="23"/>
      <c r="F102" s="23"/>
      <c r="G102" s="23"/>
      <c r="H102" s="23"/>
      <c r="I102" s="24">
        <v>179642610.36</v>
      </c>
      <c r="J102" s="24">
        <v>162567179.28</v>
      </c>
      <c r="K102" s="25">
        <f t="shared" si="1"/>
        <v>90.49477679834355</v>
      </c>
    </row>
    <row r="103" spans="1:11" ht="34.5" customHeight="1">
      <c r="A103" s="22" t="s">
        <v>164</v>
      </c>
      <c r="B103" s="22"/>
      <c r="C103" s="23" t="s">
        <v>165</v>
      </c>
      <c r="D103" s="23"/>
      <c r="E103" s="23"/>
      <c r="F103" s="23"/>
      <c r="G103" s="23"/>
      <c r="H103" s="23"/>
      <c r="I103" s="24">
        <v>202317947</v>
      </c>
      <c r="J103" s="24">
        <v>202317946.67</v>
      </c>
      <c r="K103" s="25">
        <f t="shared" si="1"/>
        <v>99.9999998368904</v>
      </c>
    </row>
    <row r="104" spans="1:11" ht="23.25" customHeight="1">
      <c r="A104" s="22" t="s">
        <v>166</v>
      </c>
      <c r="B104" s="22"/>
      <c r="C104" s="23" t="s">
        <v>167</v>
      </c>
      <c r="D104" s="23"/>
      <c r="E104" s="23"/>
      <c r="F104" s="23"/>
      <c r="G104" s="23"/>
      <c r="H104" s="23"/>
      <c r="I104" s="24">
        <v>9199700</v>
      </c>
      <c r="J104" s="24">
        <v>9199682.14</v>
      </c>
      <c r="K104" s="25">
        <f t="shared" si="1"/>
        <v>99.99980586323468</v>
      </c>
    </row>
    <row r="105" spans="1:11" ht="15" customHeight="1">
      <c r="A105" s="22" t="s">
        <v>168</v>
      </c>
      <c r="B105" s="22"/>
      <c r="C105" s="23" t="s">
        <v>169</v>
      </c>
      <c r="D105" s="23"/>
      <c r="E105" s="23"/>
      <c r="F105" s="23"/>
      <c r="G105" s="23"/>
      <c r="H105" s="23"/>
      <c r="I105" s="24">
        <v>1093975.14</v>
      </c>
      <c r="J105" s="24">
        <v>1093975.14</v>
      </c>
      <c r="K105" s="25">
        <f t="shared" si="1"/>
        <v>100</v>
      </c>
    </row>
    <row r="106" spans="1:11" ht="23.25" customHeight="1">
      <c r="A106" s="22" t="s">
        <v>170</v>
      </c>
      <c r="B106" s="22"/>
      <c r="C106" s="23" t="s">
        <v>171</v>
      </c>
      <c r="D106" s="23"/>
      <c r="E106" s="23"/>
      <c r="F106" s="23"/>
      <c r="G106" s="23"/>
      <c r="H106" s="23"/>
      <c r="I106" s="24">
        <v>48885730</v>
      </c>
      <c r="J106" s="24">
        <v>48885718.68</v>
      </c>
      <c r="K106" s="25">
        <f t="shared" si="1"/>
        <v>99.99997684395835</v>
      </c>
    </row>
    <row r="107" spans="1:11" ht="23.25" customHeight="1">
      <c r="A107" s="22" t="s">
        <v>172</v>
      </c>
      <c r="B107" s="22"/>
      <c r="C107" s="23" t="s">
        <v>173</v>
      </c>
      <c r="D107" s="23"/>
      <c r="E107" s="23"/>
      <c r="F107" s="23"/>
      <c r="G107" s="23"/>
      <c r="H107" s="23"/>
      <c r="I107" s="24">
        <v>161914631.62</v>
      </c>
      <c r="J107" s="24">
        <v>161914631.29</v>
      </c>
      <c r="K107" s="25">
        <f t="shared" si="1"/>
        <v>99.99999979618889</v>
      </c>
    </row>
    <row r="108" spans="1:11" ht="57" customHeight="1">
      <c r="A108" s="22" t="s">
        <v>174</v>
      </c>
      <c r="B108" s="22"/>
      <c r="C108" s="23" t="s">
        <v>175</v>
      </c>
      <c r="D108" s="23"/>
      <c r="E108" s="23"/>
      <c r="F108" s="23"/>
      <c r="G108" s="23"/>
      <c r="H108" s="23"/>
      <c r="I108" s="24">
        <v>30848000</v>
      </c>
      <c r="J108" s="24">
        <v>30706000</v>
      </c>
      <c r="K108" s="25">
        <f t="shared" si="1"/>
        <v>99.53967842323651</v>
      </c>
    </row>
    <row r="109" spans="1:11" ht="79.5" customHeight="1">
      <c r="A109" s="22" t="s">
        <v>176</v>
      </c>
      <c r="B109" s="22"/>
      <c r="C109" s="23" t="s">
        <v>177</v>
      </c>
      <c r="D109" s="23"/>
      <c r="E109" s="23"/>
      <c r="F109" s="23"/>
      <c r="G109" s="23"/>
      <c r="H109" s="23"/>
      <c r="I109" s="24">
        <v>1345000</v>
      </c>
      <c r="J109" s="24">
        <v>1345000</v>
      </c>
      <c r="K109" s="25">
        <f t="shared" si="1"/>
        <v>100</v>
      </c>
    </row>
    <row r="110" spans="1:11" ht="57" customHeight="1">
      <c r="A110" s="22" t="s">
        <v>178</v>
      </c>
      <c r="B110" s="22"/>
      <c r="C110" s="23" t="s">
        <v>179</v>
      </c>
      <c r="D110" s="23"/>
      <c r="E110" s="23"/>
      <c r="F110" s="23"/>
      <c r="G110" s="23"/>
      <c r="H110" s="23"/>
      <c r="I110" s="24">
        <v>69279000</v>
      </c>
      <c r="J110" s="24">
        <v>69064886.6</v>
      </c>
      <c r="K110" s="25">
        <f t="shared" si="1"/>
        <v>99.69094040040993</v>
      </c>
    </row>
    <row r="111" spans="1:11" ht="23.25" customHeight="1">
      <c r="A111" s="22" t="s">
        <v>180</v>
      </c>
      <c r="B111" s="22"/>
      <c r="C111" s="23" t="s">
        <v>181</v>
      </c>
      <c r="D111" s="23"/>
      <c r="E111" s="23"/>
      <c r="F111" s="23"/>
      <c r="G111" s="23"/>
      <c r="H111" s="23"/>
      <c r="I111" s="24">
        <v>14072000</v>
      </c>
      <c r="J111" s="24">
        <v>14072000</v>
      </c>
      <c r="K111" s="25">
        <f t="shared" si="1"/>
        <v>100</v>
      </c>
    </row>
    <row r="112" spans="1:11" ht="23.25" customHeight="1">
      <c r="A112" s="22" t="s">
        <v>182</v>
      </c>
      <c r="B112" s="22"/>
      <c r="C112" s="23" t="s">
        <v>183</v>
      </c>
      <c r="D112" s="23"/>
      <c r="E112" s="23"/>
      <c r="F112" s="23"/>
      <c r="G112" s="23"/>
      <c r="H112" s="23"/>
      <c r="I112" s="24">
        <v>402610760</v>
      </c>
      <c r="J112" s="24">
        <v>402610752.05</v>
      </c>
      <c r="K112" s="25">
        <f t="shared" si="1"/>
        <v>99.9999980253881</v>
      </c>
    </row>
    <row r="113" spans="1:11" ht="45.75" customHeight="1">
      <c r="A113" s="22" t="s">
        <v>184</v>
      </c>
      <c r="B113" s="22"/>
      <c r="C113" s="23" t="s">
        <v>185</v>
      </c>
      <c r="D113" s="23"/>
      <c r="E113" s="23"/>
      <c r="F113" s="23"/>
      <c r="G113" s="23"/>
      <c r="H113" s="23"/>
      <c r="I113" s="24">
        <v>20861000</v>
      </c>
      <c r="J113" s="24">
        <v>20861000</v>
      </c>
      <c r="K113" s="25">
        <f t="shared" si="1"/>
        <v>100</v>
      </c>
    </row>
    <row r="114" spans="1:11" ht="34.5" customHeight="1">
      <c r="A114" s="22" t="s">
        <v>186</v>
      </c>
      <c r="B114" s="22"/>
      <c r="C114" s="23" t="s">
        <v>187</v>
      </c>
      <c r="D114" s="23"/>
      <c r="E114" s="23"/>
      <c r="F114" s="23"/>
      <c r="G114" s="23"/>
      <c r="H114" s="23"/>
      <c r="I114" s="24">
        <v>71881000</v>
      </c>
      <c r="J114" s="24">
        <v>64851751.12</v>
      </c>
      <c r="K114" s="25">
        <f t="shared" si="1"/>
        <v>90.22099180590142</v>
      </c>
    </row>
    <row r="115" spans="1:11" ht="34.5" customHeight="1">
      <c r="A115" s="22" t="s">
        <v>188</v>
      </c>
      <c r="B115" s="22"/>
      <c r="C115" s="23" t="s">
        <v>189</v>
      </c>
      <c r="D115" s="23"/>
      <c r="E115" s="23"/>
      <c r="F115" s="23"/>
      <c r="G115" s="23"/>
      <c r="H115" s="23"/>
      <c r="I115" s="24">
        <v>246831338.78</v>
      </c>
      <c r="J115" s="24">
        <v>246831338.78</v>
      </c>
      <c r="K115" s="25">
        <f t="shared" si="1"/>
        <v>100</v>
      </c>
    </row>
    <row r="116" spans="1:11" ht="23.25" customHeight="1">
      <c r="A116" s="22" t="s">
        <v>190</v>
      </c>
      <c r="B116" s="22"/>
      <c r="C116" s="23" t="s">
        <v>191</v>
      </c>
      <c r="D116" s="23"/>
      <c r="E116" s="23"/>
      <c r="F116" s="23"/>
      <c r="G116" s="23"/>
      <c r="H116" s="23"/>
      <c r="I116" s="24">
        <v>20665000</v>
      </c>
      <c r="J116" s="24">
        <v>20560789.93</v>
      </c>
      <c r="K116" s="25">
        <f t="shared" si="1"/>
        <v>99.49571705782725</v>
      </c>
    </row>
    <row r="117" spans="1:11" ht="79.5" customHeight="1">
      <c r="A117" s="22" t="s">
        <v>192</v>
      </c>
      <c r="B117" s="22"/>
      <c r="C117" s="23" t="s">
        <v>193</v>
      </c>
      <c r="D117" s="23"/>
      <c r="E117" s="23"/>
      <c r="F117" s="23"/>
      <c r="G117" s="23"/>
      <c r="H117" s="23"/>
      <c r="I117" s="24">
        <v>180000</v>
      </c>
      <c r="J117" s="24">
        <v>172654.61</v>
      </c>
      <c r="K117" s="25">
        <f t="shared" si="1"/>
        <v>95.91922777777776</v>
      </c>
    </row>
    <row r="118" spans="1:11" ht="23.25" customHeight="1">
      <c r="A118" s="22" t="s">
        <v>194</v>
      </c>
      <c r="B118" s="22"/>
      <c r="C118" s="23" t="s">
        <v>195</v>
      </c>
      <c r="D118" s="23"/>
      <c r="E118" s="23"/>
      <c r="F118" s="23"/>
      <c r="G118" s="23"/>
      <c r="H118" s="23"/>
      <c r="I118" s="24">
        <v>6837290</v>
      </c>
      <c r="J118" s="24">
        <v>6837240.29</v>
      </c>
      <c r="K118" s="25">
        <f t="shared" si="1"/>
        <v>99.99927295756068</v>
      </c>
    </row>
    <row r="119" spans="1:11" ht="23.25" customHeight="1">
      <c r="A119" s="22" t="s">
        <v>196</v>
      </c>
      <c r="B119" s="22"/>
      <c r="C119" s="23" t="s">
        <v>197</v>
      </c>
      <c r="D119" s="23"/>
      <c r="E119" s="23"/>
      <c r="F119" s="23"/>
      <c r="G119" s="23"/>
      <c r="H119" s="23"/>
      <c r="I119" s="24">
        <v>36900000</v>
      </c>
      <c r="J119" s="24">
        <v>36715500</v>
      </c>
      <c r="K119" s="25">
        <f t="shared" si="1"/>
        <v>99.5</v>
      </c>
    </row>
    <row r="120" spans="1:11" ht="34.5" customHeight="1">
      <c r="A120" s="22" t="s">
        <v>198</v>
      </c>
      <c r="B120" s="22"/>
      <c r="C120" s="23" t="s">
        <v>199</v>
      </c>
      <c r="D120" s="23"/>
      <c r="E120" s="23"/>
      <c r="F120" s="23"/>
      <c r="G120" s="23"/>
      <c r="H120" s="23"/>
      <c r="I120" s="24">
        <v>987810</v>
      </c>
      <c r="J120" s="24">
        <v>987808.17</v>
      </c>
      <c r="K120" s="25">
        <f t="shared" si="1"/>
        <v>99.99981474170134</v>
      </c>
    </row>
    <row r="121" spans="1:11" ht="34.5" customHeight="1">
      <c r="A121" s="22" t="s">
        <v>200</v>
      </c>
      <c r="B121" s="22"/>
      <c r="C121" s="23" t="s">
        <v>201</v>
      </c>
      <c r="D121" s="23"/>
      <c r="E121" s="23"/>
      <c r="F121" s="23"/>
      <c r="G121" s="23"/>
      <c r="H121" s="23"/>
      <c r="I121" s="24">
        <v>213814270</v>
      </c>
      <c r="J121" s="24">
        <v>207286550.72</v>
      </c>
      <c r="K121" s="25">
        <f t="shared" si="1"/>
        <v>96.94701421004312</v>
      </c>
    </row>
    <row r="122" spans="1:11" ht="23.25" customHeight="1">
      <c r="A122" s="22" t="s">
        <v>202</v>
      </c>
      <c r="B122" s="22"/>
      <c r="C122" s="23" t="s">
        <v>203</v>
      </c>
      <c r="D122" s="23"/>
      <c r="E122" s="23"/>
      <c r="F122" s="23"/>
      <c r="G122" s="23"/>
      <c r="H122" s="23"/>
      <c r="I122" s="24">
        <v>1747870</v>
      </c>
      <c r="J122" s="24">
        <v>1537951.76</v>
      </c>
      <c r="K122" s="25">
        <f t="shared" si="1"/>
        <v>87.99005418023079</v>
      </c>
    </row>
    <row r="123" spans="1:11" ht="34.5" customHeight="1">
      <c r="A123" s="22" t="s">
        <v>204</v>
      </c>
      <c r="B123" s="22"/>
      <c r="C123" s="23" t="s">
        <v>205</v>
      </c>
      <c r="D123" s="23"/>
      <c r="E123" s="23"/>
      <c r="F123" s="23"/>
      <c r="G123" s="23"/>
      <c r="H123" s="23"/>
      <c r="I123" s="24">
        <v>3139470</v>
      </c>
      <c r="J123" s="24">
        <v>3139460.61</v>
      </c>
      <c r="K123" s="25">
        <f t="shared" si="1"/>
        <v>99.99970090492981</v>
      </c>
    </row>
    <row r="124" spans="1:11" ht="34.5" customHeight="1">
      <c r="A124" s="22" t="s">
        <v>206</v>
      </c>
      <c r="B124" s="22"/>
      <c r="C124" s="23" t="s">
        <v>207</v>
      </c>
      <c r="D124" s="23"/>
      <c r="E124" s="23"/>
      <c r="F124" s="23"/>
      <c r="G124" s="23"/>
      <c r="H124" s="23"/>
      <c r="I124" s="24">
        <v>242782256.57</v>
      </c>
      <c r="J124" s="24">
        <v>213115145.87</v>
      </c>
      <c r="K124" s="25">
        <f t="shared" si="1"/>
        <v>87.78036289837092</v>
      </c>
    </row>
    <row r="125" spans="1:11" ht="45.75" customHeight="1">
      <c r="A125" s="22" t="s">
        <v>208</v>
      </c>
      <c r="B125" s="22"/>
      <c r="C125" s="23" t="s">
        <v>209</v>
      </c>
      <c r="D125" s="23"/>
      <c r="E125" s="23"/>
      <c r="F125" s="23"/>
      <c r="G125" s="23"/>
      <c r="H125" s="23"/>
      <c r="I125" s="24">
        <v>15373000</v>
      </c>
      <c r="J125" s="24">
        <v>7967292.84</v>
      </c>
      <c r="K125" s="25">
        <f t="shared" si="1"/>
        <v>51.82653249203148</v>
      </c>
    </row>
    <row r="126" spans="1:11" ht="34.5" customHeight="1">
      <c r="A126" s="22" t="s">
        <v>210</v>
      </c>
      <c r="B126" s="22"/>
      <c r="C126" s="23" t="s">
        <v>211</v>
      </c>
      <c r="D126" s="23"/>
      <c r="E126" s="23"/>
      <c r="F126" s="23"/>
      <c r="G126" s="23"/>
      <c r="H126" s="23"/>
      <c r="I126" s="24">
        <v>2456891.46</v>
      </c>
      <c r="J126" s="24">
        <v>2157371.17</v>
      </c>
      <c r="K126" s="25">
        <f t="shared" si="1"/>
        <v>87.80897345786695</v>
      </c>
    </row>
    <row r="127" spans="1:11" ht="79.5" customHeight="1">
      <c r="A127" s="22" t="s">
        <v>212</v>
      </c>
      <c r="B127" s="22"/>
      <c r="C127" s="23" t="s">
        <v>213</v>
      </c>
      <c r="D127" s="23"/>
      <c r="E127" s="23"/>
      <c r="F127" s="23"/>
      <c r="G127" s="23"/>
      <c r="H127" s="23"/>
      <c r="I127" s="24">
        <v>1448100</v>
      </c>
      <c r="J127" s="24">
        <v>1447277.4</v>
      </c>
      <c r="K127" s="25">
        <f t="shared" si="1"/>
        <v>99.94319453076444</v>
      </c>
    </row>
    <row r="128" spans="1:11" ht="34.5" customHeight="1">
      <c r="A128" s="22" t="s">
        <v>214</v>
      </c>
      <c r="B128" s="22"/>
      <c r="C128" s="23" t="s">
        <v>215</v>
      </c>
      <c r="D128" s="23"/>
      <c r="E128" s="23"/>
      <c r="F128" s="23"/>
      <c r="G128" s="23"/>
      <c r="H128" s="23"/>
      <c r="I128" s="24">
        <v>9491000</v>
      </c>
      <c r="J128" s="24">
        <v>5600441.43</v>
      </c>
      <c r="K128" s="25">
        <f t="shared" si="1"/>
        <v>59.00791729006427</v>
      </c>
    </row>
    <row r="129" spans="1:11" ht="23.25" customHeight="1">
      <c r="A129" s="22" t="s">
        <v>216</v>
      </c>
      <c r="B129" s="22"/>
      <c r="C129" s="23" t="s">
        <v>217</v>
      </c>
      <c r="D129" s="23"/>
      <c r="E129" s="23"/>
      <c r="F129" s="23"/>
      <c r="G129" s="23"/>
      <c r="H129" s="23"/>
      <c r="I129" s="24">
        <v>7105430</v>
      </c>
      <c r="J129" s="24">
        <v>1986470.06</v>
      </c>
      <c r="K129" s="25">
        <f t="shared" si="1"/>
        <v>27.957070296941914</v>
      </c>
    </row>
    <row r="130" spans="1:11" ht="23.25" customHeight="1">
      <c r="A130" s="22" t="s">
        <v>218</v>
      </c>
      <c r="B130" s="22"/>
      <c r="C130" s="23" t="s">
        <v>219</v>
      </c>
      <c r="D130" s="23"/>
      <c r="E130" s="23"/>
      <c r="F130" s="23"/>
      <c r="G130" s="23"/>
      <c r="H130" s="23"/>
      <c r="I130" s="24">
        <v>6962160</v>
      </c>
      <c r="J130" s="24">
        <v>6962160</v>
      </c>
      <c r="K130" s="25">
        <f t="shared" si="1"/>
        <v>99.99999999999999</v>
      </c>
    </row>
    <row r="131" spans="1:11" ht="23.25" customHeight="1">
      <c r="A131" s="22" t="s">
        <v>220</v>
      </c>
      <c r="B131" s="22"/>
      <c r="C131" s="23" t="s">
        <v>221</v>
      </c>
      <c r="D131" s="23"/>
      <c r="E131" s="23"/>
      <c r="F131" s="23"/>
      <c r="G131" s="23"/>
      <c r="H131" s="23"/>
      <c r="I131" s="24">
        <v>2568410</v>
      </c>
      <c r="J131" s="24">
        <v>2568377.93</v>
      </c>
      <c r="K131" s="25">
        <f t="shared" si="1"/>
        <v>99.99875136757763</v>
      </c>
    </row>
    <row r="132" spans="1:11" ht="15" customHeight="1">
      <c r="A132" s="22" t="s">
        <v>222</v>
      </c>
      <c r="B132" s="22"/>
      <c r="C132" s="23" t="s">
        <v>223</v>
      </c>
      <c r="D132" s="23"/>
      <c r="E132" s="23"/>
      <c r="F132" s="23"/>
      <c r="G132" s="23"/>
      <c r="H132" s="23"/>
      <c r="I132" s="24">
        <v>6091140</v>
      </c>
      <c r="J132" s="24">
        <v>6091134.47</v>
      </c>
      <c r="K132" s="25">
        <f t="shared" si="1"/>
        <v>99.99990921239701</v>
      </c>
    </row>
    <row r="133" spans="1:11" ht="45.75" customHeight="1">
      <c r="A133" s="22" t="s">
        <v>224</v>
      </c>
      <c r="B133" s="22"/>
      <c r="C133" s="23" t="s">
        <v>225</v>
      </c>
      <c r="D133" s="23"/>
      <c r="E133" s="23"/>
      <c r="F133" s="23"/>
      <c r="G133" s="23"/>
      <c r="H133" s="23"/>
      <c r="I133" s="24">
        <v>3079000</v>
      </c>
      <c r="J133" s="24">
        <v>2828809.21</v>
      </c>
      <c r="K133" s="25">
        <f t="shared" si="1"/>
        <v>91.87428418317636</v>
      </c>
    </row>
    <row r="134" spans="1:11" ht="102" customHeight="1">
      <c r="A134" s="22" t="s">
        <v>226</v>
      </c>
      <c r="B134" s="22"/>
      <c r="C134" s="23" t="s">
        <v>227</v>
      </c>
      <c r="D134" s="23"/>
      <c r="E134" s="23"/>
      <c r="F134" s="23"/>
      <c r="G134" s="23"/>
      <c r="H134" s="23"/>
      <c r="I134" s="24">
        <v>8277000</v>
      </c>
      <c r="J134" s="24">
        <v>8074976.26</v>
      </c>
      <c r="K134" s="25">
        <f t="shared" si="1"/>
        <v>97.5592154162136</v>
      </c>
    </row>
    <row r="135" spans="1:11" ht="34.5" customHeight="1">
      <c r="A135" s="22" t="s">
        <v>228</v>
      </c>
      <c r="B135" s="22"/>
      <c r="C135" s="23" t="s">
        <v>229</v>
      </c>
      <c r="D135" s="23"/>
      <c r="E135" s="23"/>
      <c r="F135" s="23"/>
      <c r="G135" s="23"/>
      <c r="H135" s="23"/>
      <c r="I135" s="24">
        <v>7992870</v>
      </c>
      <c r="J135" s="24">
        <v>7221673.78</v>
      </c>
      <c r="K135" s="25">
        <f t="shared" si="1"/>
        <v>90.35144797801041</v>
      </c>
    </row>
    <row r="136" spans="1:11" ht="15" customHeight="1">
      <c r="A136" s="16" t="s">
        <v>230</v>
      </c>
      <c r="B136" s="16"/>
      <c r="C136" s="17" t="s">
        <v>231</v>
      </c>
      <c r="D136" s="17"/>
      <c r="E136" s="17"/>
      <c r="F136" s="17"/>
      <c r="G136" s="17"/>
      <c r="H136" s="17"/>
      <c r="I136" s="18">
        <v>5158862670</v>
      </c>
      <c r="J136" s="18">
        <f>SUM(J137:J153)</f>
        <v>5092713396.49</v>
      </c>
      <c r="K136" s="20">
        <f t="shared" si="1"/>
        <v>98.71775471181518</v>
      </c>
    </row>
    <row r="137" spans="1:11" ht="23.25" customHeight="1">
      <c r="A137" s="22" t="s">
        <v>232</v>
      </c>
      <c r="B137" s="22"/>
      <c r="C137" s="23" t="s">
        <v>233</v>
      </c>
      <c r="D137" s="23"/>
      <c r="E137" s="23"/>
      <c r="F137" s="23"/>
      <c r="G137" s="23"/>
      <c r="H137" s="23"/>
      <c r="I137" s="24">
        <v>13273000</v>
      </c>
      <c r="J137" s="24">
        <v>13001434.25</v>
      </c>
      <c r="K137" s="25">
        <f t="shared" si="1"/>
        <v>97.9539987192044</v>
      </c>
    </row>
    <row r="138" spans="1:11" ht="68.25" customHeight="1">
      <c r="A138" s="22" t="s">
        <v>234</v>
      </c>
      <c r="B138" s="22"/>
      <c r="C138" s="23" t="s">
        <v>235</v>
      </c>
      <c r="D138" s="23"/>
      <c r="E138" s="23"/>
      <c r="F138" s="23"/>
      <c r="G138" s="23"/>
      <c r="H138" s="23"/>
      <c r="I138" s="24">
        <v>5941000</v>
      </c>
      <c r="J138" s="24">
        <v>5941000</v>
      </c>
      <c r="K138" s="25">
        <f t="shared" si="1"/>
        <v>100</v>
      </c>
    </row>
    <row r="139" spans="1:11" ht="57" customHeight="1">
      <c r="A139" s="22" t="s">
        <v>236</v>
      </c>
      <c r="B139" s="22"/>
      <c r="C139" s="23" t="s">
        <v>237</v>
      </c>
      <c r="D139" s="23"/>
      <c r="E139" s="23"/>
      <c r="F139" s="23"/>
      <c r="G139" s="23"/>
      <c r="H139" s="23"/>
      <c r="I139" s="24">
        <v>13625000</v>
      </c>
      <c r="J139" s="24">
        <v>12489576</v>
      </c>
      <c r="K139" s="25">
        <f t="shared" si="1"/>
        <v>91.66661284403669</v>
      </c>
    </row>
    <row r="140" spans="1:11" ht="79.5" customHeight="1">
      <c r="A140" s="22" t="s">
        <v>238</v>
      </c>
      <c r="B140" s="22"/>
      <c r="C140" s="23" t="s">
        <v>239</v>
      </c>
      <c r="D140" s="23"/>
      <c r="E140" s="23"/>
      <c r="F140" s="23"/>
      <c r="G140" s="23"/>
      <c r="H140" s="23"/>
      <c r="I140" s="24">
        <v>10878670</v>
      </c>
      <c r="J140" s="24">
        <v>10878670</v>
      </c>
      <c r="K140" s="25">
        <f t="shared" si="1"/>
        <v>100</v>
      </c>
    </row>
    <row r="141" spans="1:11" ht="57" customHeight="1">
      <c r="A141" s="22" t="s">
        <v>240</v>
      </c>
      <c r="B141" s="22"/>
      <c r="C141" s="23" t="s">
        <v>241</v>
      </c>
      <c r="D141" s="23"/>
      <c r="E141" s="23"/>
      <c r="F141" s="23"/>
      <c r="G141" s="23"/>
      <c r="H141" s="23"/>
      <c r="I141" s="24">
        <v>3172000</v>
      </c>
      <c r="J141" s="24">
        <v>3163542.59</v>
      </c>
      <c r="K141" s="25">
        <f aca="true" t="shared" si="2" ref="K141:K167">J141/I141%</f>
        <v>99.73337295081967</v>
      </c>
    </row>
    <row r="142" spans="1:11" ht="68.25" customHeight="1">
      <c r="A142" s="22" t="s">
        <v>242</v>
      </c>
      <c r="B142" s="22"/>
      <c r="C142" s="23" t="s">
        <v>243</v>
      </c>
      <c r="D142" s="23"/>
      <c r="E142" s="23"/>
      <c r="F142" s="23"/>
      <c r="G142" s="23"/>
      <c r="H142" s="23"/>
      <c r="I142" s="24">
        <v>2821000</v>
      </c>
      <c r="J142" s="24">
        <v>2546157.6</v>
      </c>
      <c r="K142" s="25">
        <f t="shared" si="2"/>
        <v>90.25727047146403</v>
      </c>
    </row>
    <row r="143" spans="1:11" ht="135.75" customHeight="1">
      <c r="A143" s="22" t="s">
        <v>244</v>
      </c>
      <c r="B143" s="22"/>
      <c r="C143" s="23" t="s">
        <v>245</v>
      </c>
      <c r="D143" s="23"/>
      <c r="E143" s="23"/>
      <c r="F143" s="23"/>
      <c r="G143" s="23"/>
      <c r="H143" s="23"/>
      <c r="I143" s="24">
        <v>989000</v>
      </c>
      <c r="J143" s="24">
        <v>989000</v>
      </c>
      <c r="K143" s="25">
        <f t="shared" si="2"/>
        <v>100</v>
      </c>
    </row>
    <row r="144" spans="1:11" ht="45.75" customHeight="1">
      <c r="A144" s="22" t="s">
        <v>246</v>
      </c>
      <c r="B144" s="22"/>
      <c r="C144" s="23" t="s">
        <v>247</v>
      </c>
      <c r="D144" s="23"/>
      <c r="E144" s="23"/>
      <c r="F144" s="23"/>
      <c r="G144" s="23"/>
      <c r="H144" s="23"/>
      <c r="I144" s="24">
        <v>708000</v>
      </c>
      <c r="J144" s="24">
        <v>708000</v>
      </c>
      <c r="K144" s="25">
        <f t="shared" si="2"/>
        <v>100</v>
      </c>
    </row>
    <row r="145" spans="1:11" ht="45.75" customHeight="1">
      <c r="A145" s="22" t="s">
        <v>248</v>
      </c>
      <c r="B145" s="22"/>
      <c r="C145" s="23" t="s">
        <v>249</v>
      </c>
      <c r="D145" s="23"/>
      <c r="E145" s="23"/>
      <c r="F145" s="23"/>
      <c r="G145" s="23"/>
      <c r="H145" s="23"/>
      <c r="I145" s="24">
        <v>8174000</v>
      </c>
      <c r="J145" s="24">
        <v>8174000</v>
      </c>
      <c r="K145" s="25">
        <f t="shared" si="2"/>
        <v>100</v>
      </c>
    </row>
    <row r="146" spans="1:11" ht="124.5" customHeight="1">
      <c r="A146" s="22" t="s">
        <v>250</v>
      </c>
      <c r="B146" s="22"/>
      <c r="C146" s="23" t="s">
        <v>251</v>
      </c>
      <c r="D146" s="23"/>
      <c r="E146" s="23"/>
      <c r="F146" s="23"/>
      <c r="G146" s="23"/>
      <c r="H146" s="23"/>
      <c r="I146" s="24">
        <v>2470000</v>
      </c>
      <c r="J146" s="24">
        <v>2470000</v>
      </c>
      <c r="K146" s="25">
        <f t="shared" si="2"/>
        <v>100</v>
      </c>
    </row>
    <row r="147" spans="1:11" ht="57" customHeight="1">
      <c r="A147" s="22" t="s">
        <v>252</v>
      </c>
      <c r="B147" s="22"/>
      <c r="C147" s="23" t="s">
        <v>253</v>
      </c>
      <c r="D147" s="23"/>
      <c r="E147" s="23"/>
      <c r="F147" s="23"/>
      <c r="G147" s="23"/>
      <c r="H147" s="23"/>
      <c r="I147" s="24">
        <v>365000</v>
      </c>
      <c r="J147" s="24">
        <v>0</v>
      </c>
      <c r="K147" s="25">
        <f t="shared" si="2"/>
        <v>0</v>
      </c>
    </row>
    <row r="148" spans="1:11" ht="45.75" customHeight="1">
      <c r="A148" s="22" t="s">
        <v>254</v>
      </c>
      <c r="B148" s="22"/>
      <c r="C148" s="23" t="s">
        <v>255</v>
      </c>
      <c r="D148" s="23"/>
      <c r="E148" s="23"/>
      <c r="F148" s="23"/>
      <c r="G148" s="23"/>
      <c r="H148" s="23"/>
      <c r="I148" s="24">
        <v>88525000</v>
      </c>
      <c r="J148" s="24">
        <v>83439400.8</v>
      </c>
      <c r="K148" s="25">
        <f t="shared" si="2"/>
        <v>94.25518305563399</v>
      </c>
    </row>
    <row r="149" spans="1:11" ht="45.75" customHeight="1">
      <c r="A149" s="22" t="s">
        <v>256</v>
      </c>
      <c r="B149" s="22"/>
      <c r="C149" s="23" t="s">
        <v>257</v>
      </c>
      <c r="D149" s="23"/>
      <c r="E149" s="23"/>
      <c r="F149" s="23"/>
      <c r="G149" s="23"/>
      <c r="H149" s="23"/>
      <c r="I149" s="24">
        <v>147157000</v>
      </c>
      <c r="J149" s="24">
        <v>145557838.85</v>
      </c>
      <c r="K149" s="25">
        <f t="shared" si="2"/>
        <v>98.91329590165606</v>
      </c>
    </row>
    <row r="150" spans="1:11" ht="45.75" customHeight="1">
      <c r="A150" s="22" t="s">
        <v>258</v>
      </c>
      <c r="B150" s="22"/>
      <c r="C150" s="23" t="s">
        <v>259</v>
      </c>
      <c r="D150" s="23"/>
      <c r="E150" s="23"/>
      <c r="F150" s="23"/>
      <c r="G150" s="23"/>
      <c r="H150" s="23"/>
      <c r="I150" s="24">
        <v>2046000</v>
      </c>
      <c r="J150" s="24">
        <v>2025524.16</v>
      </c>
      <c r="K150" s="25">
        <f t="shared" si="2"/>
        <v>98.9992258064516</v>
      </c>
    </row>
    <row r="151" spans="1:11" ht="34.5" customHeight="1">
      <c r="A151" s="22" t="s">
        <v>260</v>
      </c>
      <c r="B151" s="22"/>
      <c r="C151" s="23" t="s">
        <v>261</v>
      </c>
      <c r="D151" s="23"/>
      <c r="E151" s="23"/>
      <c r="F151" s="23"/>
      <c r="G151" s="23"/>
      <c r="H151" s="23"/>
      <c r="I151" s="24">
        <v>106816000</v>
      </c>
      <c r="J151" s="24">
        <v>105936840</v>
      </c>
      <c r="K151" s="25">
        <f t="shared" si="2"/>
        <v>99.17693978430198</v>
      </c>
    </row>
    <row r="152" spans="1:11" ht="135.75" customHeight="1">
      <c r="A152" s="22" t="s">
        <v>262</v>
      </c>
      <c r="B152" s="22"/>
      <c r="C152" s="23" t="s">
        <v>263</v>
      </c>
      <c r="D152" s="23"/>
      <c r="E152" s="23"/>
      <c r="F152" s="23"/>
      <c r="G152" s="23"/>
      <c r="H152" s="23"/>
      <c r="I152" s="24">
        <v>4412836000</v>
      </c>
      <c r="J152" s="24">
        <v>4364020016.24</v>
      </c>
      <c r="K152" s="25">
        <f t="shared" si="2"/>
        <v>98.8937729895242</v>
      </c>
    </row>
    <row r="153" spans="1:11" ht="180.75" customHeight="1">
      <c r="A153" s="22" t="s">
        <v>264</v>
      </c>
      <c r="B153" s="22"/>
      <c r="C153" s="23" t="s">
        <v>265</v>
      </c>
      <c r="D153" s="23"/>
      <c r="E153" s="23"/>
      <c r="F153" s="23"/>
      <c r="G153" s="23"/>
      <c r="H153" s="23"/>
      <c r="I153" s="24">
        <v>339066000</v>
      </c>
      <c r="J153" s="24">
        <v>331372396</v>
      </c>
      <c r="K153" s="25">
        <f t="shared" si="2"/>
        <v>97.73094205847829</v>
      </c>
    </row>
    <row r="154" spans="1:11" ht="15" customHeight="1">
      <c r="A154" s="16" t="s">
        <v>266</v>
      </c>
      <c r="B154" s="16"/>
      <c r="C154" s="17" t="s">
        <v>267</v>
      </c>
      <c r="D154" s="17"/>
      <c r="E154" s="17"/>
      <c r="F154" s="17"/>
      <c r="G154" s="17"/>
      <c r="H154" s="17"/>
      <c r="I154" s="18">
        <v>34305000</v>
      </c>
      <c r="J154" s="18">
        <f>SUM(J155:J163)</f>
        <v>34050548.9</v>
      </c>
      <c r="K154" s="20">
        <f t="shared" si="2"/>
        <v>99.25826818248068</v>
      </c>
    </row>
    <row r="155" spans="1:11" ht="45.75" customHeight="1">
      <c r="A155" s="22" t="s">
        <v>268</v>
      </c>
      <c r="B155" s="22"/>
      <c r="C155" s="23" t="s">
        <v>269</v>
      </c>
      <c r="D155" s="23"/>
      <c r="E155" s="23"/>
      <c r="F155" s="23"/>
      <c r="G155" s="23"/>
      <c r="H155" s="23"/>
      <c r="I155" s="24">
        <v>3087000</v>
      </c>
      <c r="J155" s="24">
        <v>3087000</v>
      </c>
      <c r="K155" s="25">
        <f t="shared" si="2"/>
        <v>100</v>
      </c>
    </row>
    <row r="156" spans="1:11" ht="68.25" customHeight="1">
      <c r="A156" s="22" t="s">
        <v>270</v>
      </c>
      <c r="B156" s="22"/>
      <c r="C156" s="23" t="s">
        <v>271</v>
      </c>
      <c r="D156" s="23"/>
      <c r="E156" s="23"/>
      <c r="F156" s="23"/>
      <c r="G156" s="23"/>
      <c r="H156" s="23"/>
      <c r="I156" s="24">
        <v>3143000</v>
      </c>
      <c r="J156" s="24">
        <v>3143000</v>
      </c>
      <c r="K156" s="25">
        <f t="shared" si="2"/>
        <v>100</v>
      </c>
    </row>
    <row r="157" spans="1:11" ht="34.5" customHeight="1">
      <c r="A157" s="22" t="s">
        <v>272</v>
      </c>
      <c r="B157" s="22"/>
      <c r="C157" s="23" t="s">
        <v>273</v>
      </c>
      <c r="D157" s="23"/>
      <c r="E157" s="23"/>
      <c r="F157" s="23"/>
      <c r="G157" s="23"/>
      <c r="H157" s="23"/>
      <c r="I157" s="24">
        <v>14238000</v>
      </c>
      <c r="J157" s="24">
        <v>13394536</v>
      </c>
      <c r="K157" s="25">
        <f t="shared" si="2"/>
        <v>94.07596572552325</v>
      </c>
    </row>
    <row r="158" spans="1:11" ht="23.25" customHeight="1">
      <c r="A158" s="22" t="s">
        <v>274</v>
      </c>
      <c r="B158" s="22"/>
      <c r="C158" s="23" t="s">
        <v>275</v>
      </c>
      <c r="D158" s="23"/>
      <c r="E158" s="23"/>
      <c r="F158" s="23"/>
      <c r="G158" s="23"/>
      <c r="H158" s="23"/>
      <c r="I158" s="24">
        <v>7500000</v>
      </c>
      <c r="J158" s="24">
        <v>7500000</v>
      </c>
      <c r="K158" s="25">
        <f t="shared" si="2"/>
        <v>100</v>
      </c>
    </row>
    <row r="159" spans="1:11" ht="57" customHeight="1">
      <c r="A159" s="22" t="s">
        <v>276</v>
      </c>
      <c r="B159" s="22"/>
      <c r="C159" s="23" t="s">
        <v>277</v>
      </c>
      <c r="D159" s="23"/>
      <c r="E159" s="23"/>
      <c r="F159" s="23"/>
      <c r="G159" s="23"/>
      <c r="H159" s="23"/>
      <c r="I159" s="24">
        <v>2280000</v>
      </c>
      <c r="J159" s="24">
        <v>2280000</v>
      </c>
      <c r="K159" s="25">
        <f t="shared" si="2"/>
        <v>100</v>
      </c>
    </row>
    <row r="160" spans="1:11" ht="68.25" customHeight="1">
      <c r="A160" s="22" t="s">
        <v>278</v>
      </c>
      <c r="B160" s="22"/>
      <c r="C160" s="23" t="s">
        <v>279</v>
      </c>
      <c r="D160" s="23"/>
      <c r="E160" s="23"/>
      <c r="F160" s="23"/>
      <c r="G160" s="23"/>
      <c r="H160" s="23"/>
      <c r="I160" s="24">
        <v>414000</v>
      </c>
      <c r="J160" s="24">
        <v>336638</v>
      </c>
      <c r="K160" s="25">
        <f t="shared" si="2"/>
        <v>81.31352657004831</v>
      </c>
    </row>
    <row r="161" spans="1:11" ht="45.75" customHeight="1">
      <c r="A161" s="22" t="s">
        <v>280</v>
      </c>
      <c r="B161" s="22"/>
      <c r="C161" s="23" t="s">
        <v>281</v>
      </c>
      <c r="D161" s="23"/>
      <c r="E161" s="23"/>
      <c r="F161" s="23"/>
      <c r="G161" s="23"/>
      <c r="H161" s="23"/>
      <c r="I161" s="24">
        <v>2967000</v>
      </c>
      <c r="J161" s="24">
        <v>2966999.24</v>
      </c>
      <c r="K161" s="25">
        <f t="shared" si="2"/>
        <v>99.99997438490058</v>
      </c>
    </row>
    <row r="162" spans="1:11" ht="45.75" customHeight="1">
      <c r="A162" s="22" t="s">
        <v>282</v>
      </c>
      <c r="B162" s="22"/>
      <c r="C162" s="23" t="s">
        <v>283</v>
      </c>
      <c r="D162" s="23"/>
      <c r="E162" s="23"/>
      <c r="F162" s="23"/>
      <c r="G162" s="23"/>
      <c r="H162" s="23"/>
      <c r="I162" s="24">
        <v>676000</v>
      </c>
      <c r="J162" s="24">
        <v>664688.9</v>
      </c>
      <c r="K162" s="25">
        <f t="shared" si="2"/>
        <v>98.32676035502959</v>
      </c>
    </row>
    <row r="163" spans="1:11" ht="45.75" customHeight="1">
      <c r="A163" s="27" t="s">
        <v>319</v>
      </c>
      <c r="B163" s="22"/>
      <c r="C163" s="28" t="s">
        <v>320</v>
      </c>
      <c r="D163" s="29"/>
      <c r="E163" s="29"/>
      <c r="F163" s="29"/>
      <c r="G163" s="29"/>
      <c r="H163" s="30"/>
      <c r="I163" s="24">
        <v>0</v>
      </c>
      <c r="J163" s="24">
        <f>'[1]Результат'!$E$357</f>
        <v>677686.76</v>
      </c>
      <c r="K163" s="25"/>
    </row>
    <row r="164" spans="1:11" ht="45.75" customHeight="1">
      <c r="A164" s="16" t="s">
        <v>284</v>
      </c>
      <c r="B164" s="16"/>
      <c r="C164" s="17" t="s">
        <v>285</v>
      </c>
      <c r="D164" s="17"/>
      <c r="E164" s="17"/>
      <c r="F164" s="17"/>
      <c r="G164" s="17"/>
      <c r="H164" s="17"/>
      <c r="I164" s="18">
        <v>11229000</v>
      </c>
      <c r="J164" s="18">
        <f>J165</f>
        <v>11228704.08</v>
      </c>
      <c r="K164" s="20">
        <f t="shared" si="2"/>
        <v>99.99736468073738</v>
      </c>
    </row>
    <row r="165" spans="1:11" ht="57" customHeight="1">
      <c r="A165" s="16" t="s">
        <v>286</v>
      </c>
      <c r="B165" s="16"/>
      <c r="C165" s="17" t="s">
        <v>287</v>
      </c>
      <c r="D165" s="17"/>
      <c r="E165" s="17"/>
      <c r="F165" s="17"/>
      <c r="G165" s="17"/>
      <c r="H165" s="17"/>
      <c r="I165" s="18">
        <v>11229000</v>
      </c>
      <c r="J165" s="18">
        <f>J166+J167</f>
        <v>11228704.08</v>
      </c>
      <c r="K165" s="20">
        <f t="shared" si="2"/>
        <v>99.99736468073738</v>
      </c>
    </row>
    <row r="166" spans="1:11" ht="23.25" customHeight="1">
      <c r="A166" s="22" t="s">
        <v>288</v>
      </c>
      <c r="B166" s="22"/>
      <c r="C166" s="23" t="s">
        <v>289</v>
      </c>
      <c r="D166" s="23"/>
      <c r="E166" s="23"/>
      <c r="F166" s="23"/>
      <c r="G166" s="23"/>
      <c r="H166" s="23"/>
      <c r="I166" s="24">
        <v>11148000</v>
      </c>
      <c r="J166" s="24">
        <f>'[1]Результат'!$E$364</f>
        <v>11147745.53</v>
      </c>
      <c r="K166" s="25">
        <f t="shared" si="2"/>
        <v>99.9977173484033</v>
      </c>
    </row>
    <row r="167" spans="1:11" ht="23.25" customHeight="1">
      <c r="A167" s="22" t="s">
        <v>290</v>
      </c>
      <c r="B167" s="22"/>
      <c r="C167" s="23" t="s">
        <v>291</v>
      </c>
      <c r="D167" s="23"/>
      <c r="E167" s="23"/>
      <c r="F167" s="23"/>
      <c r="G167" s="23"/>
      <c r="H167" s="23"/>
      <c r="I167" s="24">
        <v>81000</v>
      </c>
      <c r="J167" s="24">
        <f>'[1]Результат'!$E$365</f>
        <v>80958.55</v>
      </c>
      <c r="K167" s="25">
        <f t="shared" si="2"/>
        <v>99.94882716049383</v>
      </c>
    </row>
    <row r="168" spans="1:11" ht="23.25" customHeight="1">
      <c r="A168" s="31" t="s">
        <v>321</v>
      </c>
      <c r="B168" s="32"/>
      <c r="C168" s="33" t="s">
        <v>322</v>
      </c>
      <c r="D168" s="34"/>
      <c r="E168" s="34"/>
      <c r="F168" s="34"/>
      <c r="G168" s="34"/>
      <c r="H168" s="35"/>
      <c r="I168" s="36">
        <f>I169</f>
        <v>0</v>
      </c>
      <c r="J168" s="50">
        <f>J169</f>
        <v>-45064.26781</v>
      </c>
      <c r="K168" s="20"/>
    </row>
    <row r="169" spans="1:11" ht="23.25" customHeight="1">
      <c r="A169" s="51" t="s">
        <v>321</v>
      </c>
      <c r="B169" s="52"/>
      <c r="C169" s="28" t="s">
        <v>322</v>
      </c>
      <c r="D169" s="29"/>
      <c r="E169" s="29"/>
      <c r="F169" s="29"/>
      <c r="G169" s="29"/>
      <c r="H169" s="30"/>
      <c r="I169" s="24">
        <v>0</v>
      </c>
      <c r="J169" s="26">
        <v>-45064.26781</v>
      </c>
      <c r="K169" s="25"/>
    </row>
    <row r="170" spans="1:11" ht="15" customHeight="1">
      <c r="A170" s="53" t="s">
        <v>292</v>
      </c>
      <c r="B170" s="53"/>
      <c r="C170" s="53"/>
      <c r="D170" s="53"/>
      <c r="E170" s="53"/>
      <c r="F170" s="53"/>
      <c r="G170" s="53"/>
      <c r="H170" s="53"/>
      <c r="I170" s="18">
        <v>22323554773.93</v>
      </c>
      <c r="J170" s="19">
        <f>J93+J6</f>
        <v>22084592.553209998</v>
      </c>
      <c r="K170" s="54">
        <v>98.9</v>
      </c>
    </row>
    <row r="171" spans="1:11" ht="12.75">
      <c r="A171" s="1"/>
      <c r="B171" s="1"/>
      <c r="C171" s="1"/>
      <c r="D171" s="1"/>
      <c r="E171" s="1"/>
      <c r="F171" s="1"/>
      <c r="G171" s="1"/>
      <c r="H171" s="1"/>
      <c r="I171" s="1"/>
      <c r="J171" s="1"/>
      <c r="K171" s="1"/>
    </row>
    <row r="172" spans="1:11" ht="12.75" customHeight="1">
      <c r="A172" s="8" t="s">
        <v>294</v>
      </c>
      <c r="B172" s="8"/>
      <c r="C172" s="8"/>
      <c r="D172" s="8"/>
      <c r="E172" s="8"/>
      <c r="F172" s="9"/>
      <c r="G172" s="9"/>
      <c r="H172" s="5"/>
      <c r="I172" s="6"/>
      <c r="J172" s="6"/>
      <c r="K172" s="7" t="s">
        <v>299</v>
      </c>
    </row>
  </sheetData>
  <sheetProtection/>
  <mergeCells count="336">
    <mergeCell ref="A2:K2"/>
    <mergeCell ref="A21:B21"/>
    <mergeCell ref="C21:H21"/>
    <mergeCell ref="A22:B22"/>
    <mergeCell ref="C22:H22"/>
    <mergeCell ref="A61:B61"/>
    <mergeCell ref="C61:H61"/>
    <mergeCell ref="A4:B4"/>
    <mergeCell ref="C4:H4"/>
    <mergeCell ref="A23:B23"/>
    <mergeCell ref="C23:H23"/>
    <mergeCell ref="A24:B24"/>
    <mergeCell ref="C24:H24"/>
    <mergeCell ref="A5:B5"/>
    <mergeCell ref="C5:H5"/>
    <mergeCell ref="A6:B6"/>
    <mergeCell ref="C6:H6"/>
    <mergeCell ref="A83:B83"/>
    <mergeCell ref="C83:H83"/>
    <mergeCell ref="A7:B7"/>
    <mergeCell ref="C7:H7"/>
    <mergeCell ref="A8:B8"/>
    <mergeCell ref="C8:H8"/>
    <mergeCell ref="A85:B85"/>
    <mergeCell ref="C85:H85"/>
    <mergeCell ref="A84:B84"/>
    <mergeCell ref="C84:H84"/>
    <mergeCell ref="A9:B9"/>
    <mergeCell ref="C9:H9"/>
    <mergeCell ref="A10:B10"/>
    <mergeCell ref="C10:H10"/>
    <mergeCell ref="A91:B91"/>
    <mergeCell ref="C91:H91"/>
    <mergeCell ref="A11:B11"/>
    <mergeCell ref="C11:H11"/>
    <mergeCell ref="A12:B12"/>
    <mergeCell ref="C12:H12"/>
    <mergeCell ref="A92:B92"/>
    <mergeCell ref="C92:H92"/>
    <mergeCell ref="A13:B13"/>
    <mergeCell ref="C13:H13"/>
    <mergeCell ref="A14:B14"/>
    <mergeCell ref="C14:H14"/>
    <mergeCell ref="A163:B163"/>
    <mergeCell ref="C163:H163"/>
    <mergeCell ref="A15:B15"/>
    <mergeCell ref="C15:H15"/>
    <mergeCell ref="A16:B16"/>
    <mergeCell ref="C16:H16"/>
    <mergeCell ref="A168:B168"/>
    <mergeCell ref="C168:H168"/>
    <mergeCell ref="A17:B17"/>
    <mergeCell ref="C17:H17"/>
    <mergeCell ref="A18:B18"/>
    <mergeCell ref="C18:H18"/>
    <mergeCell ref="A169:B169"/>
    <mergeCell ref="C169:H169"/>
    <mergeCell ref="A19:B19"/>
    <mergeCell ref="C19:H19"/>
    <mergeCell ref="A20:B20"/>
    <mergeCell ref="C20:H20"/>
    <mergeCell ref="A25:B25"/>
    <mergeCell ref="C25:H25"/>
    <mergeCell ref="A26:B26"/>
    <mergeCell ref="C26:H26"/>
    <mergeCell ref="A27:B27"/>
    <mergeCell ref="C27:H27"/>
    <mergeCell ref="A28:B28"/>
    <mergeCell ref="C28:H28"/>
    <mergeCell ref="A29:B29"/>
    <mergeCell ref="C29:H29"/>
    <mergeCell ref="A30:B30"/>
    <mergeCell ref="C30:H30"/>
    <mergeCell ref="A31:B31"/>
    <mergeCell ref="C31:H31"/>
    <mergeCell ref="A32:B32"/>
    <mergeCell ref="C32:H32"/>
    <mergeCell ref="A33:B33"/>
    <mergeCell ref="C33:H33"/>
    <mergeCell ref="A34:B34"/>
    <mergeCell ref="C34:H34"/>
    <mergeCell ref="A35:B35"/>
    <mergeCell ref="C35:H35"/>
    <mergeCell ref="A36:B36"/>
    <mergeCell ref="C36:H36"/>
    <mergeCell ref="A37:B37"/>
    <mergeCell ref="C37:H37"/>
    <mergeCell ref="A38:B38"/>
    <mergeCell ref="C38:H38"/>
    <mergeCell ref="A39:B39"/>
    <mergeCell ref="C39:H39"/>
    <mergeCell ref="A40:B40"/>
    <mergeCell ref="C40:H40"/>
    <mergeCell ref="A41:B41"/>
    <mergeCell ref="C41:H41"/>
    <mergeCell ref="A42:B42"/>
    <mergeCell ref="C42:H42"/>
    <mergeCell ref="A43:B43"/>
    <mergeCell ref="C43:H43"/>
    <mergeCell ref="A44:B44"/>
    <mergeCell ref="C44:H44"/>
    <mergeCell ref="A45:B45"/>
    <mergeCell ref="C45:H45"/>
    <mergeCell ref="A46:B46"/>
    <mergeCell ref="C46:H46"/>
    <mergeCell ref="A47:B47"/>
    <mergeCell ref="C47:H47"/>
    <mergeCell ref="A48:B48"/>
    <mergeCell ref="C48:H48"/>
    <mergeCell ref="A49:B49"/>
    <mergeCell ref="C49:H49"/>
    <mergeCell ref="A50:B50"/>
    <mergeCell ref="C50:H50"/>
    <mergeCell ref="A51:B51"/>
    <mergeCell ref="C51:H51"/>
    <mergeCell ref="A52:B52"/>
    <mergeCell ref="C52:H52"/>
    <mergeCell ref="A53:B53"/>
    <mergeCell ref="C53:H53"/>
    <mergeCell ref="A54:B54"/>
    <mergeCell ref="C54:H54"/>
    <mergeCell ref="A55:B55"/>
    <mergeCell ref="C55:H55"/>
    <mergeCell ref="A56:B56"/>
    <mergeCell ref="C56:H56"/>
    <mergeCell ref="A57:B57"/>
    <mergeCell ref="C57:H57"/>
    <mergeCell ref="A58:B58"/>
    <mergeCell ref="C58:H58"/>
    <mergeCell ref="A59:B59"/>
    <mergeCell ref="C59:H59"/>
    <mergeCell ref="A60:B60"/>
    <mergeCell ref="C60:H60"/>
    <mergeCell ref="A62:B62"/>
    <mergeCell ref="C62:H62"/>
    <mergeCell ref="A63:B63"/>
    <mergeCell ref="C63:H63"/>
    <mergeCell ref="A64:B64"/>
    <mergeCell ref="C64:H64"/>
    <mergeCell ref="A65:B65"/>
    <mergeCell ref="C65:H65"/>
    <mergeCell ref="A66:B66"/>
    <mergeCell ref="C66:H66"/>
    <mergeCell ref="A67:B67"/>
    <mergeCell ref="C67:H67"/>
    <mergeCell ref="A68:B68"/>
    <mergeCell ref="C68:H68"/>
    <mergeCell ref="A69:B69"/>
    <mergeCell ref="C69:H69"/>
    <mergeCell ref="A70:B70"/>
    <mergeCell ref="C70:H70"/>
    <mergeCell ref="A71:B71"/>
    <mergeCell ref="C71:H71"/>
    <mergeCell ref="A72:B72"/>
    <mergeCell ref="C72:H72"/>
    <mergeCell ref="A73:B73"/>
    <mergeCell ref="C73:H73"/>
    <mergeCell ref="A74:B74"/>
    <mergeCell ref="C74:H74"/>
    <mergeCell ref="A75:B75"/>
    <mergeCell ref="C75:H75"/>
    <mergeCell ref="A76:B76"/>
    <mergeCell ref="C76:H76"/>
    <mergeCell ref="A77:B77"/>
    <mergeCell ref="C77:H77"/>
    <mergeCell ref="A78:B78"/>
    <mergeCell ref="C78:H78"/>
    <mergeCell ref="A79:B79"/>
    <mergeCell ref="C79:H79"/>
    <mergeCell ref="A80:B80"/>
    <mergeCell ref="C80:H80"/>
    <mergeCell ref="A81:B81"/>
    <mergeCell ref="C81:H81"/>
    <mergeCell ref="A82:B82"/>
    <mergeCell ref="C82:H82"/>
    <mergeCell ref="A86:B86"/>
    <mergeCell ref="C86:H86"/>
    <mergeCell ref="A87:B87"/>
    <mergeCell ref="C87:H87"/>
    <mergeCell ref="A88:B88"/>
    <mergeCell ref="C88:H88"/>
    <mergeCell ref="A89:B89"/>
    <mergeCell ref="C89:H89"/>
    <mergeCell ref="A90:B90"/>
    <mergeCell ref="C90:H90"/>
    <mergeCell ref="A93:B93"/>
    <mergeCell ref="C93:H93"/>
    <mergeCell ref="A94:B94"/>
    <mergeCell ref="C94:H94"/>
    <mergeCell ref="A95:B95"/>
    <mergeCell ref="C95:H95"/>
    <mergeCell ref="A96:B96"/>
    <mergeCell ref="C96:H96"/>
    <mergeCell ref="A97:B97"/>
    <mergeCell ref="C97:H97"/>
    <mergeCell ref="A98:B98"/>
    <mergeCell ref="C98:H98"/>
    <mergeCell ref="A99:B99"/>
    <mergeCell ref="C99:H99"/>
    <mergeCell ref="A100:B100"/>
    <mergeCell ref="C100:H100"/>
    <mergeCell ref="A101:B101"/>
    <mergeCell ref="C101:H101"/>
    <mergeCell ref="A102:B102"/>
    <mergeCell ref="C102:H102"/>
    <mergeCell ref="A103:B103"/>
    <mergeCell ref="C103:H103"/>
    <mergeCell ref="A104:B104"/>
    <mergeCell ref="C104:H104"/>
    <mergeCell ref="A105:B105"/>
    <mergeCell ref="C105:H105"/>
    <mergeCell ref="A106:B106"/>
    <mergeCell ref="C106:H106"/>
    <mergeCell ref="A107:B107"/>
    <mergeCell ref="C107:H107"/>
    <mergeCell ref="A108:B108"/>
    <mergeCell ref="C108:H108"/>
    <mergeCell ref="A109:B109"/>
    <mergeCell ref="C109:H109"/>
    <mergeCell ref="A110:B110"/>
    <mergeCell ref="C110:H110"/>
    <mergeCell ref="A111:B111"/>
    <mergeCell ref="C111:H111"/>
    <mergeCell ref="A112:B112"/>
    <mergeCell ref="C112:H112"/>
    <mergeCell ref="A113:B113"/>
    <mergeCell ref="C113:H113"/>
    <mergeCell ref="A114:B114"/>
    <mergeCell ref="C114:H114"/>
    <mergeCell ref="A115:B115"/>
    <mergeCell ref="C115:H115"/>
    <mergeCell ref="A116:B116"/>
    <mergeCell ref="C116:H116"/>
    <mergeCell ref="A117:B117"/>
    <mergeCell ref="C117:H117"/>
    <mergeCell ref="A118:B118"/>
    <mergeCell ref="C118:H118"/>
    <mergeCell ref="A119:B119"/>
    <mergeCell ref="C119:H119"/>
    <mergeCell ref="A120:B120"/>
    <mergeCell ref="C120:H120"/>
    <mergeCell ref="A121:B121"/>
    <mergeCell ref="C121:H121"/>
    <mergeCell ref="A122:B122"/>
    <mergeCell ref="C122:H122"/>
    <mergeCell ref="A123:B123"/>
    <mergeCell ref="C123:H123"/>
    <mergeCell ref="A124:B124"/>
    <mergeCell ref="C124:H124"/>
    <mergeCell ref="A125:B125"/>
    <mergeCell ref="C125:H125"/>
    <mergeCell ref="A126:B126"/>
    <mergeCell ref="C126:H126"/>
    <mergeCell ref="A127:B127"/>
    <mergeCell ref="C127:H127"/>
    <mergeCell ref="A128:B128"/>
    <mergeCell ref="C128:H128"/>
    <mergeCell ref="A129:B129"/>
    <mergeCell ref="C129:H129"/>
    <mergeCell ref="A130:B130"/>
    <mergeCell ref="C130:H130"/>
    <mergeCell ref="A131:B131"/>
    <mergeCell ref="C131:H131"/>
    <mergeCell ref="A132:B132"/>
    <mergeCell ref="C132:H132"/>
    <mergeCell ref="A133:B133"/>
    <mergeCell ref="C133:H133"/>
    <mergeCell ref="A134:B134"/>
    <mergeCell ref="C134:H134"/>
    <mergeCell ref="A135:B135"/>
    <mergeCell ref="C135:H135"/>
    <mergeCell ref="A136:B136"/>
    <mergeCell ref="C136:H136"/>
    <mergeCell ref="A137:B137"/>
    <mergeCell ref="C137:H137"/>
    <mergeCell ref="A138:B138"/>
    <mergeCell ref="C138:H138"/>
    <mergeCell ref="A139:B139"/>
    <mergeCell ref="C139:H139"/>
    <mergeCell ref="A140:B140"/>
    <mergeCell ref="C140:H140"/>
    <mergeCell ref="A141:B141"/>
    <mergeCell ref="C141:H141"/>
    <mergeCell ref="A142:B142"/>
    <mergeCell ref="C142:H142"/>
    <mergeCell ref="A143:B143"/>
    <mergeCell ref="C143:H143"/>
    <mergeCell ref="A144:B144"/>
    <mergeCell ref="C144:H144"/>
    <mergeCell ref="A145:B145"/>
    <mergeCell ref="C145:H145"/>
    <mergeCell ref="A146:B146"/>
    <mergeCell ref="C146:H146"/>
    <mergeCell ref="A147:B147"/>
    <mergeCell ref="C147:H147"/>
    <mergeCell ref="A148:B148"/>
    <mergeCell ref="C148:H148"/>
    <mergeCell ref="A149:B149"/>
    <mergeCell ref="C149:H149"/>
    <mergeCell ref="A150:B150"/>
    <mergeCell ref="C150:H150"/>
    <mergeCell ref="A151:B151"/>
    <mergeCell ref="C151:H151"/>
    <mergeCell ref="A152:B152"/>
    <mergeCell ref="C152:H152"/>
    <mergeCell ref="A153:B153"/>
    <mergeCell ref="C153:H153"/>
    <mergeCell ref="A154:B154"/>
    <mergeCell ref="C154:H154"/>
    <mergeCell ref="A155:B155"/>
    <mergeCell ref="C155:H155"/>
    <mergeCell ref="A156:B156"/>
    <mergeCell ref="C156:H156"/>
    <mergeCell ref="A157:B157"/>
    <mergeCell ref="C157:H157"/>
    <mergeCell ref="A158:B158"/>
    <mergeCell ref="C158:H158"/>
    <mergeCell ref="A159:B159"/>
    <mergeCell ref="C159:H159"/>
    <mergeCell ref="A160:B160"/>
    <mergeCell ref="C160:H160"/>
    <mergeCell ref="A161:B161"/>
    <mergeCell ref="C161:H161"/>
    <mergeCell ref="A162:B162"/>
    <mergeCell ref="C162:H162"/>
    <mergeCell ref="A164:B164"/>
    <mergeCell ref="C164:H164"/>
    <mergeCell ref="A165:B165"/>
    <mergeCell ref="C165:H165"/>
    <mergeCell ref="A166:B166"/>
    <mergeCell ref="C166:H166"/>
    <mergeCell ref="A167:B167"/>
    <mergeCell ref="C167:H167"/>
    <mergeCell ref="A170:H170"/>
    <mergeCell ref="A172:E172"/>
    <mergeCell ref="F172:G172"/>
  </mergeCells>
  <printOptions/>
  <pageMargins left="0.25" right="0.25" top="0.75" bottom="0.75" header="0.25" footer="0.25"/>
  <pageSetup fitToHeight="0"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Hilko</cp:lastModifiedBy>
  <cp:lastPrinted>2023-03-29T16:58:02Z</cp:lastPrinted>
  <dcterms:modified xsi:type="dcterms:W3CDTF">2023-03-29T16:58:07Z</dcterms:modified>
  <cp:category/>
  <cp:version/>
  <cp:contentType/>
  <cp:contentStatus/>
</cp:coreProperties>
</file>