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ch\d\Мои документы\2019 г\1 Бюджет округа 2019-2021\1 Проект решения о бюджете 2019-2021 к 12.11.2018\1 Проект решения с приложениями к 12.11.2018\"/>
    </mc:Choice>
  </mc:AlternateContent>
  <xr:revisionPtr revIDLastSave="0" documentId="13_ncr:1_{7608A146-CFF0-4B9A-8CE6-1A3660DAF1F1}" xr6:coauthVersionLast="38" xr6:coauthVersionMax="38" xr10:uidLastSave="{00000000-0000-0000-0000-000000000000}"/>
  <bookViews>
    <workbookView xWindow="0" yWindow="120" windowWidth="28800" windowHeight="11625" xr2:uid="{00000000-000D-0000-FFFF-FFFF00000000}"/>
  </bookViews>
  <sheets>
    <sheet name="Лист1" sheetId="1" r:id="rId1"/>
  </sheets>
  <definedNames>
    <definedName name="_xlnm._FilterDatabase" localSheetId="0" hidden="1">Лист1!$A$4:$G$1891</definedName>
    <definedName name="_xlnm.Print_Area" localSheetId="0">Лист1!$A$1:$G$1895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9" i="1" l="1"/>
  <c r="F289" i="1"/>
  <c r="G307" i="1"/>
  <c r="F307" i="1"/>
  <c r="G311" i="1" l="1"/>
  <c r="G1016" i="1"/>
  <c r="G934" i="1"/>
  <c r="G939" i="1"/>
  <c r="G1770" i="1"/>
  <c r="G846" i="1" l="1"/>
  <c r="F846" i="1"/>
  <c r="G844" i="1"/>
  <c r="F844" i="1"/>
  <c r="G82" i="1" l="1"/>
  <c r="F1583" i="1"/>
  <c r="G1583" i="1"/>
  <c r="G77" i="1"/>
  <c r="F77" i="1"/>
  <c r="F88" i="1"/>
  <c r="G88" i="1"/>
  <c r="F1582" i="1" l="1"/>
  <c r="G1582" i="1"/>
  <c r="F1729" i="1" l="1"/>
  <c r="G1729" i="1"/>
  <c r="G1706" i="1" l="1"/>
  <c r="G1705" i="1" s="1"/>
  <c r="G1704" i="1" s="1"/>
  <c r="G1703" i="1" s="1"/>
  <c r="G1702" i="1" s="1"/>
  <c r="F1706" i="1"/>
  <c r="F1705" i="1" s="1"/>
  <c r="F1704" i="1" s="1"/>
  <c r="F1703" i="1" s="1"/>
  <c r="F1702" i="1" s="1"/>
  <c r="G306" i="1" l="1"/>
  <c r="G305" i="1" s="1"/>
  <c r="F306" i="1"/>
  <c r="F305" i="1" s="1"/>
  <c r="F1713" i="1"/>
  <c r="F1712" i="1" s="1"/>
  <c r="F1711" i="1" s="1"/>
  <c r="G1713" i="1"/>
  <c r="G1712" i="1" s="1"/>
  <c r="G1711" i="1" s="1"/>
  <c r="G258" i="1"/>
  <c r="F258" i="1"/>
  <c r="G1717" i="1" l="1"/>
  <c r="G1716" i="1" s="1"/>
  <c r="G1715" i="1" s="1"/>
  <c r="F1717" i="1"/>
  <c r="F1716" i="1" s="1"/>
  <c r="F1715" i="1" s="1"/>
  <c r="G1710" i="1" l="1"/>
  <c r="G1709" i="1" s="1"/>
  <c r="G1708" i="1" s="1"/>
  <c r="F1710" i="1"/>
  <c r="F1709" i="1" s="1"/>
  <c r="F1708" i="1" s="1"/>
  <c r="F766" i="1"/>
  <c r="F765" i="1" s="1"/>
  <c r="F764" i="1" s="1"/>
  <c r="G766" i="1"/>
  <c r="G765" i="1" s="1"/>
  <c r="G764" i="1" s="1"/>
  <c r="G819" i="1" l="1"/>
  <c r="G818" i="1" s="1"/>
  <c r="G817" i="1" s="1"/>
  <c r="F819" i="1"/>
  <c r="F818" i="1" s="1"/>
  <c r="F817" i="1" s="1"/>
  <c r="G815" i="1"/>
  <c r="G814" i="1" s="1"/>
  <c r="G813" i="1" s="1"/>
  <c r="F815" i="1"/>
  <c r="F814" i="1" s="1"/>
  <c r="F813" i="1" s="1"/>
  <c r="G810" i="1"/>
  <c r="G809" i="1" s="1"/>
  <c r="G808" i="1" s="1"/>
  <c r="F810" i="1"/>
  <c r="F809" i="1" s="1"/>
  <c r="F808" i="1" s="1"/>
  <c r="G806" i="1"/>
  <c r="G805" i="1" s="1"/>
  <c r="G804" i="1" s="1"/>
  <c r="F806" i="1"/>
  <c r="F805" i="1" s="1"/>
  <c r="F804" i="1" s="1"/>
  <c r="G802" i="1"/>
  <c r="G801" i="1" s="1"/>
  <c r="G800" i="1" s="1"/>
  <c r="F802" i="1"/>
  <c r="F801" i="1" s="1"/>
  <c r="F800" i="1" s="1"/>
  <c r="G798" i="1"/>
  <c r="G797" i="1" s="1"/>
  <c r="G796" i="1" s="1"/>
  <c r="F798" i="1"/>
  <c r="F797" i="1" s="1"/>
  <c r="F796" i="1" s="1"/>
  <c r="G793" i="1"/>
  <c r="G792" i="1" s="1"/>
  <c r="G791" i="1" s="1"/>
  <c r="G790" i="1" s="1"/>
  <c r="F793" i="1"/>
  <c r="F792" i="1" s="1"/>
  <c r="F791" i="1" s="1"/>
  <c r="F790" i="1" s="1"/>
  <c r="G862" i="1"/>
  <c r="G861" i="1" s="1"/>
  <c r="G860" i="1" s="1"/>
  <c r="G859" i="1" s="1"/>
  <c r="F862" i="1"/>
  <c r="F861" i="1" s="1"/>
  <c r="F860" i="1" s="1"/>
  <c r="F859" i="1" s="1"/>
  <c r="G867" i="1"/>
  <c r="G866" i="1" s="1"/>
  <c r="G865" i="1" s="1"/>
  <c r="G864" i="1" s="1"/>
  <c r="F867" i="1"/>
  <c r="F866" i="1" s="1"/>
  <c r="F865" i="1" s="1"/>
  <c r="F864" i="1" s="1"/>
  <c r="F795" i="1" l="1"/>
  <c r="G795" i="1"/>
  <c r="G812" i="1"/>
  <c r="F812" i="1"/>
  <c r="F858" i="1"/>
  <c r="F857" i="1" s="1"/>
  <c r="F856" i="1" s="1"/>
  <c r="G858" i="1"/>
  <c r="G857" i="1" s="1"/>
  <c r="G856" i="1" s="1"/>
  <c r="F789" i="1" l="1"/>
  <c r="G789" i="1"/>
  <c r="G852" i="1" l="1"/>
  <c r="G851" i="1" s="1"/>
  <c r="F852" i="1"/>
  <c r="F851" i="1" s="1"/>
  <c r="G848" i="1"/>
  <c r="G847" i="1" s="1"/>
  <c r="F848" i="1"/>
  <c r="F847" i="1" s="1"/>
  <c r="G843" i="1"/>
  <c r="G842" i="1" s="1"/>
  <c r="F843" i="1"/>
  <c r="F842" i="1" s="1"/>
  <c r="G670" i="1"/>
  <c r="G669" i="1" s="1"/>
  <c r="G668" i="1" s="1"/>
  <c r="F670" i="1"/>
  <c r="F669" i="1" s="1"/>
  <c r="F668" i="1" s="1"/>
  <c r="G666" i="1"/>
  <c r="G665" i="1" s="1"/>
  <c r="G664" i="1" s="1"/>
  <c r="F666" i="1"/>
  <c r="F665" i="1" s="1"/>
  <c r="F664" i="1" s="1"/>
  <c r="G662" i="1"/>
  <c r="G661" i="1" s="1"/>
  <c r="G660" i="1" s="1"/>
  <c r="F662" i="1"/>
  <c r="F661" i="1" s="1"/>
  <c r="F660" i="1" s="1"/>
  <c r="G658" i="1"/>
  <c r="G657" i="1" s="1"/>
  <c r="G656" i="1" s="1"/>
  <c r="F658" i="1"/>
  <c r="F657" i="1" s="1"/>
  <c r="F656" i="1" s="1"/>
  <c r="G654" i="1"/>
  <c r="G653" i="1" s="1"/>
  <c r="G652" i="1" s="1"/>
  <c r="F654" i="1"/>
  <c r="F653" i="1" s="1"/>
  <c r="F652" i="1" s="1"/>
  <c r="G787" i="1"/>
  <c r="G786" i="1" s="1"/>
  <c r="G785" i="1" s="1"/>
  <c r="F787" i="1"/>
  <c r="F786" i="1" s="1"/>
  <c r="F785" i="1" s="1"/>
  <c r="G783" i="1"/>
  <c r="G782" i="1" s="1"/>
  <c r="G781" i="1" s="1"/>
  <c r="F783" i="1"/>
  <c r="F782" i="1" s="1"/>
  <c r="F781" i="1" s="1"/>
  <c r="G779" i="1"/>
  <c r="G778" i="1" s="1"/>
  <c r="G777" i="1" s="1"/>
  <c r="F779" i="1"/>
  <c r="F778" i="1" s="1"/>
  <c r="F777" i="1" s="1"/>
  <c r="G775" i="1"/>
  <c r="G774" i="1" s="1"/>
  <c r="G773" i="1" s="1"/>
  <c r="F775" i="1"/>
  <c r="F774" i="1" s="1"/>
  <c r="F773" i="1" s="1"/>
  <c r="G771" i="1"/>
  <c r="G770" i="1" s="1"/>
  <c r="G769" i="1" s="1"/>
  <c r="F771" i="1"/>
  <c r="F770" i="1" s="1"/>
  <c r="F769" i="1" s="1"/>
  <c r="G762" i="1"/>
  <c r="G761" i="1" s="1"/>
  <c r="F762" i="1"/>
  <c r="F761" i="1" s="1"/>
  <c r="G759" i="1"/>
  <c r="G758" i="1" s="1"/>
  <c r="F759" i="1"/>
  <c r="F758" i="1" s="1"/>
  <c r="G755" i="1"/>
  <c r="G754" i="1" s="1"/>
  <c r="G753" i="1" s="1"/>
  <c r="F755" i="1"/>
  <c r="F754" i="1" s="1"/>
  <c r="F753" i="1" s="1"/>
  <c r="G750" i="1"/>
  <c r="G749" i="1" s="1"/>
  <c r="G748" i="1" s="1"/>
  <c r="G747" i="1" s="1"/>
  <c r="F750" i="1"/>
  <c r="F749" i="1" s="1"/>
  <c r="F748" i="1" s="1"/>
  <c r="F747" i="1" s="1"/>
  <c r="G745" i="1"/>
  <c r="G744" i="1" s="1"/>
  <c r="G743" i="1" s="1"/>
  <c r="G742" i="1" s="1"/>
  <c r="F745" i="1"/>
  <c r="F744" i="1" s="1"/>
  <c r="F743" i="1" s="1"/>
  <c r="F742" i="1" s="1"/>
  <c r="G485" i="1"/>
  <c r="G484" i="1" s="1"/>
  <c r="G483" i="1" s="1"/>
  <c r="F485" i="1"/>
  <c r="F484" i="1" s="1"/>
  <c r="F483" i="1" s="1"/>
  <c r="G412" i="1"/>
  <c r="G411" i="1" s="1"/>
  <c r="G410" i="1" s="1"/>
  <c r="G409" i="1" s="1"/>
  <c r="F412" i="1"/>
  <c r="F411" i="1" s="1"/>
  <c r="F410" i="1" s="1"/>
  <c r="F409" i="1" s="1"/>
  <c r="G1741" i="1"/>
  <c r="G1740" i="1" s="1"/>
  <c r="F1741" i="1"/>
  <c r="F1740" i="1" s="1"/>
  <c r="G1518" i="1"/>
  <c r="G1517" i="1" s="1"/>
  <c r="F1518" i="1"/>
  <c r="G1514" i="1"/>
  <c r="F1514" i="1"/>
  <c r="G1512" i="1"/>
  <c r="F1512" i="1"/>
  <c r="G694" i="1"/>
  <c r="G693" i="1" s="1"/>
  <c r="G692" i="1" s="1"/>
  <c r="F694" i="1"/>
  <c r="F693" i="1" s="1"/>
  <c r="F692" i="1" s="1"/>
  <c r="G690" i="1"/>
  <c r="G689" i="1" s="1"/>
  <c r="G688" i="1" s="1"/>
  <c r="F690" i="1"/>
  <c r="F689" i="1" s="1"/>
  <c r="F688" i="1" s="1"/>
  <c r="G686" i="1"/>
  <c r="G685" i="1" s="1"/>
  <c r="G684" i="1" s="1"/>
  <c r="F686" i="1"/>
  <c r="F685" i="1" s="1"/>
  <c r="F684" i="1" s="1"/>
  <c r="G682" i="1"/>
  <c r="G681" i="1" s="1"/>
  <c r="G680" i="1" s="1"/>
  <c r="F682" i="1"/>
  <c r="F681" i="1" s="1"/>
  <c r="F680" i="1" s="1"/>
  <c r="F679" i="1"/>
  <c r="F678" i="1" s="1"/>
  <c r="F677" i="1" s="1"/>
  <c r="F676" i="1" s="1"/>
  <c r="G678" i="1"/>
  <c r="G677" i="1" s="1"/>
  <c r="G676" i="1" s="1"/>
  <c r="F675" i="1" l="1"/>
  <c r="F651" i="1"/>
  <c r="F650" i="1" s="1"/>
  <c r="F649" i="1" s="1"/>
  <c r="G651" i="1"/>
  <c r="G650" i="1" s="1"/>
  <c r="G649" i="1" s="1"/>
  <c r="G675" i="1"/>
  <c r="F841" i="1"/>
  <c r="F840" i="1" s="1"/>
  <c r="F839" i="1" s="1"/>
  <c r="G757" i="1"/>
  <c r="G752" i="1" s="1"/>
  <c r="G841" i="1"/>
  <c r="G840" i="1" s="1"/>
  <c r="G839" i="1" s="1"/>
  <c r="F757" i="1"/>
  <c r="F752" i="1" s="1"/>
  <c r="G768" i="1"/>
  <c r="F768" i="1"/>
  <c r="G1511" i="1"/>
  <c r="G1510" i="1" s="1"/>
  <c r="G1739" i="1"/>
  <c r="F1739" i="1"/>
  <c r="F1517" i="1"/>
  <c r="F1516" i="1" s="1"/>
  <c r="G1516" i="1"/>
  <c r="F1511" i="1"/>
  <c r="F1510" i="1" s="1"/>
  <c r="G741" i="1" l="1"/>
  <c r="G740" i="1" s="1"/>
  <c r="F741" i="1"/>
  <c r="F740" i="1" s="1"/>
  <c r="G702" i="1" l="1"/>
  <c r="G701" i="1" s="1"/>
  <c r="G700" i="1" s="1"/>
  <c r="G699" i="1" s="1"/>
  <c r="G698" i="1" s="1"/>
  <c r="G697" i="1" s="1"/>
  <c r="G696" i="1" s="1"/>
  <c r="F702" i="1"/>
  <c r="F701" i="1" s="1"/>
  <c r="F700" i="1" s="1"/>
  <c r="F699" i="1" s="1"/>
  <c r="F698" i="1" s="1"/>
  <c r="F697" i="1" s="1"/>
  <c r="F696" i="1" s="1"/>
  <c r="G647" i="1"/>
  <c r="G646" i="1" s="1"/>
  <c r="G645" i="1" s="1"/>
  <c r="F647" i="1"/>
  <c r="F646" i="1" s="1"/>
  <c r="F645" i="1" s="1"/>
  <c r="G643" i="1"/>
  <c r="G642" i="1" s="1"/>
  <c r="G641" i="1" s="1"/>
  <c r="F643" i="1"/>
  <c r="F642" i="1" s="1"/>
  <c r="F641" i="1" s="1"/>
  <c r="G640" i="1"/>
  <c r="G639" i="1" s="1"/>
  <c r="G638" i="1" s="1"/>
  <c r="G637" i="1" s="1"/>
  <c r="F640" i="1"/>
  <c r="F639" i="1" s="1"/>
  <c r="F638" i="1" s="1"/>
  <c r="F637" i="1" s="1"/>
  <c r="G634" i="1"/>
  <c r="G633" i="1" s="1"/>
  <c r="G632" i="1" s="1"/>
  <c r="F634" i="1"/>
  <c r="F633" i="1" s="1"/>
  <c r="F632" i="1" s="1"/>
  <c r="F636" i="1" l="1"/>
  <c r="F631" i="1" s="1"/>
  <c r="F630" i="1" s="1"/>
  <c r="G636" i="1"/>
  <c r="G631" i="1" s="1"/>
  <c r="G630" i="1" s="1"/>
  <c r="G330" i="1"/>
  <c r="G329" i="1" s="1"/>
  <c r="G328" i="1" s="1"/>
  <c r="G327" i="1" s="1"/>
  <c r="F330" i="1"/>
  <c r="F329" i="1" s="1"/>
  <c r="F328" i="1" s="1"/>
  <c r="F327" i="1" s="1"/>
  <c r="G325" i="1"/>
  <c r="G324" i="1" s="1"/>
  <c r="G323" i="1" s="1"/>
  <c r="F325" i="1"/>
  <c r="F324" i="1" s="1"/>
  <c r="F323" i="1" s="1"/>
  <c r="G322" i="1"/>
  <c r="G321" i="1" s="1"/>
  <c r="G320" i="1" s="1"/>
  <c r="G319" i="1" s="1"/>
  <c r="F322" i="1"/>
  <c r="F321" i="1" s="1"/>
  <c r="F320" i="1" s="1"/>
  <c r="F319" i="1" s="1"/>
  <c r="G317" i="1"/>
  <c r="F317" i="1"/>
  <c r="F299" i="1"/>
  <c r="F298" i="1" s="1"/>
  <c r="G299" i="1"/>
  <c r="G298" i="1" s="1"/>
  <c r="G297" i="1"/>
  <c r="F297" i="1"/>
  <c r="F288" i="1"/>
  <c r="G288" i="1"/>
  <c r="F318" i="1" l="1"/>
  <c r="G318" i="1"/>
  <c r="G279" i="1"/>
  <c r="G278" i="1" s="1"/>
  <c r="F279" i="1"/>
  <c r="F278" i="1" s="1"/>
  <c r="G275" i="1"/>
  <c r="G274" i="1" s="1"/>
  <c r="F275" i="1"/>
  <c r="F274" i="1" s="1"/>
  <c r="G265" i="1"/>
  <c r="G264" i="1" s="1"/>
  <c r="F265" i="1"/>
  <c r="F264" i="1" s="1"/>
  <c r="G261" i="1"/>
  <c r="G260" i="1" s="1"/>
  <c r="F261" i="1"/>
  <c r="F260" i="1" s="1"/>
  <c r="G250" i="1" l="1"/>
  <c r="F250" i="1"/>
  <c r="G242" i="1"/>
  <c r="G241" i="1" s="1"/>
  <c r="F242" i="1"/>
  <c r="F241" i="1" s="1"/>
  <c r="G238" i="1"/>
  <c r="G237" i="1" s="1"/>
  <c r="F238" i="1"/>
  <c r="F237" i="1" s="1"/>
  <c r="G197" i="1"/>
  <c r="G196" i="1" s="1"/>
  <c r="F197" i="1"/>
  <c r="F196" i="1" s="1"/>
  <c r="G194" i="1"/>
  <c r="G192" i="1" s="1"/>
  <c r="F194" i="1"/>
  <c r="F192" i="1" s="1"/>
  <c r="F183" i="1"/>
  <c r="G183" i="1"/>
  <c r="G179" i="1"/>
  <c r="G178" i="1" s="1"/>
  <c r="F179" i="1"/>
  <c r="F178" i="1" s="1"/>
  <c r="G175" i="1"/>
  <c r="G174" i="1" s="1"/>
  <c r="F175" i="1"/>
  <c r="F174" i="1" s="1"/>
  <c r="G172" i="1"/>
  <c r="F172" i="1"/>
  <c r="G158" i="1"/>
  <c r="G157" i="1" s="1"/>
  <c r="F158" i="1"/>
  <c r="F157" i="1" s="1"/>
  <c r="G154" i="1"/>
  <c r="G153" i="1" s="1"/>
  <c r="F154" i="1"/>
  <c r="F153" i="1" s="1"/>
  <c r="F119" i="1"/>
  <c r="G119" i="1"/>
  <c r="F95" i="1"/>
  <c r="G95" i="1"/>
  <c r="G71" i="1" l="1"/>
  <c r="F71" i="1"/>
  <c r="F571" i="1" l="1"/>
  <c r="G571" i="1"/>
  <c r="F548" i="1"/>
  <c r="F547" i="1" s="1"/>
  <c r="F546" i="1" s="1"/>
  <c r="G548" i="1"/>
  <c r="G547" i="1" s="1"/>
  <c r="G546" i="1" s="1"/>
  <c r="G520" i="1"/>
  <c r="G519" i="1" s="1"/>
  <c r="G518" i="1" s="1"/>
  <c r="F520" i="1"/>
  <c r="F519" i="1" s="1"/>
  <c r="F518" i="1" s="1"/>
  <c r="G497" i="1" l="1"/>
  <c r="G496" i="1" s="1"/>
  <c r="F497" i="1"/>
  <c r="F496" i="1" s="1"/>
  <c r="G363" i="1"/>
  <c r="G362" i="1" s="1"/>
  <c r="G361" i="1" s="1"/>
  <c r="F363" i="1"/>
  <c r="F362" i="1" s="1"/>
  <c r="F361" i="1" s="1"/>
  <c r="G1237" i="1" l="1"/>
  <c r="G1236" i="1" s="1"/>
  <c r="G1235" i="1" s="1"/>
  <c r="G1234" i="1" s="1"/>
  <c r="F1237" i="1"/>
  <c r="F1236" i="1" s="1"/>
  <c r="F1235" i="1" s="1"/>
  <c r="F1234" i="1" s="1"/>
  <c r="G1222" i="1"/>
  <c r="L881" i="1"/>
  <c r="G1883" i="1" l="1"/>
  <c r="G1882" i="1" s="1"/>
  <c r="G1881" i="1" s="1"/>
  <c r="G1880" i="1" s="1"/>
  <c r="F1883" i="1"/>
  <c r="F1882" i="1" s="1"/>
  <c r="F1881" i="1" s="1"/>
  <c r="F1880" i="1" s="1"/>
  <c r="G1878" i="1"/>
  <c r="G1877" i="1" s="1"/>
  <c r="G1876" i="1" s="1"/>
  <c r="F1878" i="1"/>
  <c r="F1877" i="1" s="1"/>
  <c r="F1876" i="1" s="1"/>
  <c r="G1874" i="1"/>
  <c r="G1873" i="1" s="1"/>
  <c r="G1872" i="1" s="1"/>
  <c r="F1874" i="1"/>
  <c r="F1873" i="1" s="1"/>
  <c r="F1872" i="1" s="1"/>
  <c r="G1870" i="1"/>
  <c r="G1869" i="1" s="1"/>
  <c r="G1868" i="1" s="1"/>
  <c r="F1870" i="1"/>
  <c r="F1869" i="1" s="1"/>
  <c r="F1868" i="1" s="1"/>
  <c r="G1866" i="1"/>
  <c r="G1865" i="1" s="1"/>
  <c r="G1864" i="1" s="1"/>
  <c r="F1866" i="1"/>
  <c r="F1865" i="1" s="1"/>
  <c r="F1864" i="1" s="1"/>
  <c r="G1859" i="1"/>
  <c r="G1858" i="1" s="1"/>
  <c r="G1857" i="1" s="1"/>
  <c r="F1859" i="1"/>
  <c r="F1858" i="1" s="1"/>
  <c r="F1857" i="1" s="1"/>
  <c r="G1855" i="1"/>
  <c r="G1854" i="1" s="1"/>
  <c r="G1853" i="1" s="1"/>
  <c r="F1855" i="1"/>
  <c r="F1854" i="1" s="1"/>
  <c r="F1853" i="1" s="1"/>
  <c r="G1848" i="1"/>
  <c r="G1847" i="1" s="1"/>
  <c r="G1846" i="1" s="1"/>
  <c r="G1845" i="1" s="1"/>
  <c r="G1844" i="1" s="1"/>
  <c r="G1843" i="1" s="1"/>
  <c r="F1848" i="1"/>
  <c r="F1847" i="1" s="1"/>
  <c r="F1846" i="1" s="1"/>
  <c r="F1845" i="1" s="1"/>
  <c r="F1844" i="1" s="1"/>
  <c r="F1843" i="1" s="1"/>
  <c r="G1555" i="1"/>
  <c r="G1554" i="1" s="1"/>
  <c r="G1553" i="1" s="1"/>
  <c r="G1552" i="1" s="1"/>
  <c r="F1555" i="1"/>
  <c r="F1554" i="1" s="1"/>
  <c r="F1553" i="1" s="1"/>
  <c r="F1552" i="1" s="1"/>
  <c r="G1550" i="1"/>
  <c r="G1549" i="1" s="1"/>
  <c r="G1548" i="1" s="1"/>
  <c r="G1547" i="1" s="1"/>
  <c r="F1550" i="1"/>
  <c r="F1549" i="1" s="1"/>
  <c r="F1548" i="1" s="1"/>
  <c r="F1547" i="1" s="1"/>
  <c r="G1543" i="1"/>
  <c r="G1542" i="1" s="1"/>
  <c r="F1543" i="1"/>
  <c r="F1542" i="1" s="1"/>
  <c r="G1539" i="1"/>
  <c r="G1538" i="1" s="1"/>
  <c r="F1539" i="1"/>
  <c r="F1538" i="1" s="1"/>
  <c r="G1534" i="1"/>
  <c r="G1533" i="1" s="1"/>
  <c r="F1534" i="1"/>
  <c r="F1533" i="1" s="1"/>
  <c r="G1527" i="1"/>
  <c r="F1527" i="1"/>
  <c r="G1525" i="1"/>
  <c r="F1525" i="1"/>
  <c r="G1508" i="1"/>
  <c r="F1508" i="1"/>
  <c r="G1506" i="1"/>
  <c r="F1506" i="1"/>
  <c r="G1499" i="1"/>
  <c r="G1498" i="1" s="1"/>
  <c r="G1497" i="1" s="1"/>
  <c r="F1499" i="1"/>
  <c r="F1498" i="1" s="1"/>
  <c r="F1497" i="1" s="1"/>
  <c r="G1495" i="1"/>
  <c r="G1494" i="1" s="1"/>
  <c r="G1493" i="1" s="1"/>
  <c r="F1495" i="1"/>
  <c r="F1494" i="1" s="1"/>
  <c r="F1493" i="1" s="1"/>
  <c r="G1489" i="1"/>
  <c r="G1488" i="1" s="1"/>
  <c r="G1487" i="1" s="1"/>
  <c r="F1489" i="1"/>
  <c r="F1488" i="1" s="1"/>
  <c r="F1487" i="1" s="1"/>
  <c r="G1485" i="1"/>
  <c r="G1484" i="1" s="1"/>
  <c r="G1483" i="1" s="1"/>
  <c r="F1485" i="1"/>
  <c r="F1484" i="1" s="1"/>
  <c r="F1483" i="1" s="1"/>
  <c r="G1481" i="1"/>
  <c r="G1480" i="1" s="1"/>
  <c r="G1479" i="1" s="1"/>
  <c r="F1481" i="1"/>
  <c r="F1480" i="1" s="1"/>
  <c r="F1479" i="1" s="1"/>
  <c r="G1476" i="1"/>
  <c r="G1475" i="1" s="1"/>
  <c r="G1474" i="1" s="1"/>
  <c r="F1476" i="1"/>
  <c r="F1475" i="1" s="1"/>
  <c r="F1474" i="1" s="1"/>
  <c r="G1472" i="1"/>
  <c r="F1472" i="1"/>
  <c r="G1470" i="1"/>
  <c r="F1470" i="1"/>
  <c r="G1467" i="1"/>
  <c r="F1467" i="1"/>
  <c r="G1465" i="1"/>
  <c r="G1464" i="1" s="1"/>
  <c r="F1465" i="1"/>
  <c r="F1464" i="1" s="1"/>
  <c r="G1459" i="1"/>
  <c r="F1459" i="1"/>
  <c r="G1457" i="1"/>
  <c r="F1457" i="1"/>
  <c r="G1453" i="1"/>
  <c r="G1452" i="1" s="1"/>
  <c r="G1451" i="1" s="1"/>
  <c r="F1453" i="1"/>
  <c r="F1452" i="1" s="1"/>
  <c r="F1451" i="1" s="1"/>
  <c r="G1449" i="1"/>
  <c r="F1449" i="1"/>
  <c r="G1447" i="1"/>
  <c r="F1447" i="1"/>
  <c r="G1443" i="1"/>
  <c r="G1442" i="1" s="1"/>
  <c r="F1443" i="1"/>
  <c r="F1442" i="1" s="1"/>
  <c r="G1437" i="1"/>
  <c r="F1437" i="1"/>
  <c r="G1435" i="1"/>
  <c r="G1434" i="1" s="1"/>
  <c r="G1433" i="1" s="1"/>
  <c r="F1435" i="1"/>
  <c r="F1434" i="1" s="1"/>
  <c r="F1433" i="1" s="1"/>
  <c r="G1431" i="1"/>
  <c r="G1430" i="1" s="1"/>
  <c r="G1429" i="1" s="1"/>
  <c r="F1431" i="1"/>
  <c r="F1430" i="1" s="1"/>
  <c r="F1429" i="1" s="1"/>
  <c r="G1427" i="1"/>
  <c r="G1426" i="1" s="1"/>
  <c r="G1425" i="1" s="1"/>
  <c r="F1427" i="1"/>
  <c r="F1426" i="1" s="1"/>
  <c r="F1425" i="1" s="1"/>
  <c r="G1492" i="1" l="1"/>
  <c r="G1491" i="1" s="1"/>
  <c r="F1478" i="1"/>
  <c r="G1478" i="1"/>
  <c r="F1492" i="1"/>
  <c r="F1491" i="1" s="1"/>
  <c r="F1505" i="1"/>
  <c r="F1504" i="1" s="1"/>
  <c r="G1505" i="1"/>
  <c r="G1504" i="1" s="1"/>
  <c r="G1424" i="1"/>
  <c r="F1446" i="1"/>
  <c r="F1445" i="1" s="1"/>
  <c r="F1456" i="1"/>
  <c r="F1455" i="1" s="1"/>
  <c r="G1456" i="1"/>
  <c r="G1455" i="1" s="1"/>
  <c r="G1441" i="1"/>
  <c r="G1546" i="1"/>
  <c r="G1545" i="1" s="1"/>
  <c r="G1863" i="1"/>
  <c r="G1862" i="1" s="1"/>
  <c r="G1861" i="1" s="1"/>
  <c r="F1469" i="1"/>
  <c r="F1463" i="1" s="1"/>
  <c r="F1462" i="1" s="1"/>
  <c r="G1524" i="1"/>
  <c r="G1523" i="1" s="1"/>
  <c r="G1522" i="1" s="1"/>
  <c r="G1521" i="1" s="1"/>
  <c r="G1520" i="1" s="1"/>
  <c r="G1852" i="1"/>
  <c r="G1851" i="1"/>
  <c r="G1850" i="1" s="1"/>
  <c r="F1863" i="1"/>
  <c r="F1862" i="1" s="1"/>
  <c r="F1861" i="1" s="1"/>
  <c r="F1851" i="1"/>
  <c r="F1850" i="1" s="1"/>
  <c r="F1852" i="1"/>
  <c r="G1532" i="1"/>
  <c r="G1531" i="1" s="1"/>
  <c r="G1530" i="1" s="1"/>
  <c r="F1441" i="1"/>
  <c r="G1446" i="1"/>
  <c r="G1445" i="1" s="1"/>
  <c r="F1524" i="1"/>
  <c r="F1523" i="1" s="1"/>
  <c r="F1522" i="1" s="1"/>
  <c r="F1521" i="1" s="1"/>
  <c r="F1520" i="1" s="1"/>
  <c r="G1469" i="1"/>
  <c r="G1463" i="1" s="1"/>
  <c r="G1462" i="1" s="1"/>
  <c r="F1532" i="1"/>
  <c r="F1531" i="1" s="1"/>
  <c r="F1530" i="1" s="1"/>
  <c r="F1424" i="1"/>
  <c r="F1546" i="1"/>
  <c r="F1545" i="1" s="1"/>
  <c r="F1440" i="1" l="1"/>
  <c r="G1440" i="1"/>
  <c r="G1423" i="1" s="1"/>
  <c r="G1503" i="1"/>
  <c r="G1502" i="1" s="1"/>
  <c r="G1501" i="1" s="1"/>
  <c r="F1503" i="1"/>
  <c r="F1502" i="1" s="1"/>
  <c r="F1501" i="1" s="1"/>
  <c r="G1842" i="1"/>
  <c r="G1529" i="1"/>
  <c r="G1461" i="1"/>
  <c r="F1461" i="1"/>
  <c r="F1423" i="1"/>
  <c r="F1842" i="1"/>
  <c r="F1529" i="1"/>
  <c r="G1422" i="1" l="1"/>
  <c r="G1421" i="1" s="1"/>
  <c r="G1420" i="1" s="1"/>
  <c r="F1422" i="1"/>
  <c r="F1421" i="1" s="1"/>
  <c r="F1420" i="1" s="1"/>
  <c r="G1694" i="1" l="1"/>
  <c r="G1693" i="1" s="1"/>
  <c r="F1694" i="1"/>
  <c r="F1693" i="1" s="1"/>
  <c r="G1692" i="1"/>
  <c r="F1692" i="1"/>
  <c r="G1690" i="1"/>
  <c r="F1690" i="1"/>
  <c r="G1689" i="1" l="1"/>
  <c r="G1688" i="1" s="1"/>
  <c r="F1689" i="1"/>
  <c r="F1688" i="1" s="1"/>
  <c r="G1418" i="1"/>
  <c r="G1417" i="1" s="1"/>
  <c r="G1416" i="1" s="1"/>
  <c r="G1415" i="1" s="1"/>
  <c r="F1418" i="1"/>
  <c r="F1417" i="1" s="1"/>
  <c r="F1416" i="1" s="1"/>
  <c r="F1415" i="1" s="1"/>
  <c r="G1413" i="1"/>
  <c r="G1412" i="1" s="1"/>
  <c r="G1411" i="1" s="1"/>
  <c r="G1410" i="1" s="1"/>
  <c r="F1413" i="1"/>
  <c r="F1412" i="1" s="1"/>
  <c r="F1411" i="1" s="1"/>
  <c r="F1410" i="1" s="1"/>
  <c r="G1406" i="1"/>
  <c r="G1405" i="1" s="1"/>
  <c r="G1404" i="1" s="1"/>
  <c r="G1403" i="1" s="1"/>
  <c r="G1402" i="1" s="1"/>
  <c r="F1406" i="1"/>
  <c r="F1405" i="1" s="1"/>
  <c r="F1404" i="1" s="1"/>
  <c r="F1403" i="1" s="1"/>
  <c r="F1402" i="1" s="1"/>
  <c r="G1399" i="1"/>
  <c r="G1398" i="1" s="1"/>
  <c r="F1399" i="1"/>
  <c r="F1398" i="1" s="1"/>
  <c r="G1395" i="1"/>
  <c r="G1394" i="1" s="1"/>
  <c r="F1395" i="1"/>
  <c r="F1394" i="1" s="1"/>
  <c r="G1391" i="1"/>
  <c r="G1390" i="1" s="1"/>
  <c r="F1391" i="1"/>
  <c r="F1390" i="1" s="1"/>
  <c r="G1387" i="1"/>
  <c r="G1386" i="1" s="1"/>
  <c r="F1387" i="1"/>
  <c r="F1386" i="1" s="1"/>
  <c r="G1383" i="1"/>
  <c r="G1382" i="1" s="1"/>
  <c r="F1383" i="1"/>
  <c r="F1382" i="1" s="1"/>
  <c r="G1378" i="1"/>
  <c r="G1377" i="1" s="1"/>
  <c r="F1378" i="1"/>
  <c r="F1377" i="1" s="1"/>
  <c r="G1372" i="1"/>
  <c r="G1371" i="1" s="1"/>
  <c r="G1370" i="1" s="1"/>
  <c r="G1369" i="1" s="1"/>
  <c r="G1368" i="1" s="1"/>
  <c r="F1372" i="1"/>
  <c r="F1371" i="1" s="1"/>
  <c r="F1370" i="1" s="1"/>
  <c r="F1369" i="1" s="1"/>
  <c r="F1368" i="1" s="1"/>
  <c r="G1366" i="1"/>
  <c r="G1365" i="1" s="1"/>
  <c r="G1364" i="1" s="1"/>
  <c r="G1363" i="1" s="1"/>
  <c r="G1362" i="1" s="1"/>
  <c r="F1366" i="1"/>
  <c r="F1365" i="1" s="1"/>
  <c r="F1364" i="1" s="1"/>
  <c r="F1363" i="1" s="1"/>
  <c r="F1362" i="1" s="1"/>
  <c r="G1359" i="1"/>
  <c r="G1358" i="1" s="1"/>
  <c r="G1357" i="1" s="1"/>
  <c r="F1359" i="1"/>
  <c r="F1358" i="1" s="1"/>
  <c r="F1357" i="1" s="1"/>
  <c r="G1355" i="1"/>
  <c r="G1354" i="1" s="1"/>
  <c r="F1355" i="1"/>
  <c r="F1354" i="1" s="1"/>
  <c r="G1352" i="1"/>
  <c r="G1351" i="1" s="1"/>
  <c r="F1352" i="1"/>
  <c r="F1351" i="1" s="1"/>
  <c r="G1343" i="1"/>
  <c r="G1342" i="1" s="1"/>
  <c r="G1341" i="1" s="1"/>
  <c r="F1343" i="1"/>
  <c r="F1342" i="1" s="1"/>
  <c r="F1341" i="1" s="1"/>
  <c r="G1340" i="1"/>
  <c r="G1339" i="1" s="1"/>
  <c r="G1338" i="1" s="1"/>
  <c r="G1337" i="1" s="1"/>
  <c r="F1340" i="1"/>
  <c r="F1339" i="1" s="1"/>
  <c r="F1338" i="1" s="1"/>
  <c r="F1337" i="1" s="1"/>
  <c r="G1335" i="1"/>
  <c r="G1334" i="1" s="1"/>
  <c r="G1333" i="1" s="1"/>
  <c r="F1335" i="1"/>
  <c r="F1334" i="1" s="1"/>
  <c r="F1333" i="1" s="1"/>
  <c r="G1331" i="1"/>
  <c r="F1331" i="1"/>
  <c r="G1329" i="1"/>
  <c r="F1329" i="1"/>
  <c r="G1326" i="1"/>
  <c r="G1325" i="1" s="1"/>
  <c r="F1326" i="1"/>
  <c r="F1325" i="1" s="1"/>
  <c r="G1323" i="1"/>
  <c r="G1322" i="1" s="1"/>
  <c r="F1323" i="1"/>
  <c r="F1322" i="1" s="1"/>
  <c r="G1317" i="1"/>
  <c r="G1316" i="1" s="1"/>
  <c r="G1315" i="1" s="1"/>
  <c r="F1317" i="1"/>
  <c r="F1316" i="1" s="1"/>
  <c r="F1315" i="1" s="1"/>
  <c r="G1313" i="1"/>
  <c r="F1313" i="1"/>
  <c r="G1311" i="1"/>
  <c r="F1311" i="1"/>
  <c r="G1309" i="1"/>
  <c r="F1309" i="1"/>
  <c r="G1306" i="1"/>
  <c r="G1305" i="1" s="1"/>
  <c r="F1306" i="1"/>
  <c r="F1305" i="1" s="1"/>
  <c r="G1302" i="1"/>
  <c r="F1302" i="1"/>
  <c r="G1300" i="1"/>
  <c r="F1300" i="1"/>
  <c r="G1297" i="1"/>
  <c r="G1296" i="1" s="1"/>
  <c r="F1297" i="1"/>
  <c r="F1296" i="1" s="1"/>
  <c r="G1293" i="1"/>
  <c r="F1293" i="1"/>
  <c r="G1291" i="1"/>
  <c r="F1291" i="1"/>
  <c r="G1289" i="1"/>
  <c r="F1289" i="1"/>
  <c r="G1286" i="1"/>
  <c r="G1285" i="1" s="1"/>
  <c r="F1286" i="1"/>
  <c r="F1285" i="1" s="1"/>
  <c r="G1281" i="1"/>
  <c r="F1281" i="1"/>
  <c r="G1279" i="1"/>
  <c r="F1279" i="1"/>
  <c r="G1277" i="1"/>
  <c r="F1277" i="1"/>
  <c r="G1274" i="1"/>
  <c r="G1273" i="1" s="1"/>
  <c r="F1274" i="1"/>
  <c r="F1273" i="1" s="1"/>
  <c r="G1267" i="1"/>
  <c r="G1266" i="1" s="1"/>
  <c r="G1265" i="1" s="1"/>
  <c r="G1264" i="1" s="1"/>
  <c r="G1263" i="1" s="1"/>
  <c r="G1262" i="1" s="1"/>
  <c r="G1261" i="1" s="1"/>
  <c r="F1267" i="1"/>
  <c r="F1266" i="1" s="1"/>
  <c r="F1265" i="1" s="1"/>
  <c r="F1264" i="1" s="1"/>
  <c r="F1263" i="1" s="1"/>
  <c r="F1262" i="1" s="1"/>
  <c r="F1261" i="1" s="1"/>
  <c r="G1258" i="1"/>
  <c r="G1257" i="1" s="1"/>
  <c r="G1256" i="1" s="1"/>
  <c r="G1255" i="1" s="1"/>
  <c r="G1254" i="1" s="1"/>
  <c r="G1253" i="1" s="1"/>
  <c r="F1258" i="1"/>
  <c r="F1257" i="1" s="1"/>
  <c r="F1256" i="1" s="1"/>
  <c r="F1255" i="1" s="1"/>
  <c r="F1254" i="1" s="1"/>
  <c r="F1253" i="1" s="1"/>
  <c r="G1251" i="1"/>
  <c r="G1250" i="1" s="1"/>
  <c r="G1249" i="1" s="1"/>
  <c r="G1248" i="1" s="1"/>
  <c r="G1247" i="1" s="1"/>
  <c r="F1251" i="1"/>
  <c r="F1250" i="1" s="1"/>
  <c r="F1249" i="1" s="1"/>
  <c r="F1248" i="1" s="1"/>
  <c r="F1247" i="1" s="1"/>
  <c r="D1251" i="1"/>
  <c r="D1250" i="1" s="1"/>
  <c r="D1249" i="1" s="1"/>
  <c r="D1248" i="1" s="1"/>
  <c r="G1243" i="1"/>
  <c r="G1242" i="1" s="1"/>
  <c r="G1241" i="1" s="1"/>
  <c r="G1240" i="1" s="1"/>
  <c r="G1239" i="1" s="1"/>
  <c r="G1238" i="1" s="1"/>
  <c r="F1243" i="1"/>
  <c r="F1242" i="1" s="1"/>
  <c r="F1241" i="1" s="1"/>
  <c r="F1240" i="1" s="1"/>
  <c r="F1239" i="1" s="1"/>
  <c r="F1238" i="1" s="1"/>
  <c r="G1232" i="1"/>
  <c r="G1231" i="1" s="1"/>
  <c r="G1230" i="1" s="1"/>
  <c r="G1229" i="1" s="1"/>
  <c r="F1232" i="1"/>
  <c r="F1231" i="1" s="1"/>
  <c r="F1230" i="1" s="1"/>
  <c r="F1229" i="1" s="1"/>
  <c r="G1225" i="1"/>
  <c r="G1224" i="1" s="1"/>
  <c r="G1223" i="1" s="1"/>
  <c r="F1225" i="1"/>
  <c r="F1224" i="1" s="1"/>
  <c r="F1223" i="1" s="1"/>
  <c r="G1221" i="1"/>
  <c r="G1220" i="1" s="1"/>
  <c r="G1219" i="1" s="1"/>
  <c r="F1221" i="1"/>
  <c r="F1220" i="1" s="1"/>
  <c r="F1219" i="1" s="1"/>
  <c r="G1216" i="1"/>
  <c r="G1215" i="1" s="1"/>
  <c r="G1214" i="1" s="1"/>
  <c r="F1216" i="1"/>
  <c r="F1215" i="1" s="1"/>
  <c r="F1214" i="1" s="1"/>
  <c r="G1212" i="1"/>
  <c r="G1211" i="1" s="1"/>
  <c r="G1210" i="1" s="1"/>
  <c r="F1212" i="1"/>
  <c r="F1211" i="1" s="1"/>
  <c r="F1210" i="1" s="1"/>
  <c r="D1212" i="1"/>
  <c r="D1211" i="1" s="1"/>
  <c r="D1210" i="1" s="1"/>
  <c r="G1208" i="1"/>
  <c r="G1207" i="1" s="1"/>
  <c r="G1206" i="1" s="1"/>
  <c r="G1205" i="1" s="1"/>
  <c r="F1208" i="1"/>
  <c r="F1207" i="1" s="1"/>
  <c r="F1206" i="1" s="1"/>
  <c r="F1205" i="1" s="1"/>
  <c r="G1202" i="1"/>
  <c r="G1201" i="1" s="1"/>
  <c r="G1200" i="1" s="1"/>
  <c r="F1202" i="1"/>
  <c r="F1201" i="1" s="1"/>
  <c r="F1200" i="1" s="1"/>
  <c r="G1198" i="1"/>
  <c r="G1197" i="1" s="1"/>
  <c r="G1196" i="1" s="1"/>
  <c r="F1198" i="1"/>
  <c r="F1197" i="1" s="1"/>
  <c r="F1196" i="1" s="1"/>
  <c r="G1193" i="1"/>
  <c r="G1192" i="1" s="1"/>
  <c r="G1191" i="1" s="1"/>
  <c r="G1190" i="1" s="1"/>
  <c r="F1193" i="1"/>
  <c r="F1192" i="1" s="1"/>
  <c r="F1191" i="1" s="1"/>
  <c r="F1190" i="1" s="1"/>
  <c r="G1186" i="1"/>
  <c r="G1185" i="1" s="1"/>
  <c r="G1184" i="1" s="1"/>
  <c r="G1183" i="1" s="1"/>
  <c r="G1182" i="1" s="1"/>
  <c r="G1181" i="1" s="1"/>
  <c r="F1186" i="1"/>
  <c r="F1185" i="1" s="1"/>
  <c r="F1184" i="1" s="1"/>
  <c r="F1183" i="1" s="1"/>
  <c r="F1182" i="1" s="1"/>
  <c r="F1181" i="1" s="1"/>
  <c r="G1177" i="1"/>
  <c r="G1176" i="1" s="1"/>
  <c r="G1175" i="1" s="1"/>
  <c r="F1177" i="1"/>
  <c r="F1176" i="1" s="1"/>
  <c r="F1175" i="1" s="1"/>
  <c r="G1173" i="1"/>
  <c r="G1172" i="1" s="1"/>
  <c r="G1171" i="1" s="1"/>
  <c r="G1170" i="1" s="1"/>
  <c r="G1169" i="1" s="1"/>
  <c r="F1173" i="1"/>
  <c r="F1172" i="1" s="1"/>
  <c r="F1171" i="1" s="1"/>
  <c r="F1170" i="1" s="1"/>
  <c r="F1169" i="1" s="1"/>
  <c r="G1167" i="1"/>
  <c r="G1166" i="1" s="1"/>
  <c r="G1165" i="1" s="1"/>
  <c r="G1164" i="1" s="1"/>
  <c r="G1163" i="1" s="1"/>
  <c r="F1167" i="1"/>
  <c r="F1166" i="1" s="1"/>
  <c r="F1165" i="1" s="1"/>
  <c r="F1164" i="1" s="1"/>
  <c r="F1163" i="1" s="1"/>
  <c r="G1161" i="1"/>
  <c r="G1160" i="1" s="1"/>
  <c r="G1159" i="1" s="1"/>
  <c r="G1158" i="1" s="1"/>
  <c r="F1161" i="1"/>
  <c r="F1160" i="1" s="1"/>
  <c r="F1159" i="1" s="1"/>
  <c r="F1158" i="1" s="1"/>
  <c r="G1154" i="1"/>
  <c r="G1153" i="1" s="1"/>
  <c r="G1152" i="1" s="1"/>
  <c r="F1154" i="1"/>
  <c r="F1153" i="1" s="1"/>
  <c r="F1152" i="1" s="1"/>
  <c r="G1150" i="1"/>
  <c r="G1149" i="1" s="1"/>
  <c r="G1148" i="1" s="1"/>
  <c r="F1150" i="1"/>
  <c r="F1149" i="1" s="1"/>
  <c r="F1148" i="1" s="1"/>
  <c r="G1146" i="1"/>
  <c r="G1145" i="1" s="1"/>
  <c r="G1144" i="1" s="1"/>
  <c r="F1146" i="1"/>
  <c r="F1145" i="1" s="1"/>
  <c r="F1144" i="1" s="1"/>
  <c r="G1139" i="1"/>
  <c r="G1138" i="1" s="1"/>
  <c r="G1137" i="1" s="1"/>
  <c r="G1136" i="1" s="1"/>
  <c r="F1139" i="1"/>
  <c r="F1138" i="1" s="1"/>
  <c r="F1137" i="1" s="1"/>
  <c r="F1136" i="1" s="1"/>
  <c r="G1133" i="1"/>
  <c r="G1132" i="1" s="1"/>
  <c r="G1131" i="1" s="1"/>
  <c r="G1130" i="1" s="1"/>
  <c r="G1129" i="1" s="1"/>
  <c r="F1133" i="1"/>
  <c r="F1132" i="1" s="1"/>
  <c r="F1131" i="1" s="1"/>
  <c r="F1130" i="1" s="1"/>
  <c r="F1129" i="1" s="1"/>
  <c r="G1127" i="1"/>
  <c r="G1126" i="1" s="1"/>
  <c r="G1125" i="1" s="1"/>
  <c r="G1124" i="1" s="1"/>
  <c r="G1123" i="1" s="1"/>
  <c r="F1127" i="1"/>
  <c r="F1126" i="1" s="1"/>
  <c r="F1125" i="1" s="1"/>
  <c r="F1124" i="1" s="1"/>
  <c r="F1123" i="1" s="1"/>
  <c r="G1120" i="1"/>
  <c r="G1119" i="1" s="1"/>
  <c r="F1120" i="1"/>
  <c r="F1119" i="1" s="1"/>
  <c r="G1117" i="1"/>
  <c r="G1116" i="1" s="1"/>
  <c r="F1117" i="1"/>
  <c r="F1116" i="1" s="1"/>
  <c r="G1111" i="1"/>
  <c r="G1110" i="1" s="1"/>
  <c r="F1111" i="1"/>
  <c r="F1110" i="1" s="1"/>
  <c r="G1108" i="1"/>
  <c r="G1107" i="1" s="1"/>
  <c r="G1106" i="1" s="1"/>
  <c r="F1108" i="1"/>
  <c r="F1107" i="1" s="1"/>
  <c r="F1106" i="1" s="1"/>
  <c r="G1104" i="1"/>
  <c r="G1103" i="1" s="1"/>
  <c r="G1102" i="1" s="1"/>
  <c r="F1104" i="1"/>
  <c r="F1103" i="1" s="1"/>
  <c r="F1102" i="1" s="1"/>
  <c r="G1100" i="1"/>
  <c r="G1099" i="1" s="1"/>
  <c r="G1098" i="1" s="1"/>
  <c r="F1100" i="1"/>
  <c r="F1099" i="1" s="1"/>
  <c r="F1098" i="1" s="1"/>
  <c r="G1096" i="1"/>
  <c r="G1095" i="1" s="1"/>
  <c r="G1094" i="1" s="1"/>
  <c r="F1096" i="1"/>
  <c r="F1095" i="1" s="1"/>
  <c r="F1094" i="1" s="1"/>
  <c r="G1092" i="1"/>
  <c r="G1091" i="1" s="1"/>
  <c r="G1090" i="1" s="1"/>
  <c r="F1092" i="1"/>
  <c r="F1091" i="1" s="1"/>
  <c r="F1090" i="1" s="1"/>
  <c r="G1088" i="1"/>
  <c r="G1087" i="1" s="1"/>
  <c r="G1086" i="1" s="1"/>
  <c r="F1088" i="1"/>
  <c r="F1087" i="1" s="1"/>
  <c r="F1086" i="1" s="1"/>
  <c r="G1084" i="1"/>
  <c r="G1083" i="1" s="1"/>
  <c r="G1082" i="1" s="1"/>
  <c r="F1084" i="1"/>
  <c r="F1083" i="1" s="1"/>
  <c r="F1082" i="1" s="1"/>
  <c r="G1078" i="1"/>
  <c r="G1077" i="1" s="1"/>
  <c r="F1078" i="1"/>
  <c r="F1077" i="1" s="1"/>
  <c r="G1075" i="1"/>
  <c r="G1074" i="1" s="1"/>
  <c r="F1075" i="1"/>
  <c r="F1074" i="1" s="1"/>
  <c r="G1069" i="1"/>
  <c r="G1068" i="1" s="1"/>
  <c r="G1067" i="1" s="1"/>
  <c r="F1069" i="1"/>
  <c r="F1068" i="1" s="1"/>
  <c r="F1067" i="1" s="1"/>
  <c r="G1065" i="1"/>
  <c r="G1064" i="1" s="1"/>
  <c r="G1063" i="1" s="1"/>
  <c r="F1065" i="1"/>
  <c r="F1064" i="1" s="1"/>
  <c r="F1063" i="1" s="1"/>
  <c r="G1061" i="1"/>
  <c r="F1061" i="1"/>
  <c r="G1060" i="1"/>
  <c r="G1059" i="1" s="1"/>
  <c r="F1060" i="1"/>
  <c r="F1059" i="1" s="1"/>
  <c r="G1057" i="1"/>
  <c r="G1056" i="1" s="1"/>
  <c r="G1055" i="1" s="1"/>
  <c r="F1057" i="1"/>
  <c r="F1056" i="1" s="1"/>
  <c r="F1055" i="1" s="1"/>
  <c r="F1054" i="1"/>
  <c r="F1053" i="1" s="1"/>
  <c r="F1052" i="1" s="1"/>
  <c r="F1051" i="1" s="1"/>
  <c r="F1050" i="1" s="1"/>
  <c r="G1053" i="1"/>
  <c r="G1052" i="1" s="1"/>
  <c r="G1051" i="1" s="1"/>
  <c r="G1050" i="1" s="1"/>
  <c r="G1047" i="1"/>
  <c r="G1046" i="1" s="1"/>
  <c r="F1047" i="1"/>
  <c r="F1046" i="1" s="1"/>
  <c r="G1042" i="1"/>
  <c r="G1041" i="1" s="1"/>
  <c r="F1042" i="1"/>
  <c r="F1041" i="1" s="1"/>
  <c r="G1038" i="1"/>
  <c r="G1037" i="1" s="1"/>
  <c r="G1036" i="1" s="1"/>
  <c r="F1038" i="1"/>
  <c r="F1037" i="1" s="1"/>
  <c r="F1036" i="1" s="1"/>
  <c r="G1034" i="1"/>
  <c r="F1034" i="1"/>
  <c r="G1032" i="1"/>
  <c r="F1032" i="1"/>
  <c r="G1028" i="1"/>
  <c r="G1027" i="1" s="1"/>
  <c r="F1028" i="1"/>
  <c r="F1027" i="1" s="1"/>
  <c r="G1026" i="1"/>
  <c r="G1025" i="1" s="1"/>
  <c r="F1026" i="1"/>
  <c r="F1025" i="1" s="1"/>
  <c r="G1024" i="1"/>
  <c r="G1023" i="1" s="1"/>
  <c r="G1022" i="1" s="1"/>
  <c r="F1024" i="1"/>
  <c r="F1023" i="1" s="1"/>
  <c r="F1022" i="1" s="1"/>
  <c r="G1019" i="1"/>
  <c r="G1018" i="1" s="1"/>
  <c r="G1017" i="1" s="1"/>
  <c r="F1019" i="1"/>
  <c r="F1018" i="1" s="1"/>
  <c r="F1017" i="1" s="1"/>
  <c r="G1015" i="1"/>
  <c r="G1014" i="1" s="1"/>
  <c r="G1013" i="1" s="1"/>
  <c r="F1015" i="1"/>
  <c r="F1014" i="1" s="1"/>
  <c r="F1013" i="1" s="1"/>
  <c r="G1010" i="1"/>
  <c r="G1009" i="1" s="1"/>
  <c r="F1010" i="1"/>
  <c r="F1009" i="1" s="1"/>
  <c r="G1007" i="1"/>
  <c r="G1006" i="1" s="1"/>
  <c r="F1007" i="1"/>
  <c r="F1006" i="1" s="1"/>
  <c r="G1002" i="1"/>
  <c r="G1001" i="1" s="1"/>
  <c r="F1002" i="1"/>
  <c r="F1001" i="1" s="1"/>
  <c r="G998" i="1"/>
  <c r="G997" i="1" s="1"/>
  <c r="F998" i="1"/>
  <c r="F997" i="1" s="1"/>
  <c r="G995" i="1"/>
  <c r="G994" i="1" s="1"/>
  <c r="F995" i="1"/>
  <c r="F994" i="1" s="1"/>
  <c r="G990" i="1"/>
  <c r="G989" i="1" s="1"/>
  <c r="F990" i="1"/>
  <c r="F989" i="1" s="1"/>
  <c r="G981" i="1"/>
  <c r="G980" i="1" s="1"/>
  <c r="G979" i="1" s="1"/>
  <c r="G978" i="1" s="1"/>
  <c r="G977" i="1" s="1"/>
  <c r="F981" i="1"/>
  <c r="F980" i="1" s="1"/>
  <c r="F979" i="1" s="1"/>
  <c r="F978" i="1" s="1"/>
  <c r="F977" i="1" s="1"/>
  <c r="G975" i="1"/>
  <c r="G974" i="1" s="1"/>
  <c r="G973" i="1" s="1"/>
  <c r="G972" i="1" s="1"/>
  <c r="G971" i="1" s="1"/>
  <c r="F975" i="1"/>
  <c r="F974" i="1" s="1"/>
  <c r="F973" i="1" s="1"/>
  <c r="F972" i="1" s="1"/>
  <c r="F971" i="1" s="1"/>
  <c r="G969" i="1"/>
  <c r="G968" i="1" s="1"/>
  <c r="G967" i="1" s="1"/>
  <c r="F969" i="1"/>
  <c r="F968" i="1" s="1"/>
  <c r="F967" i="1" s="1"/>
  <c r="D969" i="1"/>
  <c r="D968" i="1" s="1"/>
  <c r="D967" i="1" s="1"/>
  <c r="G965" i="1"/>
  <c r="G964" i="1" s="1"/>
  <c r="G963" i="1" s="1"/>
  <c r="F965" i="1"/>
  <c r="F964" i="1" s="1"/>
  <c r="F963" i="1" s="1"/>
  <c r="D965" i="1"/>
  <c r="D964" i="1" s="1"/>
  <c r="D963" i="1" s="1"/>
  <c r="G961" i="1"/>
  <c r="G960" i="1" s="1"/>
  <c r="G959" i="1" s="1"/>
  <c r="F961" i="1"/>
  <c r="F960" i="1" s="1"/>
  <c r="F959" i="1" s="1"/>
  <c r="G954" i="1"/>
  <c r="G953" i="1" s="1"/>
  <c r="G952" i="1" s="1"/>
  <c r="F954" i="1"/>
  <c r="F953" i="1" s="1"/>
  <c r="F952" i="1" s="1"/>
  <c r="G950" i="1"/>
  <c r="G949" i="1" s="1"/>
  <c r="F950" i="1"/>
  <c r="F949" i="1" s="1"/>
  <c r="G943" i="1"/>
  <c r="G942" i="1" s="1"/>
  <c r="G941" i="1" s="1"/>
  <c r="G940" i="1" s="1"/>
  <c r="F943" i="1"/>
  <c r="F942" i="1" s="1"/>
  <c r="F941" i="1" s="1"/>
  <c r="F940" i="1" s="1"/>
  <c r="G938" i="1"/>
  <c r="G937" i="1" s="1"/>
  <c r="G936" i="1" s="1"/>
  <c r="G935" i="1" s="1"/>
  <c r="F938" i="1"/>
  <c r="F937" i="1" s="1"/>
  <c r="F936" i="1" s="1"/>
  <c r="F935" i="1" s="1"/>
  <c r="G933" i="1"/>
  <c r="G932" i="1" s="1"/>
  <c r="G931" i="1" s="1"/>
  <c r="F933" i="1"/>
  <c r="F932" i="1" s="1"/>
  <c r="F931" i="1" s="1"/>
  <c r="G929" i="1"/>
  <c r="G928" i="1" s="1"/>
  <c r="G927" i="1" s="1"/>
  <c r="F929" i="1"/>
  <c r="F928" i="1" s="1"/>
  <c r="F927" i="1" s="1"/>
  <c r="G925" i="1"/>
  <c r="G924" i="1" s="1"/>
  <c r="G923" i="1" s="1"/>
  <c r="F925" i="1"/>
  <c r="F924" i="1" s="1"/>
  <c r="F923" i="1" s="1"/>
  <c r="G921" i="1"/>
  <c r="G920" i="1" s="1"/>
  <c r="G919" i="1" s="1"/>
  <c r="F921" i="1"/>
  <c r="F920" i="1" s="1"/>
  <c r="F919" i="1" s="1"/>
  <c r="G917" i="1"/>
  <c r="G916" i="1" s="1"/>
  <c r="G915" i="1" s="1"/>
  <c r="F917" i="1"/>
  <c r="F916" i="1" s="1"/>
  <c r="F915" i="1" s="1"/>
  <c r="G912" i="1"/>
  <c r="G911" i="1" s="1"/>
  <c r="G910" i="1" s="1"/>
  <c r="F912" i="1"/>
  <c r="F911" i="1" s="1"/>
  <c r="F910" i="1" s="1"/>
  <c r="G908" i="1"/>
  <c r="G907" i="1" s="1"/>
  <c r="G906" i="1" s="1"/>
  <c r="F908" i="1"/>
  <c r="F907" i="1" s="1"/>
  <c r="F906" i="1" s="1"/>
  <c r="G904" i="1"/>
  <c r="G903" i="1" s="1"/>
  <c r="G902" i="1" s="1"/>
  <c r="F904" i="1"/>
  <c r="F903" i="1" s="1"/>
  <c r="F902" i="1" s="1"/>
  <c r="G900" i="1"/>
  <c r="G899" i="1" s="1"/>
  <c r="G898" i="1" s="1"/>
  <c r="F900" i="1"/>
  <c r="F899" i="1" s="1"/>
  <c r="F898" i="1" s="1"/>
  <c r="G896" i="1"/>
  <c r="G895" i="1" s="1"/>
  <c r="G894" i="1" s="1"/>
  <c r="F896" i="1"/>
  <c r="F895" i="1" s="1"/>
  <c r="F894" i="1" s="1"/>
  <c r="G892" i="1"/>
  <c r="G891" i="1" s="1"/>
  <c r="G890" i="1" s="1"/>
  <c r="F892" i="1"/>
  <c r="F891" i="1" s="1"/>
  <c r="F890" i="1" s="1"/>
  <c r="G888" i="1"/>
  <c r="G887" i="1" s="1"/>
  <c r="G886" i="1" s="1"/>
  <c r="F888" i="1"/>
  <c r="F887" i="1" s="1"/>
  <c r="F886" i="1" s="1"/>
  <c r="G884" i="1"/>
  <c r="G883" i="1" s="1"/>
  <c r="G882" i="1" s="1"/>
  <c r="F884" i="1"/>
  <c r="F883" i="1" s="1"/>
  <c r="F882" i="1" s="1"/>
  <c r="G879" i="1"/>
  <c r="G878" i="1" s="1"/>
  <c r="F879" i="1"/>
  <c r="F878" i="1" s="1"/>
  <c r="G876" i="1"/>
  <c r="G875" i="1" s="1"/>
  <c r="F876" i="1"/>
  <c r="F875" i="1" s="1"/>
  <c r="F881" i="1" l="1"/>
  <c r="G1081" i="1"/>
  <c r="G1080" i="1" s="1"/>
  <c r="G881" i="1"/>
  <c r="F1081" i="1"/>
  <c r="F1080" i="1" s="1"/>
  <c r="G1195" i="1"/>
  <c r="G1189" i="1" s="1"/>
  <c r="F948" i="1"/>
  <c r="F947" i="1" s="1"/>
  <c r="F946" i="1" s="1"/>
  <c r="F945" i="1" s="1"/>
  <c r="G948" i="1"/>
  <c r="G947" i="1" s="1"/>
  <c r="G946" i="1" s="1"/>
  <c r="G945" i="1" s="1"/>
  <c r="F958" i="1"/>
  <c r="F957" i="1" s="1"/>
  <c r="F956" i="1" s="1"/>
  <c r="G958" i="1"/>
  <c r="G957" i="1" s="1"/>
  <c r="G956" i="1" s="1"/>
  <c r="G914" i="1"/>
  <c r="K881" i="1"/>
  <c r="F914" i="1"/>
  <c r="J881" i="1"/>
  <c r="F1288" i="1"/>
  <c r="F1284" i="1" s="1"/>
  <c r="F1328" i="1"/>
  <c r="F1321" i="1" s="1"/>
  <c r="F1320" i="1" s="1"/>
  <c r="F1389" i="1"/>
  <c r="G1040" i="1"/>
  <c r="G1361" i="1"/>
  <c r="F1021" i="1"/>
  <c r="F1012" i="1" s="1"/>
  <c r="G1135" i="1"/>
  <c r="G1122" i="1" s="1"/>
  <c r="G1376" i="1"/>
  <c r="G874" i="1"/>
  <c r="F1040" i="1"/>
  <c r="F1115" i="1"/>
  <c r="F1114" i="1" s="1"/>
  <c r="F1113" i="1" s="1"/>
  <c r="F1376" i="1"/>
  <c r="F1409" i="1"/>
  <c r="F1408" i="1" s="1"/>
  <c r="G1299" i="1"/>
  <c r="G1295" i="1" s="1"/>
  <c r="G1031" i="1"/>
  <c r="G1030" i="1" s="1"/>
  <c r="G1328" i="1"/>
  <c r="G1321" i="1" s="1"/>
  <c r="G1320" i="1" s="1"/>
  <c r="F1000" i="1"/>
  <c r="G1073" i="1"/>
  <c r="G1072" i="1" s="1"/>
  <c r="G1071" i="1" s="1"/>
  <c r="G1157" i="1"/>
  <c r="G1156" i="1" s="1"/>
  <c r="G1218" i="1"/>
  <c r="G1288" i="1"/>
  <c r="G1284" i="1" s="1"/>
  <c r="G1308" i="1"/>
  <c r="G1304" i="1" s="1"/>
  <c r="G1115" i="1"/>
  <c r="G1114" i="1" s="1"/>
  <c r="G1113" i="1" s="1"/>
  <c r="F1276" i="1"/>
  <c r="F1272" i="1" s="1"/>
  <c r="F1271" i="1" s="1"/>
  <c r="G1049" i="1"/>
  <c r="F1073" i="1"/>
  <c r="F1072" i="1" s="1"/>
  <c r="F1071" i="1" s="1"/>
  <c r="F1135" i="1"/>
  <c r="F1122" i="1" s="1"/>
  <c r="F1246" i="1"/>
  <c r="F1245" i="1" s="1"/>
  <c r="F1299" i="1"/>
  <c r="F1295" i="1" s="1"/>
  <c r="F1350" i="1"/>
  <c r="F1349" i="1" s="1"/>
  <c r="F1348" i="1" s="1"/>
  <c r="F1347" i="1" s="1"/>
  <c r="G1021" i="1"/>
  <c r="G1012" i="1" s="1"/>
  <c r="F1228" i="1"/>
  <c r="F1227" i="1" s="1"/>
  <c r="G1246" i="1"/>
  <c r="G1245" i="1" s="1"/>
  <c r="G1350" i="1"/>
  <c r="G1349" i="1" s="1"/>
  <c r="G1348" i="1" s="1"/>
  <c r="G1347" i="1" s="1"/>
  <c r="G1389" i="1"/>
  <c r="F988" i="1"/>
  <c r="F1195" i="1"/>
  <c r="F1189" i="1" s="1"/>
  <c r="G1276" i="1"/>
  <c r="G1272" i="1" s="1"/>
  <c r="G1271" i="1" s="1"/>
  <c r="G988" i="1"/>
  <c r="F1143" i="1"/>
  <c r="F1142" i="1" s="1"/>
  <c r="F1141" i="1" s="1"/>
  <c r="G1143" i="1"/>
  <c r="G1142" i="1" s="1"/>
  <c r="G1141" i="1" s="1"/>
  <c r="F874" i="1"/>
  <c r="F873" i="1" s="1"/>
  <c r="F1049" i="1"/>
  <c r="F1157" i="1"/>
  <c r="F1156" i="1" s="1"/>
  <c r="G1000" i="1"/>
  <c r="F1031" i="1"/>
  <c r="F1030" i="1" s="1"/>
  <c r="F1361" i="1"/>
  <c r="G1409" i="1"/>
  <c r="G1408" i="1" s="1"/>
  <c r="F1218" i="1"/>
  <c r="G1228" i="1"/>
  <c r="G1227" i="1" s="1"/>
  <c r="F1308" i="1"/>
  <c r="F1304" i="1" s="1"/>
  <c r="G873" i="1" l="1"/>
  <c r="G872" i="1" s="1"/>
  <c r="G871" i="1" s="1"/>
  <c r="F872" i="1"/>
  <c r="G1375" i="1"/>
  <c r="G1374" i="1" s="1"/>
  <c r="G1346" i="1" s="1"/>
  <c r="G1345" i="1" s="1"/>
  <c r="F987" i="1"/>
  <c r="F986" i="1" s="1"/>
  <c r="F985" i="1" s="1"/>
  <c r="F984" i="1" s="1"/>
  <c r="F983" i="1" s="1"/>
  <c r="F1375" i="1"/>
  <c r="F1374" i="1" s="1"/>
  <c r="F1346" i="1" s="1"/>
  <c r="F1345" i="1" s="1"/>
  <c r="F1319" i="1"/>
  <c r="G1204" i="1"/>
  <c r="G1188" i="1" s="1"/>
  <c r="G1180" i="1" s="1"/>
  <c r="G1179" i="1" s="1"/>
  <c r="G1319" i="1"/>
  <c r="F1283" i="1"/>
  <c r="F1270" i="1" s="1"/>
  <c r="G1283" i="1"/>
  <c r="G1270" i="1" s="1"/>
  <c r="G987" i="1"/>
  <c r="G986" i="1" s="1"/>
  <c r="G985" i="1" s="1"/>
  <c r="G984" i="1" s="1"/>
  <c r="G983" i="1" s="1"/>
  <c r="F1204" i="1"/>
  <c r="F1188" i="1" s="1"/>
  <c r="F1180" i="1" s="1"/>
  <c r="F1179" i="1" s="1"/>
  <c r="F1700" i="1"/>
  <c r="F1699" i="1" s="1"/>
  <c r="F1698" i="1" s="1"/>
  <c r="F1697" i="1" s="1"/>
  <c r="F1696" i="1" s="1"/>
  <c r="G1700" i="1"/>
  <c r="G1699" i="1" s="1"/>
  <c r="G1698" i="1" s="1"/>
  <c r="G1697" i="1" s="1"/>
  <c r="G1696" i="1" s="1"/>
  <c r="G870" i="1" l="1"/>
  <c r="G838" i="1"/>
  <c r="F871" i="1"/>
  <c r="F1269" i="1"/>
  <c r="F1260" i="1" s="1"/>
  <c r="G1269" i="1"/>
  <c r="G1260" i="1" s="1"/>
  <c r="G46" i="1"/>
  <c r="G45" i="1" s="1"/>
  <c r="G44" i="1" s="1"/>
  <c r="F46" i="1"/>
  <c r="F45" i="1" s="1"/>
  <c r="F44" i="1" s="1"/>
  <c r="G869" i="1" l="1"/>
  <c r="F870" i="1"/>
  <c r="F869" i="1" s="1"/>
  <c r="F838" i="1" l="1"/>
  <c r="G1890" i="1" l="1"/>
  <c r="G1889" i="1" s="1"/>
  <c r="G1888" i="1" s="1"/>
  <c r="G1887" i="1" s="1"/>
  <c r="G1886" i="1" s="1"/>
  <c r="G1885" i="1" s="1"/>
  <c r="F1890" i="1"/>
  <c r="F1889" i="1" s="1"/>
  <c r="F1888" i="1" s="1"/>
  <c r="F1887" i="1" s="1"/>
  <c r="F1886" i="1" s="1"/>
  <c r="F1885" i="1" s="1"/>
  <c r="G1840" i="1"/>
  <c r="G1839" i="1" s="1"/>
  <c r="G1838" i="1" s="1"/>
  <c r="F1840" i="1"/>
  <c r="F1839" i="1" s="1"/>
  <c r="F1838" i="1" s="1"/>
  <c r="G1836" i="1"/>
  <c r="G1835" i="1" s="1"/>
  <c r="G1834" i="1" s="1"/>
  <c r="F1836" i="1"/>
  <c r="F1835" i="1" s="1"/>
  <c r="F1834" i="1" s="1"/>
  <c r="G1831" i="1"/>
  <c r="G1830" i="1" s="1"/>
  <c r="G1829" i="1" s="1"/>
  <c r="F1831" i="1"/>
  <c r="F1830" i="1" s="1"/>
  <c r="F1829" i="1" s="1"/>
  <c r="G1827" i="1"/>
  <c r="F1827" i="1"/>
  <c r="G1825" i="1"/>
  <c r="F1825" i="1"/>
  <c r="G1822" i="1"/>
  <c r="G1821" i="1" s="1"/>
  <c r="F1822" i="1"/>
  <c r="F1821" i="1" s="1"/>
  <c r="G1815" i="1"/>
  <c r="G1814" i="1" s="1"/>
  <c r="G1813" i="1" s="1"/>
  <c r="G1812" i="1" s="1"/>
  <c r="F1815" i="1"/>
  <c r="F1814" i="1" s="1"/>
  <c r="F1813" i="1" s="1"/>
  <c r="F1812" i="1" s="1"/>
  <c r="G1810" i="1"/>
  <c r="G1809" i="1" s="1"/>
  <c r="G1808" i="1" s="1"/>
  <c r="F1810" i="1"/>
  <c r="F1809" i="1" s="1"/>
  <c r="F1808" i="1" s="1"/>
  <c r="G1806" i="1"/>
  <c r="G1805" i="1" s="1"/>
  <c r="F1806" i="1"/>
  <c r="F1805" i="1" s="1"/>
  <c r="G1803" i="1"/>
  <c r="G1802" i="1" s="1"/>
  <c r="F1803" i="1"/>
  <c r="F1802" i="1" s="1"/>
  <c r="G1798" i="1"/>
  <c r="G1797" i="1" s="1"/>
  <c r="G1796" i="1" s="1"/>
  <c r="G1795" i="1" s="1"/>
  <c r="F1798" i="1"/>
  <c r="F1797" i="1" s="1"/>
  <c r="F1796" i="1" s="1"/>
  <c r="F1795" i="1" s="1"/>
  <c r="G1792" i="1"/>
  <c r="F1792" i="1"/>
  <c r="G1790" i="1"/>
  <c r="F1790" i="1"/>
  <c r="G1787" i="1"/>
  <c r="G1786" i="1" s="1"/>
  <c r="F1787" i="1"/>
  <c r="F1786" i="1" s="1"/>
  <c r="G1779" i="1"/>
  <c r="G1778" i="1" s="1"/>
  <c r="G1777" i="1" s="1"/>
  <c r="G1776" i="1" s="1"/>
  <c r="F1779" i="1"/>
  <c r="F1778" i="1" s="1"/>
  <c r="F1777" i="1" s="1"/>
  <c r="F1776" i="1" s="1"/>
  <c r="G1774" i="1"/>
  <c r="G1773" i="1" s="1"/>
  <c r="G1772" i="1" s="1"/>
  <c r="G1771" i="1" s="1"/>
  <c r="F1774" i="1"/>
  <c r="F1773" i="1" s="1"/>
  <c r="F1772" i="1" s="1"/>
  <c r="F1771" i="1" s="1"/>
  <c r="G1769" i="1"/>
  <c r="G1768" i="1" s="1"/>
  <c r="F1769" i="1"/>
  <c r="F1768" i="1" s="1"/>
  <c r="G1766" i="1"/>
  <c r="F1766" i="1"/>
  <c r="G1764" i="1"/>
  <c r="F1764" i="1"/>
  <c r="G1760" i="1"/>
  <c r="G1759" i="1" s="1"/>
  <c r="G1758" i="1" s="1"/>
  <c r="F1760" i="1"/>
  <c r="F1759" i="1" s="1"/>
  <c r="F1758" i="1" s="1"/>
  <c r="G1755" i="1"/>
  <c r="G1754" i="1" s="1"/>
  <c r="G1753" i="1" s="1"/>
  <c r="F1755" i="1"/>
  <c r="F1754" i="1" s="1"/>
  <c r="F1753" i="1" s="1"/>
  <c r="G1751" i="1"/>
  <c r="G1750" i="1" s="1"/>
  <c r="G1749" i="1" s="1"/>
  <c r="F1751" i="1"/>
  <c r="F1750" i="1" s="1"/>
  <c r="F1749" i="1" s="1"/>
  <c r="G1747" i="1"/>
  <c r="G1746" i="1" s="1"/>
  <c r="G1745" i="1" s="1"/>
  <c r="F1747" i="1"/>
  <c r="F1746" i="1" s="1"/>
  <c r="F1745" i="1" s="1"/>
  <c r="G1737" i="1"/>
  <c r="G1736" i="1" s="1"/>
  <c r="G1735" i="1" s="1"/>
  <c r="F1737" i="1"/>
  <c r="F1736" i="1" s="1"/>
  <c r="F1735" i="1" s="1"/>
  <c r="F1724" i="1"/>
  <c r="F1723" i="1" s="1"/>
  <c r="F1722" i="1" s="1"/>
  <c r="F1721" i="1" s="1"/>
  <c r="F1720" i="1" s="1"/>
  <c r="F1719" i="1" s="1"/>
  <c r="G1724" i="1"/>
  <c r="G1723" i="1" s="1"/>
  <c r="G1722" i="1" s="1"/>
  <c r="G1721" i="1" s="1"/>
  <c r="G1720" i="1" s="1"/>
  <c r="G1683" i="1"/>
  <c r="G1682" i="1" s="1"/>
  <c r="G1681" i="1" s="1"/>
  <c r="G1680" i="1" s="1"/>
  <c r="G1679" i="1" s="1"/>
  <c r="F1683" i="1"/>
  <c r="F1682" i="1" s="1"/>
  <c r="F1681" i="1" s="1"/>
  <c r="F1680" i="1" s="1"/>
  <c r="F1679" i="1" s="1"/>
  <c r="G1676" i="1"/>
  <c r="G1675" i="1" s="1"/>
  <c r="G1674" i="1" s="1"/>
  <c r="G1673" i="1" s="1"/>
  <c r="G1672" i="1" s="1"/>
  <c r="F1676" i="1"/>
  <c r="F1675" i="1" s="1"/>
  <c r="F1674" i="1" s="1"/>
  <c r="F1673" i="1" s="1"/>
  <c r="F1672" i="1" s="1"/>
  <c r="G1670" i="1"/>
  <c r="G1669" i="1" s="1"/>
  <c r="F1670" i="1"/>
  <c r="F1669" i="1" s="1"/>
  <c r="G1667" i="1"/>
  <c r="G1666" i="1" s="1"/>
  <c r="F1667" i="1"/>
  <c r="F1666" i="1" s="1"/>
  <c r="G1662" i="1"/>
  <c r="G1661" i="1" s="1"/>
  <c r="G1660" i="1" s="1"/>
  <c r="G1659" i="1" s="1"/>
  <c r="F1662" i="1"/>
  <c r="F1661" i="1" s="1"/>
  <c r="F1660" i="1" s="1"/>
  <c r="F1659" i="1" s="1"/>
  <c r="G1658" i="1"/>
  <c r="G1657" i="1" s="1"/>
  <c r="G1656" i="1" s="1"/>
  <c r="F1658" i="1"/>
  <c r="F1657" i="1" s="1"/>
  <c r="F1656" i="1" s="1"/>
  <c r="G1655" i="1"/>
  <c r="G1654" i="1" s="1"/>
  <c r="G1653" i="1" s="1"/>
  <c r="F1655" i="1"/>
  <c r="F1654" i="1" s="1"/>
  <c r="F1653" i="1" s="1"/>
  <c r="G1650" i="1"/>
  <c r="G1649" i="1" s="1"/>
  <c r="F1650" i="1"/>
  <c r="F1649" i="1" s="1"/>
  <c r="G1647" i="1"/>
  <c r="G1646" i="1" s="1"/>
  <c r="F1647" i="1"/>
  <c r="F1646" i="1" s="1"/>
  <c r="G1643" i="1"/>
  <c r="F1643" i="1"/>
  <c r="G1642" i="1"/>
  <c r="F1642" i="1"/>
  <c r="G1640" i="1"/>
  <c r="G1639" i="1" s="1"/>
  <c r="F1640" i="1"/>
  <c r="F1639" i="1" s="1"/>
  <c r="G1636" i="1"/>
  <c r="G1635" i="1" s="1"/>
  <c r="G1634" i="1" s="1"/>
  <c r="F1636" i="1"/>
  <c r="F1635" i="1" s="1"/>
  <c r="F1634" i="1" s="1"/>
  <c r="G1632" i="1"/>
  <c r="G1631" i="1" s="1"/>
  <c r="F1632" i="1"/>
  <c r="F1631" i="1" s="1"/>
  <c r="G1629" i="1"/>
  <c r="G1628" i="1" s="1"/>
  <c r="F1629" i="1"/>
  <c r="F1628" i="1" s="1"/>
  <c r="G1625" i="1"/>
  <c r="F1625" i="1"/>
  <c r="G1623" i="1"/>
  <c r="F1623" i="1"/>
  <c r="G1620" i="1"/>
  <c r="G1619" i="1" s="1"/>
  <c r="F1620" i="1"/>
  <c r="F1619" i="1" s="1"/>
  <c r="G1616" i="1"/>
  <c r="G1615" i="1" s="1"/>
  <c r="F1616" i="1"/>
  <c r="F1615" i="1" s="1"/>
  <c r="G1613" i="1"/>
  <c r="G1612" i="1" s="1"/>
  <c r="F1613" i="1"/>
  <c r="F1612" i="1" s="1"/>
  <c r="G1608" i="1"/>
  <c r="G1607" i="1" s="1"/>
  <c r="F1608" i="1"/>
  <c r="F1607" i="1" s="1"/>
  <c r="G1605" i="1"/>
  <c r="G1604" i="1" s="1"/>
  <c r="F1605" i="1"/>
  <c r="F1604" i="1" s="1"/>
  <c r="G1601" i="1"/>
  <c r="G1600" i="1" s="1"/>
  <c r="F1601" i="1"/>
  <c r="F1600" i="1" s="1"/>
  <c r="G1598" i="1"/>
  <c r="G1597" i="1" s="1"/>
  <c r="F1598" i="1"/>
  <c r="F1597" i="1" s="1"/>
  <c r="G1590" i="1"/>
  <c r="G1589" i="1" s="1"/>
  <c r="F1590" i="1"/>
  <c r="F1589" i="1" s="1"/>
  <c r="G1587" i="1"/>
  <c r="G1586" i="1" s="1"/>
  <c r="F1587" i="1"/>
  <c r="F1586" i="1" s="1"/>
  <c r="G1574" i="1"/>
  <c r="G1573" i="1" s="1"/>
  <c r="F1574" i="1"/>
  <c r="F1573" i="1" s="1"/>
  <c r="G1571" i="1"/>
  <c r="G1570" i="1" s="1"/>
  <c r="F1571" i="1"/>
  <c r="F1570" i="1" s="1"/>
  <c r="G1567" i="1"/>
  <c r="G1566" i="1" s="1"/>
  <c r="F1567" i="1"/>
  <c r="F1566" i="1" s="1"/>
  <c r="G1564" i="1"/>
  <c r="G1563" i="1" s="1"/>
  <c r="F1564" i="1"/>
  <c r="F1563" i="1" s="1"/>
  <c r="G835" i="1"/>
  <c r="G834" i="1" s="1"/>
  <c r="F835" i="1"/>
  <c r="F834" i="1" s="1"/>
  <c r="G831" i="1"/>
  <c r="G830" i="1" s="1"/>
  <c r="F831" i="1"/>
  <c r="F830" i="1" s="1"/>
  <c r="G826" i="1"/>
  <c r="G825" i="1" s="1"/>
  <c r="F826" i="1"/>
  <c r="F825" i="1" s="1"/>
  <c r="G738" i="1"/>
  <c r="G737" i="1" s="1"/>
  <c r="G736" i="1" s="1"/>
  <c r="F738" i="1"/>
  <c r="F737" i="1" s="1"/>
  <c r="F736" i="1" s="1"/>
  <c r="G734" i="1"/>
  <c r="G733" i="1" s="1"/>
  <c r="G732" i="1" s="1"/>
  <c r="F734" i="1"/>
  <c r="F733" i="1" s="1"/>
  <c r="F732" i="1" s="1"/>
  <c r="G730" i="1"/>
  <c r="G729" i="1" s="1"/>
  <c r="G728" i="1" s="1"/>
  <c r="F730" i="1"/>
  <c r="F729" i="1" s="1"/>
  <c r="F728" i="1" s="1"/>
  <c r="G725" i="1"/>
  <c r="G724" i="1" s="1"/>
  <c r="G723" i="1" s="1"/>
  <c r="G722" i="1" s="1"/>
  <c r="F725" i="1"/>
  <c r="F724" i="1" s="1"/>
  <c r="F723" i="1" s="1"/>
  <c r="F722" i="1" s="1"/>
  <c r="G719" i="1"/>
  <c r="G718" i="1" s="1"/>
  <c r="G717" i="1" s="1"/>
  <c r="F719" i="1"/>
  <c r="F718" i="1" s="1"/>
  <c r="F717" i="1" s="1"/>
  <c r="G715" i="1"/>
  <c r="G714" i="1" s="1"/>
  <c r="G713" i="1" s="1"/>
  <c r="F715" i="1"/>
  <c r="F714" i="1" s="1"/>
  <c r="F713" i="1" s="1"/>
  <c r="G708" i="1"/>
  <c r="G707" i="1" s="1"/>
  <c r="G706" i="1" s="1"/>
  <c r="G705" i="1" s="1"/>
  <c r="G704" i="1" s="1"/>
  <c r="G703" i="1" s="1"/>
  <c r="F708" i="1"/>
  <c r="F707" i="1" s="1"/>
  <c r="F706" i="1" s="1"/>
  <c r="F705" i="1" s="1"/>
  <c r="F704" i="1" s="1"/>
  <c r="F703" i="1" s="1"/>
  <c r="G628" i="1"/>
  <c r="G627" i="1" s="1"/>
  <c r="G626" i="1" s="1"/>
  <c r="G625" i="1" s="1"/>
  <c r="G624" i="1" s="1"/>
  <c r="G623" i="1" s="1"/>
  <c r="F628" i="1"/>
  <c r="F627" i="1" s="1"/>
  <c r="F626" i="1" s="1"/>
  <c r="F625" i="1" s="1"/>
  <c r="F624" i="1" s="1"/>
  <c r="F623" i="1" s="1"/>
  <c r="G621" i="1"/>
  <c r="G620" i="1" s="1"/>
  <c r="G619" i="1" s="1"/>
  <c r="G618" i="1" s="1"/>
  <c r="G617" i="1" s="1"/>
  <c r="G616" i="1" s="1"/>
  <c r="F621" i="1"/>
  <c r="F620" i="1" s="1"/>
  <c r="F619" i="1" s="1"/>
  <c r="F618" i="1" s="1"/>
  <c r="F617" i="1" s="1"/>
  <c r="F616" i="1" s="1"/>
  <c r="G612" i="1"/>
  <c r="G611" i="1" s="1"/>
  <c r="G610" i="1" s="1"/>
  <c r="G609" i="1" s="1"/>
  <c r="F612" i="1"/>
  <c r="F611" i="1" s="1"/>
  <c r="F610" i="1" s="1"/>
  <c r="F609" i="1" s="1"/>
  <c r="G607" i="1"/>
  <c r="G606" i="1" s="1"/>
  <c r="G605" i="1" s="1"/>
  <c r="G604" i="1" s="1"/>
  <c r="F607" i="1"/>
  <c r="F606" i="1" s="1"/>
  <c r="F605" i="1" s="1"/>
  <c r="F604" i="1" s="1"/>
  <c r="G601" i="1"/>
  <c r="G600" i="1" s="1"/>
  <c r="G599" i="1" s="1"/>
  <c r="G598" i="1" s="1"/>
  <c r="G597" i="1" s="1"/>
  <c r="F601" i="1"/>
  <c r="F600" i="1" s="1"/>
  <c r="F599" i="1" s="1"/>
  <c r="F598" i="1" s="1"/>
  <c r="F597" i="1" s="1"/>
  <c r="G595" i="1"/>
  <c r="G594" i="1" s="1"/>
  <c r="G593" i="1" s="1"/>
  <c r="G592" i="1" s="1"/>
  <c r="G591" i="1" s="1"/>
  <c r="G590" i="1" s="1"/>
  <c r="F595" i="1"/>
  <c r="F594" i="1" s="1"/>
  <c r="F593" i="1" s="1"/>
  <c r="F592" i="1" s="1"/>
  <c r="F591" i="1" s="1"/>
  <c r="F590" i="1" s="1"/>
  <c r="G588" i="1"/>
  <c r="G587" i="1" s="1"/>
  <c r="G586" i="1" s="1"/>
  <c r="F588" i="1"/>
  <c r="F587" i="1" s="1"/>
  <c r="F586" i="1" s="1"/>
  <c r="G584" i="1"/>
  <c r="G583" i="1" s="1"/>
  <c r="G582" i="1" s="1"/>
  <c r="F584" i="1"/>
  <c r="F583" i="1" s="1"/>
  <c r="F582" i="1" s="1"/>
  <c r="G580" i="1"/>
  <c r="G579" i="1" s="1"/>
  <c r="G578" i="1" s="1"/>
  <c r="F580" i="1"/>
  <c r="F579" i="1" s="1"/>
  <c r="F578" i="1" s="1"/>
  <c r="G575" i="1"/>
  <c r="G574" i="1" s="1"/>
  <c r="G573" i="1" s="1"/>
  <c r="F575" i="1"/>
  <c r="F574" i="1" s="1"/>
  <c r="F573" i="1" s="1"/>
  <c r="G570" i="1"/>
  <c r="G569" i="1" s="1"/>
  <c r="F570" i="1"/>
  <c r="F569" i="1" s="1"/>
  <c r="G564" i="1"/>
  <c r="G563" i="1" s="1"/>
  <c r="F564" i="1"/>
  <c r="F563" i="1" s="1"/>
  <c r="G561" i="1"/>
  <c r="G560" i="1" s="1"/>
  <c r="F561" i="1"/>
  <c r="F560" i="1" s="1"/>
  <c r="G557" i="1"/>
  <c r="G556" i="1" s="1"/>
  <c r="G555" i="1" s="1"/>
  <c r="F557" i="1"/>
  <c r="F556" i="1" s="1"/>
  <c r="F555" i="1" s="1"/>
  <c r="G552" i="1"/>
  <c r="G551" i="1" s="1"/>
  <c r="G550" i="1" s="1"/>
  <c r="F552" i="1"/>
  <c r="F551" i="1" s="1"/>
  <c r="F550" i="1" s="1"/>
  <c r="G544" i="1"/>
  <c r="G543" i="1" s="1"/>
  <c r="G542" i="1" s="1"/>
  <c r="F544" i="1"/>
  <c r="F543" i="1" s="1"/>
  <c r="F542" i="1" s="1"/>
  <c r="G540" i="1"/>
  <c r="G539" i="1" s="1"/>
  <c r="G538" i="1" s="1"/>
  <c r="F540" i="1"/>
  <c r="F539" i="1" s="1"/>
  <c r="F538" i="1" s="1"/>
  <c r="G536" i="1"/>
  <c r="G535" i="1" s="1"/>
  <c r="G534" i="1" s="1"/>
  <c r="F536" i="1"/>
  <c r="F535" i="1" s="1"/>
  <c r="F534" i="1" s="1"/>
  <c r="G532" i="1"/>
  <c r="G531" i="1" s="1"/>
  <c r="G530" i="1" s="1"/>
  <c r="F532" i="1"/>
  <c r="F531" i="1" s="1"/>
  <c r="F530" i="1" s="1"/>
  <c r="G528" i="1"/>
  <c r="G527" i="1" s="1"/>
  <c r="G526" i="1" s="1"/>
  <c r="F528" i="1"/>
  <c r="F527" i="1" s="1"/>
  <c r="F526" i="1" s="1"/>
  <c r="F524" i="1"/>
  <c r="F523" i="1" s="1"/>
  <c r="F522" i="1" s="1"/>
  <c r="G524" i="1"/>
  <c r="G523" i="1" s="1"/>
  <c r="G522" i="1" s="1"/>
  <c r="G516" i="1"/>
  <c r="G515" i="1" s="1"/>
  <c r="G514" i="1" s="1"/>
  <c r="F516" i="1"/>
  <c r="F515" i="1" s="1"/>
  <c r="F514" i="1" s="1"/>
  <c r="G512" i="1"/>
  <c r="G511" i="1" s="1"/>
  <c r="G510" i="1" s="1"/>
  <c r="F512" i="1"/>
  <c r="F511" i="1" s="1"/>
  <c r="F510" i="1" s="1"/>
  <c r="G505" i="1"/>
  <c r="G504" i="1" s="1"/>
  <c r="G503" i="1" s="1"/>
  <c r="F505" i="1"/>
  <c r="F504" i="1" s="1"/>
  <c r="F503" i="1" s="1"/>
  <c r="G501" i="1"/>
  <c r="G500" i="1" s="1"/>
  <c r="G499" i="1" s="1"/>
  <c r="F501" i="1"/>
  <c r="F500" i="1" s="1"/>
  <c r="F499" i="1" s="1"/>
  <c r="G493" i="1"/>
  <c r="G492" i="1" s="1"/>
  <c r="G491" i="1" s="1"/>
  <c r="F493" i="1"/>
  <c r="F492" i="1" s="1"/>
  <c r="F491" i="1" s="1"/>
  <c r="G481" i="1"/>
  <c r="G480" i="1" s="1"/>
  <c r="G479" i="1" s="1"/>
  <c r="F481" i="1"/>
  <c r="F480" i="1" s="1"/>
  <c r="F479" i="1" s="1"/>
  <c r="G477" i="1"/>
  <c r="F477" i="1"/>
  <c r="G475" i="1"/>
  <c r="F475" i="1"/>
  <c r="G472" i="1"/>
  <c r="G471" i="1" s="1"/>
  <c r="F472" i="1"/>
  <c r="F471" i="1" s="1"/>
  <c r="G466" i="1"/>
  <c r="G465" i="1" s="1"/>
  <c r="G464" i="1" s="1"/>
  <c r="G463" i="1" s="1"/>
  <c r="F466" i="1"/>
  <c r="F465" i="1" s="1"/>
  <c r="F464" i="1" s="1"/>
  <c r="F463" i="1" s="1"/>
  <c r="G461" i="1"/>
  <c r="F461" i="1"/>
  <c r="G459" i="1"/>
  <c r="F459" i="1"/>
  <c r="G456" i="1"/>
  <c r="G455" i="1" s="1"/>
  <c r="F456" i="1"/>
  <c r="F455" i="1" s="1"/>
  <c r="G451" i="1"/>
  <c r="G450" i="1" s="1"/>
  <c r="F451" i="1"/>
  <c r="F450" i="1" s="1"/>
  <c r="G448" i="1"/>
  <c r="G447" i="1" s="1"/>
  <c r="F448" i="1"/>
  <c r="F447" i="1" s="1"/>
  <c r="G443" i="1"/>
  <c r="F443" i="1"/>
  <c r="G442" i="1"/>
  <c r="G441" i="1" s="1"/>
  <c r="F442" i="1"/>
  <c r="F441" i="1" s="1"/>
  <c r="G439" i="1"/>
  <c r="G438" i="1" s="1"/>
  <c r="G437" i="1" s="1"/>
  <c r="F439" i="1"/>
  <c r="F438" i="1" s="1"/>
  <c r="F437" i="1" s="1"/>
  <c r="G433" i="1"/>
  <c r="G432" i="1" s="1"/>
  <c r="G431" i="1" s="1"/>
  <c r="G430" i="1" s="1"/>
  <c r="F433" i="1"/>
  <c r="F432" i="1" s="1"/>
  <c r="F431" i="1" s="1"/>
  <c r="F430" i="1" s="1"/>
  <c r="G425" i="1"/>
  <c r="G424" i="1" s="1"/>
  <c r="G423" i="1" s="1"/>
  <c r="G422" i="1" s="1"/>
  <c r="G421" i="1" s="1"/>
  <c r="F425" i="1"/>
  <c r="F424" i="1" s="1"/>
  <c r="F423" i="1" s="1"/>
  <c r="F422" i="1" s="1"/>
  <c r="F421" i="1" s="1"/>
  <c r="G418" i="1"/>
  <c r="G417" i="1" s="1"/>
  <c r="G416" i="1" s="1"/>
  <c r="G415" i="1" s="1"/>
  <c r="G414" i="1" s="1"/>
  <c r="F418" i="1"/>
  <c r="F417" i="1" s="1"/>
  <c r="F416" i="1" s="1"/>
  <c r="F415" i="1" s="1"/>
  <c r="F414" i="1" s="1"/>
  <c r="G405" i="1"/>
  <c r="G404" i="1" s="1"/>
  <c r="F405" i="1"/>
  <c r="F404" i="1" s="1"/>
  <c r="G401" i="1"/>
  <c r="G400" i="1" s="1"/>
  <c r="F401" i="1"/>
  <c r="F400" i="1" s="1"/>
  <c r="G396" i="1"/>
  <c r="G395" i="1" s="1"/>
  <c r="F396" i="1"/>
  <c r="F395" i="1" s="1"/>
  <c r="G391" i="1"/>
  <c r="G390" i="1" s="1"/>
  <c r="G389" i="1" s="1"/>
  <c r="F391" i="1"/>
  <c r="F390" i="1" s="1"/>
  <c r="F389" i="1" s="1"/>
  <c r="G387" i="1"/>
  <c r="G386" i="1" s="1"/>
  <c r="G385" i="1" s="1"/>
  <c r="F387" i="1"/>
  <c r="F386" i="1" s="1"/>
  <c r="F385" i="1" s="1"/>
  <c r="G382" i="1"/>
  <c r="G381" i="1" s="1"/>
  <c r="G380" i="1" s="1"/>
  <c r="F382" i="1"/>
  <c r="F381" i="1" s="1"/>
  <c r="F380" i="1" s="1"/>
  <c r="F373" i="1"/>
  <c r="F372" i="1" s="1"/>
  <c r="F371" i="1" s="1"/>
  <c r="G373" i="1"/>
  <c r="G372" i="1" s="1"/>
  <c r="G371" i="1" s="1"/>
  <c r="G367" i="1"/>
  <c r="G366" i="1" s="1"/>
  <c r="F367" i="1"/>
  <c r="F366" i="1" s="1"/>
  <c r="F365" i="1" s="1"/>
  <c r="G359" i="1"/>
  <c r="G358" i="1" s="1"/>
  <c r="G357" i="1" s="1"/>
  <c r="F359" i="1"/>
  <c r="F358" i="1" s="1"/>
  <c r="F357" i="1" s="1"/>
  <c r="G353" i="1"/>
  <c r="G352" i="1" s="1"/>
  <c r="F353" i="1"/>
  <c r="F352" i="1" s="1"/>
  <c r="G349" i="1"/>
  <c r="G348" i="1" s="1"/>
  <c r="F349" i="1"/>
  <c r="F348" i="1" s="1"/>
  <c r="G343" i="1"/>
  <c r="G342" i="1" s="1"/>
  <c r="G341" i="1" s="1"/>
  <c r="F343" i="1"/>
  <c r="F342" i="1" s="1"/>
  <c r="F341" i="1" s="1"/>
  <c r="G338" i="1"/>
  <c r="G337" i="1" s="1"/>
  <c r="G336" i="1" s="1"/>
  <c r="F338" i="1"/>
  <c r="F337" i="1" s="1"/>
  <c r="F336" i="1" s="1"/>
  <c r="G316" i="1"/>
  <c r="G315" i="1" s="1"/>
  <c r="G314" i="1" s="1"/>
  <c r="G313" i="1" s="1"/>
  <c r="G312" i="1" s="1"/>
  <c r="F316" i="1"/>
  <c r="F315" i="1" s="1"/>
  <c r="F314" i="1" s="1"/>
  <c r="F313" i="1" s="1"/>
  <c r="F312" i="1" s="1"/>
  <c r="G310" i="1"/>
  <c r="F310" i="1"/>
  <c r="G292" i="1"/>
  <c r="G291" i="1" s="1"/>
  <c r="G290" i="1" s="1"/>
  <c r="F292" i="1"/>
  <c r="F291" i="1" s="1"/>
  <c r="F290" i="1" s="1"/>
  <c r="G303" i="1"/>
  <c r="G302" i="1" s="1"/>
  <c r="G301" i="1" s="1"/>
  <c r="F303" i="1"/>
  <c r="F302" i="1" s="1"/>
  <c r="F301" i="1" s="1"/>
  <c r="G296" i="1"/>
  <c r="G295" i="1" s="1"/>
  <c r="G294" i="1" s="1"/>
  <c r="F296" i="1"/>
  <c r="F295" i="1" s="1"/>
  <c r="F294" i="1" s="1"/>
  <c r="G287" i="1"/>
  <c r="G286" i="1" s="1"/>
  <c r="F287" i="1"/>
  <c r="F286" i="1" s="1"/>
  <c r="G270" i="1"/>
  <c r="G269" i="1" s="1"/>
  <c r="F270" i="1"/>
  <c r="F269" i="1" s="1"/>
  <c r="G284" i="1"/>
  <c r="G283" i="1" s="1"/>
  <c r="G282" i="1" s="1"/>
  <c r="F284" i="1"/>
  <c r="F283" i="1" s="1"/>
  <c r="F282" i="1" s="1"/>
  <c r="G248" i="1"/>
  <c r="G247" i="1" s="1"/>
  <c r="F248" i="1"/>
  <c r="F247" i="1" s="1"/>
  <c r="G226" i="1"/>
  <c r="G225" i="1" s="1"/>
  <c r="G224" i="1" s="1"/>
  <c r="G223" i="1" s="1"/>
  <c r="G222" i="1" s="1"/>
  <c r="G221" i="1" s="1"/>
  <c r="F226" i="1"/>
  <c r="F225" i="1" s="1"/>
  <c r="F224" i="1" s="1"/>
  <c r="F223" i="1" s="1"/>
  <c r="F222" i="1" s="1"/>
  <c r="F221" i="1" s="1"/>
  <c r="G210" i="1"/>
  <c r="G209" i="1" s="1"/>
  <c r="G208" i="1" s="1"/>
  <c r="G207" i="1" s="1"/>
  <c r="F210" i="1"/>
  <c r="F209" i="1" s="1"/>
  <c r="F208" i="1" s="1"/>
  <c r="F207" i="1" s="1"/>
  <c r="G205" i="1"/>
  <c r="G204" i="1" s="1"/>
  <c r="G203" i="1" s="1"/>
  <c r="G202" i="1" s="1"/>
  <c r="G201" i="1" s="1"/>
  <c r="F205" i="1"/>
  <c r="F204" i="1" s="1"/>
  <c r="F203" i="1" s="1"/>
  <c r="F202" i="1" s="1"/>
  <c r="F201" i="1" s="1"/>
  <c r="G191" i="1"/>
  <c r="G190" i="1" s="1"/>
  <c r="G189" i="1" s="1"/>
  <c r="F191" i="1"/>
  <c r="F190" i="1" s="1"/>
  <c r="F189" i="1" s="1"/>
  <c r="G182" i="1"/>
  <c r="G181" i="1" s="1"/>
  <c r="F182" i="1"/>
  <c r="F181" i="1" s="1"/>
  <c r="G170" i="1"/>
  <c r="G169" i="1" s="1"/>
  <c r="F170" i="1"/>
  <c r="F169" i="1" s="1"/>
  <c r="G165" i="1"/>
  <c r="G164" i="1" s="1"/>
  <c r="G163" i="1" s="1"/>
  <c r="G162" i="1" s="1"/>
  <c r="G161" i="1" s="1"/>
  <c r="G160" i="1" s="1"/>
  <c r="F165" i="1"/>
  <c r="F164" i="1" s="1"/>
  <c r="F163" i="1" s="1"/>
  <c r="F162" i="1" s="1"/>
  <c r="F161" i="1" s="1"/>
  <c r="F160" i="1" s="1"/>
  <c r="G144" i="1"/>
  <c r="G143" i="1" s="1"/>
  <c r="G142" i="1" s="1"/>
  <c r="G141" i="1" s="1"/>
  <c r="F144" i="1"/>
  <c r="F143" i="1" s="1"/>
  <c r="F142" i="1" s="1"/>
  <c r="F141" i="1" s="1"/>
  <c r="G139" i="1"/>
  <c r="G138" i="1" s="1"/>
  <c r="G137" i="1" s="1"/>
  <c r="G136" i="1" s="1"/>
  <c r="F139" i="1"/>
  <c r="F138" i="1" s="1"/>
  <c r="F137" i="1" s="1"/>
  <c r="F136" i="1" s="1"/>
  <c r="G131" i="1"/>
  <c r="G130" i="1" s="1"/>
  <c r="G129" i="1" s="1"/>
  <c r="G128" i="1" s="1"/>
  <c r="F131" i="1"/>
  <c r="F130" i="1" s="1"/>
  <c r="F129" i="1" s="1"/>
  <c r="F128" i="1" s="1"/>
  <c r="G126" i="1"/>
  <c r="G125" i="1" s="1"/>
  <c r="G124" i="1" s="1"/>
  <c r="G123" i="1" s="1"/>
  <c r="F126" i="1"/>
  <c r="F125" i="1" s="1"/>
  <c r="F124" i="1" s="1"/>
  <c r="F123" i="1" s="1"/>
  <c r="G118" i="1"/>
  <c r="G117" i="1" s="1"/>
  <c r="F118" i="1"/>
  <c r="F117" i="1" s="1"/>
  <c r="G113" i="1"/>
  <c r="G112" i="1" s="1"/>
  <c r="G111" i="1" s="1"/>
  <c r="F113" i="1"/>
  <c r="F112" i="1" s="1"/>
  <c r="F111" i="1" s="1"/>
  <c r="G106" i="1"/>
  <c r="G105" i="1" s="1"/>
  <c r="G104" i="1" s="1"/>
  <c r="G103" i="1" s="1"/>
  <c r="G102" i="1" s="1"/>
  <c r="G101" i="1" s="1"/>
  <c r="F106" i="1"/>
  <c r="F105" i="1" s="1"/>
  <c r="F104" i="1" s="1"/>
  <c r="F103" i="1" s="1"/>
  <c r="F102" i="1" s="1"/>
  <c r="F101" i="1" s="1"/>
  <c r="G99" i="1"/>
  <c r="G98" i="1" s="1"/>
  <c r="G97" i="1" s="1"/>
  <c r="F99" i="1"/>
  <c r="F98" i="1" s="1"/>
  <c r="F97" i="1" s="1"/>
  <c r="G94" i="1"/>
  <c r="F94" i="1"/>
  <c r="G81" i="1"/>
  <c r="G80" i="1" s="1"/>
  <c r="G79" i="1" s="1"/>
  <c r="G78" i="1" s="1"/>
  <c r="F81" i="1"/>
  <c r="F80" i="1" s="1"/>
  <c r="F79" i="1" s="1"/>
  <c r="F78" i="1" s="1"/>
  <c r="G76" i="1"/>
  <c r="G75" i="1" s="1"/>
  <c r="G74" i="1" s="1"/>
  <c r="G73" i="1" s="1"/>
  <c r="F76" i="1"/>
  <c r="F75" i="1" s="1"/>
  <c r="F74" i="1" s="1"/>
  <c r="F73" i="1" s="1"/>
  <c r="G68" i="1"/>
  <c r="G67" i="1" s="1"/>
  <c r="G66" i="1" s="1"/>
  <c r="F68" i="1"/>
  <c r="F67" i="1" s="1"/>
  <c r="F66" i="1" s="1"/>
  <c r="G64" i="1"/>
  <c r="G63" i="1" s="1"/>
  <c r="G62" i="1" s="1"/>
  <c r="F64" i="1"/>
  <c r="F63" i="1" s="1"/>
  <c r="F62" i="1" s="1"/>
  <c r="G55" i="1"/>
  <c r="G54" i="1" s="1"/>
  <c r="G53" i="1" s="1"/>
  <c r="G52" i="1" s="1"/>
  <c r="G51" i="1" s="1"/>
  <c r="F55" i="1"/>
  <c r="F54" i="1" s="1"/>
  <c r="F53" i="1" s="1"/>
  <c r="F52" i="1" s="1"/>
  <c r="G37" i="1"/>
  <c r="G36" i="1" s="1"/>
  <c r="G35" i="1" s="1"/>
  <c r="F37" i="1"/>
  <c r="F36" i="1" s="1"/>
  <c r="F35" i="1" s="1"/>
  <c r="G33" i="1"/>
  <c r="G32" i="1" s="1"/>
  <c r="F33" i="1"/>
  <c r="F32" i="1" s="1"/>
  <c r="G29" i="1"/>
  <c r="G28" i="1" s="1"/>
  <c r="F29" i="1"/>
  <c r="F28" i="1" s="1"/>
  <c r="G23" i="1"/>
  <c r="G22" i="1" s="1"/>
  <c r="F23" i="1"/>
  <c r="F22" i="1" s="1"/>
  <c r="G19" i="1"/>
  <c r="G18" i="1" s="1"/>
  <c r="G17" i="1" s="1"/>
  <c r="F19" i="1"/>
  <c r="F18" i="1" s="1"/>
  <c r="F17" i="1" s="1"/>
  <c r="G12" i="1"/>
  <c r="G11" i="1" s="1"/>
  <c r="G10" i="1" s="1"/>
  <c r="G9" i="1" s="1"/>
  <c r="F12" i="1"/>
  <c r="F11" i="1" s="1"/>
  <c r="F10" i="1" s="1"/>
  <c r="F9" i="1" s="1"/>
  <c r="F6" i="1" s="1"/>
  <c r="F1744" i="1" l="1"/>
  <c r="G384" i="1"/>
  <c r="G1744" i="1"/>
  <c r="F384" i="1"/>
  <c r="F615" i="1"/>
  <c r="F309" i="1"/>
  <c r="F308" i="1" s="1"/>
  <c r="G309" i="1"/>
  <c r="G308" i="1" s="1"/>
  <c r="F1581" i="1"/>
  <c r="F1580" i="1" s="1"/>
  <c r="F1579" i="1" s="1"/>
  <c r="F1578" i="1" s="1"/>
  <c r="G1581" i="1"/>
  <c r="G1580" i="1" s="1"/>
  <c r="G1579" i="1" s="1"/>
  <c r="G1577" i="1" s="1"/>
  <c r="G615" i="1"/>
  <c r="G1833" i="1"/>
  <c r="F1833" i="1"/>
  <c r="G1734" i="1"/>
  <c r="G1733" i="1" s="1"/>
  <c r="F1734" i="1"/>
  <c r="F1733" i="1" s="1"/>
  <c r="G559" i="1"/>
  <c r="G554" i="1" s="1"/>
  <c r="G603" i="1"/>
  <c r="F603" i="1"/>
  <c r="F559" i="1"/>
  <c r="F554" i="1" s="1"/>
  <c r="F200" i="1"/>
  <c r="G200" i="1"/>
  <c r="F712" i="1"/>
  <c r="F711" i="1" s="1"/>
  <c r="G712" i="1"/>
  <c r="G711" i="1" s="1"/>
  <c r="F509" i="1"/>
  <c r="G509" i="1"/>
  <c r="G490" i="1"/>
  <c r="G489" i="1" s="1"/>
  <c r="G488" i="1" s="1"/>
  <c r="F490" i="1"/>
  <c r="F489" i="1" s="1"/>
  <c r="F488" i="1" s="1"/>
  <c r="G1789" i="1"/>
  <c r="G1785" i="1" s="1"/>
  <c r="G1784" i="1" s="1"/>
  <c r="G1783" i="1" s="1"/>
  <c r="G1782" i="1" s="1"/>
  <c r="G356" i="1"/>
  <c r="G355" i="1" s="1"/>
  <c r="F356" i="1"/>
  <c r="F355" i="1" s="1"/>
  <c r="F1789" i="1"/>
  <c r="F1785" i="1" s="1"/>
  <c r="F1784" i="1" s="1"/>
  <c r="F1783" i="1" s="1"/>
  <c r="F1782" i="1" s="1"/>
  <c r="G1719" i="1"/>
  <c r="F256" i="1"/>
  <c r="F255" i="1" s="1"/>
  <c r="F254" i="1" s="1"/>
  <c r="F86" i="1"/>
  <c r="F85" i="1" s="1"/>
  <c r="G86" i="1"/>
  <c r="G85" i="1" s="1"/>
  <c r="F149" i="1"/>
  <c r="F148" i="1" s="1"/>
  <c r="F147" i="1" s="1"/>
  <c r="F146" i="1" s="1"/>
  <c r="G233" i="1"/>
  <c r="G232" i="1" s="1"/>
  <c r="G231" i="1" s="1"/>
  <c r="G230" i="1" s="1"/>
  <c r="G256" i="1"/>
  <c r="G255" i="1" s="1"/>
  <c r="G254" i="1" s="1"/>
  <c r="F474" i="1"/>
  <c r="F470" i="1" s="1"/>
  <c r="G674" i="1"/>
  <c r="G673" i="1" s="1"/>
  <c r="G1603" i="1"/>
  <c r="F1562" i="1"/>
  <c r="F674" i="1"/>
  <c r="F673" i="1" s="1"/>
  <c r="F1652" i="1"/>
  <c r="F218" i="1"/>
  <c r="F217" i="1" s="1"/>
  <c r="F216" i="1" s="1"/>
  <c r="F215" i="1" s="1"/>
  <c r="F214" i="1" s="1"/>
  <c r="G474" i="1"/>
  <c r="G470" i="1" s="1"/>
  <c r="F91" i="1"/>
  <c r="F90" i="1" s="1"/>
  <c r="G149" i="1"/>
  <c r="G148" i="1" s="1"/>
  <c r="G147" i="1" s="1"/>
  <c r="G146" i="1" s="1"/>
  <c r="F233" i="1"/>
  <c r="F232" i="1" s="1"/>
  <c r="F231" i="1" s="1"/>
  <c r="F230" i="1" s="1"/>
  <c r="G218" i="1"/>
  <c r="G217" i="1" s="1"/>
  <c r="G216" i="1" s="1"/>
  <c r="G215" i="1" s="1"/>
  <c r="G214" i="1" s="1"/>
  <c r="F1627" i="1"/>
  <c r="F1569" i="1"/>
  <c r="G1611" i="1"/>
  <c r="G577" i="1"/>
  <c r="G1569" i="1"/>
  <c r="F1801" i="1"/>
  <c r="F1800" i="1" s="1"/>
  <c r="G21" i="1"/>
  <c r="G16" i="1" s="1"/>
  <c r="G15" i="1" s="1"/>
  <c r="G1678" i="1"/>
  <c r="F1596" i="1"/>
  <c r="F1611" i="1"/>
  <c r="G1645" i="1"/>
  <c r="F43" i="1"/>
  <c r="F42" i="1" s="1"/>
  <c r="F41" i="1" s="1"/>
  <c r="G110" i="1"/>
  <c r="G109" i="1" s="1"/>
  <c r="G108" i="1" s="1"/>
  <c r="F246" i="1"/>
  <c r="F245" i="1" s="1"/>
  <c r="F568" i="1"/>
  <c r="F1645" i="1"/>
  <c r="G855" i="1"/>
  <c r="F1638" i="1"/>
  <c r="G1596" i="1"/>
  <c r="F1665" i="1"/>
  <c r="F1664" i="1" s="1"/>
  <c r="G61" i="1"/>
  <c r="G60" i="1" s="1"/>
  <c r="F268" i="1"/>
  <c r="G379" i="1"/>
  <c r="G568" i="1"/>
  <c r="F394" i="1"/>
  <c r="F393" i="1" s="1"/>
  <c r="F446" i="1"/>
  <c r="F445" i="1" s="1"/>
  <c r="F1622" i="1"/>
  <c r="F1618" i="1" s="1"/>
  <c r="G1627" i="1"/>
  <c r="F1687" i="1"/>
  <c r="F1686" i="1" s="1"/>
  <c r="F855" i="1"/>
  <c r="G1824" i="1"/>
  <c r="G1820" i="1" s="1"/>
  <c r="G1819" i="1" s="1"/>
  <c r="G1562" i="1"/>
  <c r="F1603" i="1"/>
  <c r="F1763" i="1"/>
  <c r="F1762" i="1" s="1"/>
  <c r="F1757" i="1" s="1"/>
  <c r="G168" i="1"/>
  <c r="G167" i="1" s="1"/>
  <c r="G188" i="1"/>
  <c r="G187" i="1" s="1"/>
  <c r="G186" i="1" s="1"/>
  <c r="G246" i="1"/>
  <c r="G245" i="1" s="1"/>
  <c r="F110" i="1"/>
  <c r="F109" i="1" s="1"/>
  <c r="F108" i="1" s="1"/>
  <c r="F188" i="1"/>
  <c r="F187" i="1" s="1"/>
  <c r="F186" i="1" s="1"/>
  <c r="F379" i="1"/>
  <c r="F21" i="1"/>
  <c r="F16" i="1" s="1"/>
  <c r="F15" i="1" s="1"/>
  <c r="G347" i="1"/>
  <c r="G335" i="1" s="1"/>
  <c r="G440" i="1"/>
  <c r="G436" i="1" s="1"/>
  <c r="G435" i="1" s="1"/>
  <c r="F8" i="1"/>
  <c r="F7" i="1" s="1"/>
  <c r="G43" i="1"/>
  <c r="G42" i="1" s="1"/>
  <c r="G41" i="1" s="1"/>
  <c r="F458" i="1"/>
  <c r="F454" i="1" s="1"/>
  <c r="F453" i="1" s="1"/>
  <c r="F440" i="1"/>
  <c r="F436" i="1" s="1"/>
  <c r="F435" i="1" s="1"/>
  <c r="G458" i="1"/>
  <c r="G454" i="1" s="1"/>
  <c r="G453" i="1" s="1"/>
  <c r="F727" i="1"/>
  <c r="F721" i="1" s="1"/>
  <c r="G1665" i="1"/>
  <c r="G1664" i="1" s="1"/>
  <c r="G1638" i="1"/>
  <c r="G824" i="1"/>
  <c r="G823" i="1" s="1"/>
  <c r="G822" i="1" s="1"/>
  <c r="G821" i="1" s="1"/>
  <c r="F1678" i="1"/>
  <c r="G1622" i="1"/>
  <c r="G1618" i="1" s="1"/>
  <c r="F1824" i="1"/>
  <c r="F1820" i="1" s="1"/>
  <c r="F1819" i="1" s="1"/>
  <c r="G1763" i="1"/>
  <c r="G1762" i="1" s="1"/>
  <c r="G1757" i="1" s="1"/>
  <c r="G1801" i="1"/>
  <c r="G1800" i="1" s="1"/>
  <c r="G6" i="1"/>
  <c r="G8" i="1"/>
  <c r="G7" i="1" s="1"/>
  <c r="F61" i="1"/>
  <c r="F60" i="1" s="1"/>
  <c r="F168" i="1"/>
  <c r="F167" i="1" s="1"/>
  <c r="F347" i="1"/>
  <c r="F370" i="1"/>
  <c r="F369" i="1" s="1"/>
  <c r="F51" i="1"/>
  <c r="F50" i="1"/>
  <c r="G91" i="1"/>
  <c r="G90" i="1" s="1"/>
  <c r="G50" i="1"/>
  <c r="G268" i="1"/>
  <c r="G370" i="1"/>
  <c r="G369" i="1" s="1"/>
  <c r="G727" i="1"/>
  <c r="G721" i="1" s="1"/>
  <c r="G394" i="1"/>
  <c r="G393" i="1" s="1"/>
  <c r="G446" i="1"/>
  <c r="G445" i="1" s="1"/>
  <c r="F577" i="1"/>
  <c r="F824" i="1"/>
  <c r="F823" i="1" s="1"/>
  <c r="F822" i="1" s="1"/>
  <c r="F821" i="1" s="1"/>
  <c r="G1652" i="1"/>
  <c r="G1687" i="1"/>
  <c r="G1686" i="1" s="1"/>
  <c r="F253" i="1" l="1"/>
  <c r="F252" i="1" s="1"/>
  <c r="G334" i="1"/>
  <c r="G333" i="1" s="1"/>
  <c r="G332" i="1" s="1"/>
  <c r="F335" i="1"/>
  <c r="F334" i="1" s="1"/>
  <c r="F333" i="1" s="1"/>
  <c r="F332" i="1" s="1"/>
  <c r="G253" i="1"/>
  <c r="G252" i="1" s="1"/>
  <c r="F229" i="1"/>
  <c r="G229" i="1"/>
  <c r="F710" i="1"/>
  <c r="G710" i="1"/>
  <c r="F378" i="1"/>
  <c r="F377" i="1" s="1"/>
  <c r="F376" i="1" s="1"/>
  <c r="G469" i="1"/>
  <c r="G468" i="1" s="1"/>
  <c r="F469" i="1"/>
  <c r="F468" i="1" s="1"/>
  <c r="G378" i="1"/>
  <c r="G377" i="1" s="1"/>
  <c r="G376" i="1" s="1"/>
  <c r="G135" i="1"/>
  <c r="G134" i="1" s="1"/>
  <c r="F135" i="1"/>
  <c r="F134" i="1" s="1"/>
  <c r="G1595" i="1"/>
  <c r="F1595" i="1"/>
  <c r="G1610" i="1"/>
  <c r="F1610" i="1"/>
  <c r="F84" i="1"/>
  <c r="G84" i="1"/>
  <c r="G213" i="1"/>
  <c r="F1561" i="1"/>
  <c r="F1560" i="1" s="1"/>
  <c r="F1559" i="1" s="1"/>
  <c r="F1558" i="1" s="1"/>
  <c r="F213" i="1"/>
  <c r="G567" i="1"/>
  <c r="G566" i="1" s="1"/>
  <c r="G1561" i="1"/>
  <c r="G1560" i="1" s="1"/>
  <c r="G1559" i="1" s="1"/>
  <c r="G1558" i="1" s="1"/>
  <c r="F508" i="1"/>
  <c r="F507" i="1" s="1"/>
  <c r="F1577" i="1"/>
  <c r="F1743" i="1"/>
  <c r="F1732" i="1" s="1"/>
  <c r="F567" i="1"/>
  <c r="F566" i="1" s="1"/>
  <c r="F1794" i="1"/>
  <c r="F1781" i="1" s="1"/>
  <c r="G1578" i="1"/>
  <c r="G429" i="1"/>
  <c r="F1818" i="1"/>
  <c r="F1817" i="1" s="1"/>
  <c r="G1818" i="1"/>
  <c r="G1817" i="1" s="1"/>
  <c r="G1794" i="1"/>
  <c r="G1781" i="1" s="1"/>
  <c r="G672" i="1"/>
  <c r="G508" i="1"/>
  <c r="G507" i="1" s="1"/>
  <c r="F429" i="1"/>
  <c r="F672" i="1"/>
  <c r="G1743" i="1"/>
  <c r="G1732" i="1" s="1"/>
  <c r="G83" i="1" l="1"/>
  <c r="G72" i="1" s="1"/>
  <c r="G59" i="1" s="1"/>
  <c r="G40" i="1" s="1"/>
  <c r="F83" i="1"/>
  <c r="F72" i="1" s="1"/>
  <c r="F59" i="1" s="1"/>
  <c r="F40" i="1" s="1"/>
  <c r="G614" i="1"/>
  <c r="F614" i="1"/>
  <c r="F428" i="1"/>
  <c r="F427" i="1" s="1"/>
  <c r="F375" i="1" s="1"/>
  <c r="G428" i="1"/>
  <c r="G427" i="1" s="1"/>
  <c r="G375" i="1" s="1"/>
  <c r="F133" i="1"/>
  <c r="G133" i="1"/>
  <c r="G1594" i="1"/>
  <c r="G1593" i="1" s="1"/>
  <c r="G1592" i="1" s="1"/>
  <c r="F1594" i="1"/>
  <c r="F1593" i="1" s="1"/>
  <c r="F1592" i="1" s="1"/>
  <c r="G1557" i="1"/>
  <c r="F1557" i="1"/>
  <c r="G228" i="1"/>
  <c r="G212" i="1" s="1"/>
  <c r="F228" i="1"/>
  <c r="F212" i="1" s="1"/>
  <c r="G487" i="1"/>
  <c r="F1731" i="1"/>
  <c r="F1728" i="1" s="1"/>
  <c r="F1727" i="1" s="1"/>
  <c r="F1726" i="1" s="1"/>
  <c r="F1685" i="1" s="1"/>
  <c r="F487" i="1"/>
  <c r="G1731" i="1"/>
  <c r="G1728" i="1" s="1"/>
  <c r="G1727" i="1" s="1"/>
  <c r="G1726" i="1" s="1"/>
  <c r="G1685" i="1" s="1"/>
  <c r="F1576" i="1" l="1"/>
  <c r="G1576" i="1"/>
  <c r="G5" i="1"/>
  <c r="F5" i="1"/>
  <c r="G1893" i="1" l="1"/>
  <c r="F1893" i="1"/>
</calcChain>
</file>

<file path=xl/sharedStrings.xml><?xml version="1.0" encoding="utf-8"?>
<sst xmlns="http://schemas.openxmlformats.org/spreadsheetml/2006/main" count="8305" uniqueCount="984">
  <si>
    <t>тыс. рублей</t>
  </si>
  <si>
    <t xml:space="preserve">Наименования </t>
  </si>
  <si>
    <t>РЗ</t>
  </si>
  <si>
    <t>ПР</t>
  </si>
  <si>
    <t>ЦСР</t>
  </si>
  <si>
    <t>ВР</t>
  </si>
  <si>
    <t>2020 год</t>
  </si>
  <si>
    <t>Общегосударственные вопросы</t>
  </si>
  <si>
    <t xml:space="preserve">01 </t>
  </si>
  <si>
    <t>Функционирование высшего должностного лица муниципального образования</t>
  </si>
  <si>
    <t>02</t>
  </si>
  <si>
    <t>Муниципальная программа  городского округа Красногорск на 2017-2021 годы "Эффективное управление"</t>
  </si>
  <si>
    <t>01</t>
  </si>
  <si>
    <t>10 0 00 00000</t>
  </si>
  <si>
    <t>Подпрограмма "Муниципальное управление"</t>
  </si>
  <si>
    <t>10 4 00 00000</t>
  </si>
  <si>
    <t>Основное мероприятие "Обеспечение деятельности органов местного самоуправления"</t>
  </si>
  <si>
    <t>10 4 06 00000</t>
  </si>
  <si>
    <t>Глава муниципального образования</t>
  </si>
  <si>
    <t>10 4 06 01000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</si>
  <si>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</si>
  <si>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</si>
  <si>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</si>
  <si>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</si>
  <si>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</si>
  <si>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</si>
  <si>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представительных органов муниципальных образований</t>
  </si>
  <si>
    <t>03</t>
  </si>
  <si>
    <t>Руководство в сфере установленных функций органов местного самоуправления</t>
  </si>
  <si>
    <t>95 0 00 00000</t>
  </si>
  <si>
    <t>Представительские расходы</t>
  </si>
  <si>
    <t>95 0 00 02000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</si>
  <si>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</si>
  <si>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</si>
  <si>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</si>
  <si>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244</t>
  </si>
  <si>
    <t xml:space="preserve">Центральный аппарат </t>
  </si>
  <si>
    <t>95 0 00 04000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</si>
  <si>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</si>
  <si>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</si>
  <si>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</si>
  <si>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</si>
  <si>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200</t>
  </si>
  <si>
    <t>240</t>
  </si>
  <si>
    <t>Закупка товаров, работ и услуг в сфере информационно-коммуникационных технологий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</si>
  <si>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</si>
  <si>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</si>
  <si>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</si>
  <si>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</si>
  <si>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</si>
  <si>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</si>
  <si>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</si>
  <si>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Заместитель председателя Совета депутатов </t>
  </si>
  <si>
    <t>95 0 00 10000</t>
  </si>
  <si>
    <t>Функционирование местных администраций</t>
  </si>
  <si>
    <t>04</t>
  </si>
  <si>
    <t>Муниципальная программа городского округа Красногорск на 2017-2021 годы "Образование"</t>
  </si>
  <si>
    <t>01 0 00 00000</t>
  </si>
  <si>
    <t>Подпрограмма  "Общее образование"</t>
  </si>
  <si>
    <t>01 2 00 00000</t>
  </si>
  <si>
    <t>01 2 01 00000</t>
  </si>
  <si>
    <t>01 2 01 60680</t>
  </si>
  <si>
    <t>100</t>
  </si>
  <si>
    <t>120</t>
  </si>
  <si>
    <t>Муниципальная программа городского округа Красногорск на 2017-2021 годы  "Социальная поддержка населения"</t>
  </si>
  <si>
    <t>04 0 00 00000</t>
  </si>
  <si>
    <t>Подпрограмма "Социальная поддержка "</t>
  </si>
  <si>
    <t>04 1 00 00000</t>
  </si>
  <si>
    <t>Основное мероприятие "Предоставление субсидий по оплате жилого помещения и коммунальных услуг гражданам, имеющим место жительства в Московской области"</t>
  </si>
  <si>
    <t>04 1 05 00000</t>
  </si>
  <si>
    <t>Обеспечение предоставления гражданам субсидий на оплату жилого помещения и коммунальных услуг</t>
  </si>
  <si>
    <t>04 1 05 61420</t>
  </si>
  <si>
    <t>Подпрограмма "Развитие архивного дела"</t>
  </si>
  <si>
    <t>10 2 00 00000</t>
  </si>
  <si>
    <t>Основное мероприятие "Хранение , комплектование учет  и использование документов Архивного фонда Московской области и других архивных документов архивного отдела"</t>
  </si>
  <si>
    <t>10 2 01 00000</t>
  </si>
  <si>
    <t>Обеспечение деятельности архивного отдела</t>
  </si>
  <si>
    <t>10 2 01 00010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</si>
  <si>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</si>
  <si>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10 2 01 60690</t>
  </si>
  <si>
    <t>Основное мероприятие "Повышение мотивации муниципальных служащих"</t>
  </si>
  <si>
    <t>10 4 03 00000</t>
  </si>
  <si>
    <t>Организация работы по проведению диспансеризации муниципальных служащих,  специальной оценке условий труда и медицинских осмотров работников на работах с вредными и опасными производственными факторами</t>
  </si>
  <si>
    <t>10 4 03 00010</t>
  </si>
  <si>
    <t>Основное мероприятие "Совершенствование профессионального развития сотрудников"</t>
  </si>
  <si>
    <t>10 4 04 00000</t>
  </si>
  <si>
    <t>Организация работы по повышению квалификации кадров</t>
  </si>
  <si>
    <t>10 4 04 00010</t>
  </si>
  <si>
    <t>Аппарат администрации</t>
  </si>
  <si>
    <t>10 4 06 04000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</si>
  <si>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</si>
  <si>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Уплата прочих налогов, сборов</t>
  </si>
  <si>
    <t>852</t>
  </si>
  <si>
    <t>Уплата иных платежей</t>
  </si>
  <si>
    <t>853</t>
  </si>
  <si>
    <t>Расходы на содержание помещений администрации</t>
  </si>
  <si>
    <t>10 4 06 14000</t>
  </si>
  <si>
    <t>Расходы на содержание прилегающей территории к зданиям администрации</t>
  </si>
  <si>
    <t>10 4 06 24000</t>
  </si>
  <si>
    <t>Развитие социального партнерства</t>
  </si>
  <si>
    <t>Муниципальная программа городского округа  Красногорск на 2017-2021 годы "Снижение административных барьеров и развитие информационно-коммуникационных технологий"</t>
  </si>
  <si>
    <t>17 0 00 00000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</si>
  <si>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Красногорск"</t>
  </si>
  <si>
    <t>17 2 00 00000</t>
  </si>
  <si>
    <t>Основное мероприятие "Внедрение и использование информационно-коммуникационных технологий"</t>
  </si>
  <si>
    <t>17 2 01 00000</t>
  </si>
  <si>
    <t>Мероприятия по развитию информационно-коммуникационных технологий</t>
  </si>
  <si>
    <t>17 2 01 00010</t>
  </si>
  <si>
    <t>Закупка товаров, работ, услуг в сфере информационно-коммуникационных технологий</t>
  </si>
  <si>
    <t>Муниципальная программа  городского округа Красногорск на 2018-2022 годы "Формирование комфортной городской среды"</t>
  </si>
  <si>
    <t>19 0 00 00000</t>
  </si>
  <si>
    <t>Основное мероприятие "Создание условий для благоустройства"</t>
  </si>
  <si>
    <t>Отлов безнадзорных животных, за счет средств областного бюджета</t>
  </si>
  <si>
    <t>Осуществление государственных полномочий в соответствии с законом Московской области №244/2017-ОЗ</t>
  </si>
  <si>
    <t>Центральный аппарат</t>
  </si>
  <si>
    <t xml:space="preserve">Другие непрограммные расходы  </t>
  </si>
  <si>
    <t>99 0 00 00000</t>
  </si>
  <si>
    <t>Оплата услуг специальной связи по приему, обработке, хранению, доставке и вручению отправлений специальной корреспонденции</t>
  </si>
  <si>
    <t>99 0 00 03000</t>
  </si>
  <si>
    <t>Обеспечение деятельности финансовых, налоговых и таможенных  органов и органов финансово-бюджетного надзора</t>
  </si>
  <si>
    <t>06</t>
  </si>
  <si>
    <t>Муниципальная программа  городского округа Красногорск на 2017-2021 годы "Снижение административных барьеров и развитие информационно-коммуникационных технологий"</t>
  </si>
  <si>
    <t xml:space="preserve">Председатель Контрольно-счетной палаты </t>
  </si>
  <si>
    <t>95 0 00 05000</t>
  </si>
  <si>
    <t>Обеспечение проведения выборов и референдумов</t>
  </si>
  <si>
    <t>07</t>
  </si>
  <si>
    <t>Муниципальная программа  городского округа городского округа Красногорск на 2017-2021 годы "Эффективное управление"</t>
  </si>
  <si>
    <t>Обеспечение проведения выборов и референдумов на территории городского округа Красногорск</t>
  </si>
  <si>
    <t>10 4 07 00000</t>
  </si>
  <si>
    <t>Центральный аппарат избирательной комиссии</t>
  </si>
  <si>
    <t>10 4 07 04000</t>
  </si>
  <si>
    <t>Резервные фонды</t>
  </si>
  <si>
    <t>11</t>
  </si>
  <si>
    <t xml:space="preserve">Муниципальная программа городского округа Красногорск на 2017-2021 годы "Безопасность населения" </t>
  </si>
  <si>
    <t>07 0 00 00000</t>
  </si>
  <si>
    <t>Подпрограмма "Снижение рисков и смягчение последствий чрезвычайных ситуаций природного и техногенного характера "</t>
  </si>
  <si>
    <t>07 2 00 00000</t>
  </si>
  <si>
    <t>Основное мероприятие "Повышение уровня готовности сил и средств муниципального звена системы предупреждения и ликвидации чрезвычайных ситуаций"</t>
  </si>
  <si>
    <t>07 2 01 00000</t>
  </si>
  <si>
    <t xml:space="preserve">Резервный фонд администрации городского округа Красногорск на предупреждение и ликвидацию чрезвычайных ситуаций и стихийных бедствий
</t>
  </si>
  <si>
    <t>07 2 01 00020</t>
  </si>
  <si>
    <t>Резервные средства администрации городского округа Красногорск</t>
  </si>
  <si>
    <t>870</t>
  </si>
  <si>
    <t>Другие непрограммные расходы</t>
  </si>
  <si>
    <t>Другие мероприятия в области государственного и муниципального управления</t>
  </si>
  <si>
    <t>99 0 00 01000</t>
  </si>
  <si>
    <t>Резервный фонд</t>
  </si>
  <si>
    <t>99 0 00 01010</t>
  </si>
  <si>
    <t>Резервные средства</t>
  </si>
  <si>
    <t>Другие общегосударственные вопросы</t>
  </si>
  <si>
    <t>13</t>
  </si>
  <si>
    <t>Муниципальная программа городского округа Красногорск  на 2017-2021 годы "Образование"</t>
  </si>
  <si>
    <t>Подпрограмма  "Дошкольное образование"</t>
  </si>
  <si>
    <t>01 1 00 00000</t>
  </si>
  <si>
    <t>01 1 02 00000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</si>
  <si>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</si>
  <si>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01 1 02 62140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</si>
  <si>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</si>
  <si>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</si>
  <si>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</si>
  <si>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</si>
  <si>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</si>
  <si>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</si>
  <si>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Муниципальная программа городского округа Красногорск на 2017-2021 годы "Социальная поддержка населения"</t>
  </si>
  <si>
    <t>Подпрограмма "Доступная среда"</t>
  </si>
  <si>
    <t>04 2 00 00000</t>
  </si>
  <si>
    <t>Основное мероприятие "Повышение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населения"</t>
  </si>
  <si>
    <t>04 2 01 00000</t>
  </si>
  <si>
    <t>Создание безбарьерной среды на объектах социальной, инженерной и транспортной инфраструктур, повышение доступности и качества образовательных услуг для детей инвалидов и детей с ОВЗ, повышение социокультурной и спортивной реабилитации инвалидов</t>
  </si>
  <si>
    <t>04 2 01 00010</t>
  </si>
  <si>
    <t xml:space="preserve">Прочая закупка товаров, работ и услуг </t>
  </si>
  <si>
    <t>Подпрограмма "Содействие развитию предпринимательства и привлечению инвестиций"</t>
  </si>
  <si>
    <t>10 3 00 00000</t>
  </si>
  <si>
    <t>Основное мероприятие "Развитие сферы муниципальных закупок для обеспечения муниципальных нужд городского округа Красногорск"</t>
  </si>
  <si>
    <t>10 3 05 00000</t>
  </si>
  <si>
    <t>Обеспечение деятельности МКУ "Красногорский центр торгов"</t>
  </si>
  <si>
    <t>10 3 05 00590</t>
  </si>
  <si>
    <t>Иные выплаты персоналу казенных учреждений, за исключением фонда оплаты труда</t>
  </si>
  <si>
    <t>112</t>
  </si>
  <si>
    <t>Основное мероприятие "Улучшение условий труда"</t>
  </si>
  <si>
    <t>10 3 08 00000</t>
  </si>
  <si>
    <t>Мероприятия по подготовке и проведению Праздника труда</t>
  </si>
  <si>
    <t>10 3 08 00100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</si>
  <si>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</si>
  <si>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</si>
  <si>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</si>
  <si>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</si>
  <si>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</si>
  <si>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</si>
  <si>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</si>
  <si>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</si>
  <si>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</si>
  <si>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</si>
  <si>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Проведение судебно-правовых экспертиз</t>
  </si>
  <si>
    <t>Расходы на обеспечение деятельности (оказание услуг) МКУ "ЦБ го Красногорск"</t>
  </si>
  <si>
    <t>10 4 06 00590</t>
  </si>
  <si>
    <t>Расходы на обеспечение деятельности (оказание услуг) МКУ "Центр обеспечения деятельности органов местного самоуправления городского округа Красногорск"</t>
  </si>
  <si>
    <t>10 4 06 01590</t>
  </si>
  <si>
    <t>Участие в социальных программах Московской области</t>
  </si>
  <si>
    <t>10 4 08 00000</t>
  </si>
  <si>
    <t>10 4 08 00020</t>
  </si>
  <si>
    <t>Закупка товаров, работ и услуг для обеспечения государственных (муниципальных) нужд</t>
  </si>
  <si>
    <t>13 0 00 00000</t>
  </si>
  <si>
    <t>Субсидии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</si>
  <si>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810</t>
  </si>
  <si>
    <t>Муниципальная программа  городского округа Красногорск на 2017-2021 годы  "Информирование населения о деятельности органов местного самоуправления городского округа Красногорск Московской области"</t>
  </si>
  <si>
    <t>15 0 00 00000</t>
  </si>
  <si>
    <t>15 0 01 00000</t>
  </si>
  <si>
    <t>Прочая закупка товаров, работ и услуг для обеспечения государственных (муниципальных) нужд</t>
  </si>
  <si>
    <t>Подпрограмма "Снижение административных барьеров, повышение качества и доступности предоставления муниципальных услуг, в том числе организация работы МФЦ"</t>
  </si>
  <si>
    <t>17 1 00 00000</t>
  </si>
  <si>
    <t>Основное мероприятие "Снижение административных барьеров, повышение качества и доступности предоставления муниципальных услуг, в том числе  по принципу "одного окна""</t>
  </si>
  <si>
    <t>17 1 02 00000</t>
  </si>
  <si>
    <t>Обеспечение деятельности МКУ "Многофункциональный центр предоставления государственных и муниципальных услуг"</t>
  </si>
  <si>
    <t>17 1 02 00590</t>
  </si>
  <si>
    <t>Обеспечение деятельности АУП</t>
  </si>
  <si>
    <t>17 1 02 01590</t>
  </si>
  <si>
    <t>Обеспечение деятельности отделений и ТОСП(УРМ)</t>
  </si>
  <si>
    <t>17 1 02 02590</t>
  </si>
  <si>
    <t>Общехозяйственные расходы</t>
  </si>
  <si>
    <t>17 1 02 03590</t>
  </si>
  <si>
    <t>Предоставление доступа к электронным сервисам цифровой инфраструктуры в сфере жилищно-коммунального хозяйства, за счет средств ОБ</t>
  </si>
  <si>
    <t>17 2 01 60940</t>
  </si>
  <si>
    <t>Оплата судебных исков</t>
  </si>
  <si>
    <t>99 0 00 01050</t>
  </si>
  <si>
    <t xml:space="preserve">Исполнение судебных актов </t>
  </si>
  <si>
    <t>830</t>
  </si>
  <si>
    <t>Исполнение судебных актов РФ и мировых соглашений</t>
  </si>
  <si>
    <t>831</t>
  </si>
  <si>
    <t xml:space="preserve">Национальная безопасность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</si>
  <si>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</si>
  <si>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</si>
  <si>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чрезвычайных ситуаций</t>
  </si>
  <si>
    <t>07 2 01 00010</t>
  </si>
  <si>
    <t xml:space="preserve">Субсидии автономным учреждениям </t>
  </si>
  <si>
    <t>620</t>
  </si>
  <si>
    <t>Субсидии автономным учреждениям на иные цели</t>
  </si>
  <si>
    <t>622</t>
  </si>
  <si>
    <t>Основное мероприятие "Создание комфортного и безопасного отдыха людей в местах массового отдыха на водных объектах"</t>
  </si>
  <si>
    <t>07 2 02 00000</t>
  </si>
  <si>
    <t>Обеспечение безопасности людей на водных объектах</t>
  </si>
  <si>
    <t>07 2 02 00010</t>
  </si>
  <si>
    <t>Обеспечение безаварийной эксплуатации гидротехнических сооружений</t>
  </si>
  <si>
    <t>07 2 02 00020</t>
  </si>
  <si>
    <t>Основное мероприятие "Совершенствование механизма реагирования экстренных оперативных служб на обращения населения"</t>
  </si>
  <si>
    <t>07 2 03 00000</t>
  </si>
  <si>
    <t>Обеспечение деятельности  МКУ "ЕДДС"</t>
  </si>
  <si>
    <t>07 2 03 00590</t>
  </si>
  <si>
    <t xml:space="preserve">Фонд оплаты труда казенных учреждений </t>
  </si>
  <si>
    <t>Подпрограмма "Развитие и совершенствование систем оповещения и информирования населения"</t>
  </si>
  <si>
    <t>07 3 00 00000</t>
  </si>
  <si>
    <t>Основное мероприятие "Оповещения населения техническими средствами системы централизованного оповещения и информирования"</t>
  </si>
  <si>
    <t>07 3 01 00000</t>
  </si>
  <si>
    <t>Создание и поддержание в постоянной готовности системы оповещения и информирования</t>
  </si>
  <si>
    <t>07 3 01 00010</t>
  </si>
  <si>
    <t>Основное мероприятие "Создание и развитие аппаратно-программного комплекса "Безопасный город""</t>
  </si>
  <si>
    <t>Создание, содержание аппаратно-программного комплекса и мониторинг видеонаблюдения</t>
  </si>
  <si>
    <t>Подпрограмма "Обеспечение мероприятий гражданской обороны"</t>
  </si>
  <si>
    <t>07 5 00 00000</t>
  </si>
  <si>
    <t>Основное мероприятие "Реализация задач гражданской обороны"</t>
  </si>
  <si>
    <t>07 5 01 00010</t>
  </si>
  <si>
    <t>Мероприятия в области  гражданской обороны</t>
  </si>
  <si>
    <t>Другие 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</si>
  <si>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</si>
  <si>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</si>
  <si>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 xml:space="preserve">07 1 00 00000 </t>
  </si>
  <si>
    <t>Основное мероприятие "Профилактика преступлений и иных правонарушений"</t>
  </si>
  <si>
    <t>07 1 01 00000</t>
  </si>
  <si>
    <t>Внедрение современных средств наблюдения и оповещения, обеспечение оперативного принятия решения</t>
  </si>
  <si>
    <t>07 1 01 00010</t>
  </si>
  <si>
    <t>Основное мероприятие "Профилактика экстремизма и национализма"</t>
  </si>
  <si>
    <t>07 1 02 00000</t>
  </si>
  <si>
    <t>Профилактика и предупреждение проявлений экстремизма, расовой и национальной неприязни</t>
  </si>
  <si>
    <t>07 1 02 00010</t>
  </si>
  <si>
    <t xml:space="preserve">Субсидии бюджетным учреждениям </t>
  </si>
  <si>
    <t>Субсидии бюджетным учреждениям на иные цели</t>
  </si>
  <si>
    <t>612</t>
  </si>
  <si>
    <t>Субсидии автономным учреждениям</t>
  </si>
  <si>
    <t>Основное мероприятие "Профилактика безнадзорности, наркомании, токсикомании, алкоголизма, правонарушений, преступлений среди несовершеннолетних"</t>
  </si>
  <si>
    <t>07 1 03 00000</t>
  </si>
  <si>
    <t>Обеспечение занятости и проведение профилактических мероприятий среди несовершеннолетних</t>
  </si>
  <si>
    <t>07 1 03 00010</t>
  </si>
  <si>
    <t>Основное мероприятие "Профилактика терроризма и экстремизма"</t>
  </si>
  <si>
    <t>07 1 04 00000</t>
  </si>
  <si>
    <t>Обеспечение антитеррористической защищенности объектов с массовым пребыванием людей</t>
  </si>
  <si>
    <t>07 1 04 00010</t>
  </si>
  <si>
    <t>610</t>
  </si>
  <si>
    <t>Основное мероприятие "Профилактика преступлений и иных правонарушений, создание условий для деятельности народных дружин"</t>
  </si>
  <si>
    <t>07 1 05 00000</t>
  </si>
  <si>
    <t>Обеспечение деятельности общественных объединений правоохранительной направленности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</si>
  <si>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</si>
  <si>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</si>
  <si>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Подпрограмма "Обеспечение пожарной безопасности"</t>
  </si>
  <si>
    <t>07 4 00 00000</t>
  </si>
  <si>
    <t>Основное мероприятие "Профилактика и ликвидация пожаров"</t>
  </si>
  <si>
    <t>07 4 01 00000</t>
  </si>
  <si>
    <t>Обеспечение пожарной безопасности</t>
  </si>
  <si>
    <t>07 4 01 00010</t>
  </si>
  <si>
    <t>Развитие добровольной пожарной охраны</t>
  </si>
  <si>
    <t>07 4 01 00020</t>
  </si>
  <si>
    <t>Национальная экономика</t>
  </si>
  <si>
    <t>Транспорт</t>
  </si>
  <si>
    <t>08</t>
  </si>
  <si>
    <t>Муниципальная программа  городского округа Красногорск на 2017-2021 годы "Развитие транспортной системы"</t>
  </si>
  <si>
    <t>11 0 00 00000</t>
  </si>
  <si>
    <t>Основное мероприятие "Развитие пассажирского транспорта общего пользования"</t>
  </si>
  <si>
    <t>11 0 01 00000</t>
  </si>
  <si>
    <t>Организация транспортного обслуживания по маршрутам регулярных перевозок</t>
  </si>
  <si>
    <t>11 0 01 00010</t>
  </si>
  <si>
    <t>Предоставление транспортных услуг по перевозке организованных групп населения для участия в общественных, праздничных мероприятиях</t>
  </si>
  <si>
    <t>11 0 01 00030</t>
  </si>
  <si>
    <t>Обновление парка "школьных" автобусов</t>
  </si>
  <si>
    <t>11 0 01 00040</t>
  </si>
  <si>
    <t>Дорожное хозяйство</t>
  </si>
  <si>
    <t>Основное мероприятие "Увеличение пропускной способности и улучшение функционирования сети автомобильных дорог местного значения"</t>
  </si>
  <si>
    <t>11 0 02 00000</t>
  </si>
  <si>
    <t>Содержание автомобильных дорог общего пользования</t>
  </si>
  <si>
    <t>11 0 02 00020</t>
  </si>
  <si>
    <t>Ремонт автомобильных дорог общего пользования местного значения</t>
  </si>
  <si>
    <t>11 0 02 00040</t>
  </si>
  <si>
    <t>Ремонт внутриквартальных дорог</t>
  </si>
  <si>
    <t>11 0 02 00060</t>
  </si>
  <si>
    <t>Проектирование, строительство и реконструкция дорог общего пользования</t>
  </si>
  <si>
    <t>11 0 02 00080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</si>
  <si>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</si>
  <si>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</si>
  <si>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</si>
  <si>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(оказание услуг) МБУ "КГС" в области дорожного хозяйства</t>
  </si>
  <si>
    <t>11 0 02 00110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</si>
  <si>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</si>
  <si>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Выполнение работ по перемещению и эвакуации транспортных средств</t>
  </si>
  <si>
    <t>11 0 02 00120</t>
  </si>
  <si>
    <t>Выполнение работ по текущему ремонту автомобильных дорог</t>
  </si>
  <si>
    <t>11 0 02 00130</t>
  </si>
  <si>
    <t>Выполнение работ по уходу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</t>
  </si>
  <si>
    <t>11 0 02 00140</t>
  </si>
  <si>
    <t>11 0 02 00180</t>
  </si>
  <si>
    <t>Обслуживание сетей ливневой канализации</t>
  </si>
  <si>
    <t>11 0 02 00190</t>
  </si>
  <si>
    <t>Основное мероприятие "Обеспечение безопасности дорожного движения, снижение смертности от дорожно-транспортных происшествий"</t>
  </si>
  <si>
    <t>11 0 03 00000</t>
  </si>
  <si>
    <t>Разработка проектов организации дорожного движения на дорогах общего пользования</t>
  </si>
  <si>
    <t>11 0 03 00010</t>
  </si>
  <si>
    <t>Мероприятия по обеспечению безопасности дорожного движения</t>
  </si>
  <si>
    <t>11 0 03 00020</t>
  </si>
  <si>
    <t>Основное мероприятие "Благоустройство дворовых территорий"</t>
  </si>
  <si>
    <t>Другие  вопросы в области национальной экономики</t>
  </si>
  <si>
    <t>12</t>
  </si>
  <si>
    <t xml:space="preserve">Муниципальная программа городского округа Красногорск на 2017-2021 годы "Развитие малого и среднего предпринимательства" </t>
  </si>
  <si>
    <t>08 0 00 00000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</si>
  <si>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инноваций"</t>
  </si>
  <si>
    <t>08 0 01 00000</t>
  </si>
  <si>
    <t>Создание и обеспечение условий для деятельности организаций, образующих инфраструктуру поддержки субъектов малого и среднего предпринимательства</t>
  </si>
  <si>
    <t>08 0 01 00010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</si>
  <si>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</si>
  <si>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08 0 01 00020</t>
  </si>
  <si>
    <t>Основное мероприятие "Увеличение доли оборота малых и средних предприятий в общем обороте по полному кругу предприятий"</t>
  </si>
  <si>
    <t>08 0 02 00000</t>
  </si>
  <si>
    <t xml:space="preserve">Финансово - имущественная поддержка субъектов малого и среднего предпринимательства </t>
  </si>
  <si>
    <t>08 0 02 00010</t>
  </si>
  <si>
    <t>811</t>
  </si>
  <si>
    <t>Нормативно-правовое и организационное обеспечение развития малого и среднего предпринимательства</t>
  </si>
  <si>
    <t>08 0 02 00020</t>
  </si>
  <si>
    <t>Информационно-консультационная поддержка субъектов малого и среднего предпринимательства</t>
  </si>
  <si>
    <t>08 0 02 00030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</si>
  <si>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</si>
  <si>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10 3 08 00200</t>
  </si>
  <si>
    <t>Муниципальная программа городского округа Красногорск на 2017-2021 годы "Территориальное развитие"</t>
  </si>
  <si>
    <t>18 0 00 00000</t>
  </si>
  <si>
    <t>Основное мероприятие "Проведение внешней независимой строительной экспертизы в случае выявления нарушений градостроительных и иных норм"</t>
  </si>
  <si>
    <t>18 0 02 00000</t>
  </si>
  <si>
    <t>Проведение внешней независимой строительной экспертизы самовольно возведенных объектов для выявления нарушений градостроительных и иных норм</t>
  </si>
  <si>
    <t>Жилищно-коммунальное хозяйство</t>
  </si>
  <si>
    <t>05</t>
  </si>
  <si>
    <t>Жилищное хозяйство</t>
  </si>
  <si>
    <t>Муниципальная программа городского округа Красногорск на 2018-2022 годы "Содержание и развитие инженерной инфраструктуры и энергоэффективности"</t>
  </si>
  <si>
    <t>03 0 00 00000</t>
  </si>
  <si>
    <t>Подпрограмма "Энергосбережение и повышение энергетической эффективности"</t>
  </si>
  <si>
    <t>03 4 00 00000</t>
  </si>
  <si>
    <t>Основное мероприятие " Создание условий для энергосбережения и повышения энергетической эффективности в бюджетной сфере"</t>
  </si>
  <si>
    <t>03 4 01 00000</t>
  </si>
  <si>
    <t>Приобретение, установка, замена (модернизация) приборов и узлов учета, выполнение поверки приборов учета, работ по диспетчеризации приборов и узлов учета</t>
  </si>
  <si>
    <t>03 4 01 00020</t>
  </si>
  <si>
    <t>14 0 00 00000</t>
  </si>
  <si>
    <t>400</t>
  </si>
  <si>
    <t>414</t>
  </si>
  <si>
    <t>Основное мероприятие "Создание благоприятных условий для проживания граждан"</t>
  </si>
  <si>
    <t>Ремонт подъездов многоквартирных домов</t>
  </si>
  <si>
    <t>Капитальный ремонт общего имущества многоквартирных домов</t>
  </si>
  <si>
    <t>Замена, обслуживание и ремонт внутриквартирного газового оборудования</t>
  </si>
  <si>
    <t>Покрытие убытков управляющих организаций по содержанию домов пониженной капитальности</t>
  </si>
  <si>
    <t>Коммунальное хозяйство</t>
  </si>
  <si>
    <t>410</t>
  </si>
  <si>
    <t>Подпрограмма "Создание условий для обеспечения качественными жилищно-коммунальными услугами"</t>
  </si>
  <si>
    <t>03 3 00 00000</t>
  </si>
  <si>
    <t>Основное мероприятие " Модернизация и развитие системы коммунальной инфраструктуры"</t>
  </si>
  <si>
    <t>03 3 01 00000</t>
  </si>
  <si>
    <t>Муниципальная гарантия ресурсоснабжающим организациям</t>
  </si>
  <si>
    <t>03 3 01 00010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</si>
  <si>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</si>
  <si>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</si>
  <si>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Исполнение муниципальных гарантий</t>
  </si>
  <si>
    <t>843</t>
  </si>
  <si>
    <t>Актуализация схем</t>
  </si>
  <si>
    <t>03 3 01 00020</t>
  </si>
  <si>
    <t>Прием поверхностных сточных вод</t>
  </si>
  <si>
    <t>03 3 01 00030</t>
  </si>
  <si>
    <t>Проектирование и реконструкция тепловых сетей отопления и горячего водоснабжения по адресу: г.о. Красногорск, пос. Архангельское</t>
  </si>
  <si>
    <t>03 3 01 00080</t>
  </si>
  <si>
    <t>Проектирование, строительство, реконструкция объектов коммунальной инфраструктуры, за счет средств областного бюджета</t>
  </si>
  <si>
    <t>03 3 01 64080</t>
  </si>
  <si>
    <t>Предоставление субсидий организация, предоставляющим населению коммунальные услуги по тарифам, не обеспечивающим возмещение издержек в части вывоза ЖБО</t>
  </si>
  <si>
    <t>Благоустройство</t>
  </si>
  <si>
    <t>Содержание внутриквартальных дорог</t>
  </si>
  <si>
    <t>11 0 02 00030</t>
  </si>
  <si>
    <t>Устройство парковок общего пользования</t>
  </si>
  <si>
    <t xml:space="preserve">11 0 02 00070 </t>
  </si>
  <si>
    <t>Основное мероприятие "Экологическое образование, воспитание и информирование населения о состоянии окружающей среды"</t>
  </si>
  <si>
    <t>Муниципальная программа  городского округа Красногорск на 2017-2021 годы "Развитие потребительского рынка и услуг"</t>
  </si>
  <si>
    <t>16 0 00 00000</t>
  </si>
  <si>
    <t>Основное мероприятие "Развитие инфраструктуры потребительского рынка и услуг городского округа"</t>
  </si>
  <si>
    <t>16 0 01 00000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</si>
  <si>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</si>
  <si>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16 0 01 00010</t>
  </si>
  <si>
    <t>Основное мероприятие "Развитие похоронного дела в городском округе"</t>
  </si>
  <si>
    <t>16 0 02 00000</t>
  </si>
  <si>
    <t>Содержание кладбищ</t>
  </si>
  <si>
    <t>16 0 02 00010</t>
  </si>
  <si>
    <t>Транспортировка умерших в морг</t>
  </si>
  <si>
    <t>16 0 02 00020</t>
  </si>
  <si>
    <t>Погребение по гарантированному перечню услуг</t>
  </si>
  <si>
    <t>16 0 02 00040</t>
  </si>
  <si>
    <t>Основное мероприятие "Благоустройство общественных территорий"</t>
  </si>
  <si>
    <t>Благоустройство набережной р. Москва в мкр. Павшинская пойма</t>
  </si>
  <si>
    <t>Комплексное благоустройство, разработка архитектурно-планировочных концепций(и рабочей документации)благоустройства дворовых территорий</t>
  </si>
  <si>
    <t>Организация сбора и вывоза строительного мусора</t>
  </si>
  <si>
    <t>Текущее содержание объектов благоустройства</t>
  </si>
  <si>
    <t>Основное мероприятие "Формирование комфортной городской световой среды"</t>
  </si>
  <si>
    <t>Устройство объектов электросетевого хозяйства</t>
  </si>
  <si>
    <t>Архитектурно-художественное освещение</t>
  </si>
  <si>
    <t>Закупка электроэнергии для объектов наружного освещения</t>
  </si>
  <si>
    <t>Эксплуатация наружного освещения</t>
  </si>
  <si>
    <t>Техническое присоединение энергопринимающих устройств</t>
  </si>
  <si>
    <t>Другие вопросы в области ЖКХ</t>
  </si>
  <si>
    <t>Муниципальная программа городского округа Красногорск на 2017-2021 годы "Эффективное управление"</t>
  </si>
  <si>
    <t>Обеспечение деятельности МКУ "Красногорская похоронная служба"</t>
  </si>
  <si>
    <t>16 0 02 00590</t>
  </si>
  <si>
    <t>Обеспечение деятельности МКУ "ЕСЗ ГО Красногорск"</t>
  </si>
  <si>
    <t>Охрана окружающей среды</t>
  </si>
  <si>
    <t>Другие расходы в области охраны окружающей среды</t>
  </si>
  <si>
    <t>Основное мероприятие "Мониторинг окружающей среды"</t>
  </si>
  <si>
    <t xml:space="preserve">Образование </t>
  </si>
  <si>
    <t>Дошкольное образование</t>
  </si>
  <si>
    <t>01 1 01 00000</t>
  </si>
  <si>
    <t>Выплата компенсации родителям в связи со снятием с очереди в дошкольные образовательные учреждения</t>
  </si>
  <si>
    <t>01 1 01 00020</t>
  </si>
  <si>
    <t>01 1 01 21020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</si>
  <si>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</si>
  <si>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</si>
  <si>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Бюджетные инвестиции в строительство и приобретение детских дошкольных учреждений муниципальной собственности</t>
  </si>
  <si>
    <t>01 1 01 40000</t>
  </si>
  <si>
    <t>Капитальные вложения в объекты недвижимого имущества муниципальной собственности</t>
  </si>
  <si>
    <t xml:space="preserve">Мероприятия в рамках реализации наказов избирателей </t>
  </si>
  <si>
    <t>Ремонт зданий, благоустройство территорий и укрепление материально-технической базы  муниципальных дошкольных образовательных учреждений</t>
  </si>
  <si>
    <t>Обеспечение государственной поддержки негосударственных частных дошкольных образовательных организаций в городском округе Красногорск  с целью возмещения расходов на присмотр и уход, содержание имущества и арендную плату за использование помещений</t>
  </si>
  <si>
    <t>01 1 02 21020</t>
  </si>
  <si>
    <t>01 1 02 62110</t>
  </si>
  <si>
    <t>Финансовое обеспечение получения гражданами дошкольного образования в частных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</si>
  <si>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01 1 02 62120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</si>
  <si>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</si>
  <si>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01 1 02 62330</t>
  </si>
  <si>
    <t>Обеспечение деятельности дошкольных образовательных учреждений</t>
  </si>
  <si>
    <t>01 1 02 71590</t>
  </si>
  <si>
    <t>611</t>
  </si>
  <si>
    <t>01 1 03 00000</t>
  </si>
  <si>
    <t>Прочие мероприятия в области образования</t>
  </si>
  <si>
    <t>Установка АУУ системами теплоснабжения и ИТП</t>
  </si>
  <si>
    <t>03 4 01 00030</t>
  </si>
  <si>
    <t>0</t>
  </si>
  <si>
    <t>Муниципальная программа городского округа Красногорск на 2017-2021 годы "Развитие транспортной системы"</t>
  </si>
  <si>
    <t>99 0 00 20000</t>
  </si>
  <si>
    <t xml:space="preserve">Общее образование                                                               </t>
  </si>
  <si>
    <t xml:space="preserve">   </t>
  </si>
  <si>
    <t>01 2 01 00590</t>
  </si>
  <si>
    <t>Софинансирование расходов на обеспечение подвоза обучающихся к месту обучения в муниципальные общеобразовательные организации, расположенные в сельской местности за счет средств МБ</t>
  </si>
  <si>
    <t>01 2 01 00591</t>
  </si>
  <si>
    <t>Организация проезда обучающихся муниципальных общеобразовательных организации</t>
  </si>
  <si>
    <t>01 2 01 00592</t>
  </si>
  <si>
    <t>Мероприятия в области общего образования</t>
  </si>
  <si>
    <t>01 2 01 21000</t>
  </si>
  <si>
    <t>Ремонт зданий, благоустройство территорий и укрепление материально-технической базы  муниципальных образовательных учреждений</t>
  </si>
  <si>
    <t>01 2 01 21010</t>
  </si>
  <si>
    <t xml:space="preserve">Обеспечение учащихся питанием </t>
  </si>
  <si>
    <t>01 2 01 21020</t>
  </si>
  <si>
    <t>Софинансирование из МБ на приобретение автобусов для доставки обучающихся в общеобразовательные организации в МО, расположенные в сельских населенных пунктах</t>
  </si>
  <si>
    <t>Прочие мероприятия в области общего образования</t>
  </si>
  <si>
    <t>01 2 01 21110</t>
  </si>
  <si>
    <t>Иные выплаты населению</t>
  </si>
  <si>
    <t>360</t>
  </si>
  <si>
    <t>Бюджетные инвестиции в строительство общеобразовательных учреждений муниципальной собственности</t>
  </si>
  <si>
    <t>ПИР и строительство пристройки к МБОУ Архангельская СОШ  им. А.Н.Косыгина на 400 мест по адресу: Московская область, городской округ Красногорск, п. Архангельское</t>
  </si>
  <si>
    <t xml:space="preserve">ПИР и строительство общеобразовательной школы на 550 мест по адресу: Московская область, городской округ Красногорск, р.п. Нахабино, ул. Молодёжная, д.1 </t>
  </si>
  <si>
    <t>ПИР и строительство пристройки к МБОУ СОШ №15 на 300 мест по адресу: Московская область, городской округ Красногорск, г. Красногорск, ул. Успенская, д.20</t>
  </si>
  <si>
    <t xml:space="preserve">ПИР и строительство общеобразовательной школы на 825 мест по адресу: Московская область, городской округ Красногорск, р.п. Нахабино, ул. 11 Саперов, д.6      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</si>
  <si>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</si>
  <si>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</si>
  <si>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</si>
  <si>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01 2 01 62220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</si>
  <si>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</si>
  <si>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01 2 01 62230</t>
  </si>
  <si>
    <t>320</t>
  </si>
  <si>
    <t>321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</si>
  <si>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за счет средств ОБ</t>
  </si>
  <si>
    <t>Обеспечение подвоза обучающихся к месту обучения в муниципальные общеобразовательные организации Московской области, расположенные в сельской местности, за счет средств ОБ</t>
  </si>
  <si>
    <t>01 2 01 62270</t>
  </si>
  <si>
    <t>ПИР и строительство пристройки к МБОУ СОШ №15 на 300 мест по адресу: Московская область, городской округ Красногорск, г. Красногорск, ул. Успенская, д.20 за счет средств ОБ</t>
  </si>
  <si>
    <t xml:space="preserve">Обеспечение деятельности школ-детских садов, школ начальных, неполных средних и средних     </t>
  </si>
  <si>
    <t>Резерв на функционирование новой сети общеобразовательных учреждений</t>
  </si>
  <si>
    <t>01 2 02 00000</t>
  </si>
  <si>
    <t>01 2 02 21000</t>
  </si>
  <si>
    <t>Подпрограмма "Дополнительное образование, воспитание и социализация детей в сфере образования"</t>
  </si>
  <si>
    <t>01 3 00 00000</t>
  </si>
  <si>
    <t>01 3 01 00000</t>
  </si>
  <si>
    <t>Мероприятия в области дополнительного образования</t>
  </si>
  <si>
    <t>01 3 01 21000</t>
  </si>
  <si>
    <t>Прочие мероприятия в области дополнительного образования</t>
  </si>
  <si>
    <t>01 3 01 21110</t>
  </si>
  <si>
    <t>01 3 02 00000</t>
  </si>
  <si>
    <t>01 3 02 21000</t>
  </si>
  <si>
    <t>01 3 02 21110</t>
  </si>
  <si>
    <t>Подпрограмма "Обеспечение реализации программы"</t>
  </si>
  <si>
    <t>01 4 00 00000</t>
  </si>
  <si>
    <t>01 4 01 00000</t>
  </si>
  <si>
    <t>Мероприятия в области образования</t>
  </si>
  <si>
    <t>Приобретение установка, замена (модернизация) энергосберегающих светильников и энергосберегающих ламп</t>
  </si>
  <si>
    <t>03 4 01 00010</t>
  </si>
  <si>
    <t>Дополнительное образование детей</t>
  </si>
  <si>
    <t>Выкуп помещения для детского технопарка "Кванториум"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</si>
  <si>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</si>
  <si>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</si>
  <si>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деятельности учреждений по внешкольной работе с детьми, подведомственных Управлению образования</t>
  </si>
  <si>
    <t>Содержание учреждений по внешкольной работе с детьми в области культуры</t>
  </si>
  <si>
    <t>01 3 01 77000</t>
  </si>
  <si>
    <t>Мероприятия в учреждениях по внешкольной работе с детьми в области культуры</t>
  </si>
  <si>
    <t>01 3 01 77010</t>
  </si>
  <si>
    <t>Муниципальные стипендии для учащихся дополнительного образования детей в области культуры</t>
  </si>
  <si>
    <t>01 3 01 77020</t>
  </si>
  <si>
    <t>Обеспечение деятельности учреждений по внешкольной работе с детьми в области культуры</t>
  </si>
  <si>
    <t>10</t>
  </si>
  <si>
    <t xml:space="preserve">Переподготовка и повышение квалификации                                         </t>
  </si>
  <si>
    <t xml:space="preserve"> Молодежная политика и оздоровление детей                                        </t>
  </si>
  <si>
    <t>Муниципальная программа городского округа Красногорск на 2017-2021 годы "Дети и молодёжь"</t>
  </si>
  <si>
    <t>06 0 00 00000</t>
  </si>
  <si>
    <t>Подпрограмма "Молодое поколение"</t>
  </si>
  <si>
    <t>06 1 00 00000</t>
  </si>
  <si>
    <t>Основное мероприятие "Гражданско-патриотическое и духовно-нравственное воспитание детей и молодёжи "</t>
  </si>
  <si>
    <t>06 1 01 00000</t>
  </si>
  <si>
    <t>Мероприятия по гражданско-патриотическому и духовно-нравственному воспитанию детей и молодёжи</t>
  </si>
  <si>
    <t>06 1 01 00010</t>
  </si>
  <si>
    <t>Основное мероприятие "Поддержка молодёжных творческих инициатив "</t>
  </si>
  <si>
    <t>06 1 02 00000</t>
  </si>
  <si>
    <t>Мероприятия по поддержке молодёжных творческих инициатив</t>
  </si>
  <si>
    <t>06 1 02 00010</t>
  </si>
  <si>
    <t>Мероприятия по вовлечению молодых граждан в работу молодёжных общественных организаций и добровольческую деятельность</t>
  </si>
  <si>
    <t>06 1 02 00020</t>
  </si>
  <si>
    <t>Мероприятия по увеличению числа специалистов занятых в сфере работы с молодёжью</t>
  </si>
  <si>
    <t>06 1 02 00030</t>
  </si>
  <si>
    <t>Обеспечение деятельности учреждения по работе с молодёжью</t>
  </si>
  <si>
    <t>06 1 02 01590</t>
  </si>
  <si>
    <t>Подпрограмма "Организация отдыха, оздоровления, занятости детей и молодёжи городского округа Красногорск в свободное от учёбы время в 2017-2021 годах"</t>
  </si>
  <si>
    <t>06 2 00 00000</t>
  </si>
  <si>
    <t>Основное мероприятие "Организация свободного времени детей и молодёжи через различные формы отдыха и занятости"</t>
  </si>
  <si>
    <t>06 2 01 00000</t>
  </si>
  <si>
    <t>Организация отдыха детей и молодежи</t>
  </si>
  <si>
    <t>06 2 01 00010</t>
  </si>
  <si>
    <t>Субсидии некоммерческих организациям (за исключением государственных (муниципальных) учреждений)</t>
  </si>
  <si>
    <t>Организация занятости детей и молодежи</t>
  </si>
  <si>
    <t>06 2 01 00020</t>
  </si>
  <si>
    <t>Кадровое обеспечение учреждений,  организовывающих отдых, оздоровление, занятость детей и молодёжи, подготовка специалистов по организации отдыха, оздоровления, занятости детей и молодёжи</t>
  </si>
  <si>
    <t>06 2 01 00030</t>
  </si>
  <si>
    <t>Организация безопасности детского и молодёжного отдыха</t>
  </si>
  <si>
    <t>06 2 01 00040</t>
  </si>
  <si>
    <t xml:space="preserve">Другие вопросы в области образования                                            </t>
  </si>
  <si>
    <t>Компенсация части арендной платы за наем жилых помещений педагогическим работникам</t>
  </si>
  <si>
    <t xml:space="preserve">Пособия, компенсации и иные социальные выплаты гражданам, кроме публичных нормативных обязательств </t>
  </si>
  <si>
    <t>Аппарат управления образования</t>
  </si>
  <si>
    <t>01 4 01 04000</t>
  </si>
  <si>
    <t xml:space="preserve">Фонд оплаты труда государственных (муниципальных) органов </t>
  </si>
  <si>
    <t>01 4 01 75590</t>
  </si>
  <si>
    <t>Культура и кинематография</t>
  </si>
  <si>
    <t>Культура</t>
  </si>
  <si>
    <t xml:space="preserve">Муниципальная программа городского округа Красногорск на 2017-2021 годы "Культура" </t>
  </si>
  <si>
    <t>02 0 00 00000</t>
  </si>
  <si>
    <t>Основное мероприятие "Организация досуга и предоставление услуг в сфере культуры"</t>
  </si>
  <si>
    <t>02 0 01 00000</t>
  </si>
  <si>
    <t>Развитие библиотечного дела</t>
  </si>
  <si>
    <t>02 0 01 01000</t>
  </si>
  <si>
    <t>Комплектование книжных фондов</t>
  </si>
  <si>
    <t>02 0 01 01010</t>
  </si>
  <si>
    <t>Совершенствование и развитие библиотечного дела</t>
  </si>
  <si>
    <t>02 0 01 01020</t>
  </si>
  <si>
    <t>Повышение квалификации работников библиотек</t>
  </si>
  <si>
    <t>02 0 01 01040</t>
  </si>
  <si>
    <t>02 0 01 01590</t>
  </si>
  <si>
    <t>Создание условий для обеспечения населения услугами культуры и организация досуга</t>
  </si>
  <si>
    <t>02 0 01 02000</t>
  </si>
  <si>
    <t>Модернизация, укрепление материально-технической базы и ремонт учреждений культуры</t>
  </si>
  <si>
    <t>02 0 01 02010</t>
  </si>
  <si>
    <t>Повышение квалификации работников дворцов и домов культуры</t>
  </si>
  <si>
    <t>02 0 01 02040</t>
  </si>
  <si>
    <t>Аренда помещения и переменная плата за коммунальные услуги для МБУ "Центр культуры и досуга"</t>
  </si>
  <si>
    <t>02 0 01 02050</t>
  </si>
  <si>
    <t>Обеспечение деятельности дворцов и домов культуры</t>
  </si>
  <si>
    <t>02 0 01 02590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</si>
  <si>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</si>
  <si>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</si>
  <si>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Основное мероприятие "Сохранение и развитие народной культуры, использование и популяризация объектов культурного наследия"</t>
  </si>
  <si>
    <t>02 0 02 00000</t>
  </si>
  <si>
    <t xml:space="preserve">Мероприятия в сфере культуры </t>
  </si>
  <si>
    <t>02 0 02 03000</t>
  </si>
  <si>
    <t>Организация и проведение мероприятий в сфере культуры</t>
  </si>
  <si>
    <t>02 0 02 03010</t>
  </si>
  <si>
    <t>Стипендии</t>
  </si>
  <si>
    <t>340</t>
  </si>
  <si>
    <t>Подготовка и издание нового номера историко-культурного альманаха "Красногорье"</t>
  </si>
  <si>
    <t>02 0 02 03030</t>
  </si>
  <si>
    <t>Использование и сохранение объектов культурного наследия</t>
  </si>
  <si>
    <t>02 0 02 05000</t>
  </si>
  <si>
    <t>Модернизация и укрепление материально-технической базы МАУК "Знаменское-Губайлово"</t>
  </si>
  <si>
    <t>02 0 02 05010</t>
  </si>
  <si>
    <t>Популяризация объектов культурного наследия и музейных ценностей</t>
  </si>
  <si>
    <t>02 0 02 05050</t>
  </si>
  <si>
    <t>Обеспечение деятельности объектов культурного наследия</t>
  </si>
  <si>
    <t>02 0 02 05890</t>
  </si>
  <si>
    <t>Основное мероприятие "Развитие парковых территорий, парков культуры и отдыха"</t>
  </si>
  <si>
    <t>02 0 04 00000</t>
  </si>
  <si>
    <t>Создание условий для развития парковых территорий</t>
  </si>
  <si>
    <t>02 0 04 06000</t>
  </si>
  <si>
    <t>Организация и проведение культурно-досуговых мероприятий в сфере культуры</t>
  </si>
  <si>
    <t>02 0 04 06050</t>
  </si>
  <si>
    <t>Обеспечение деятельности парковых территорий, парков культуры и отдыха</t>
  </si>
  <si>
    <t>02 0 04 06590</t>
  </si>
  <si>
    <t>Муниципальная программа городского округа Красногорск на 2017-2021 годы "Социальная поддержка населения "</t>
  </si>
  <si>
    <t>Другие вопросы в области культуры, кинематографии</t>
  </si>
  <si>
    <t>Основное мероприятие "Обеспечение деятельности по развитию культуры"</t>
  </si>
  <si>
    <t>02 0 03 00000</t>
  </si>
  <si>
    <t>Аппарат управления по культуре, делам молодежи, физической культуры и спорта</t>
  </si>
  <si>
    <t>02 0 03 04000</t>
  </si>
  <si>
    <t>Иные выплаты персоналу государственных (муниципальных) органов за исключением фонда оплаты труда</t>
  </si>
  <si>
    <t>Здравоохранение</t>
  </si>
  <si>
    <t>Подпрограмма "Содействие развитию здравоохранения"</t>
  </si>
  <si>
    <t>04 3 00 00000</t>
  </si>
  <si>
    <t>Другие вопросы в области здравоохранения</t>
  </si>
  <si>
    <t>Основное мероприятие "Социальная поддержка отдельных категорий работников государственных лечебных учреждений Московской области, расположенных на территории городского округа Красногорск"</t>
  </si>
  <si>
    <t>04 3 02 00000</t>
  </si>
  <si>
    <t>Оказание мер социальной поддержки отдельных категорий работников государственных лечебных учреждений Московской области, расположенных на территории городского округа Красногорск</t>
  </si>
  <si>
    <t>04 3 02 00010</t>
  </si>
  <si>
    <t>Стимулирование привлечения медицинских работников для работы в медицинских организациях , находящихся на территории ГО Красногорск</t>
  </si>
  <si>
    <t>04 3 02 00020</t>
  </si>
  <si>
    <t>Социальная политика</t>
  </si>
  <si>
    <t>Пенсионное обеспечение</t>
  </si>
  <si>
    <t xml:space="preserve">Выплата пенсии за выслугу лет </t>
  </si>
  <si>
    <t>10 4 03 00020</t>
  </si>
  <si>
    <t>Социальное обеспечение населения</t>
  </si>
  <si>
    <t>Подпрограмма "Социальная поддержка"</t>
  </si>
  <si>
    <t>Основное мероприятие "Оказание материальной помощи гражданам"</t>
  </si>
  <si>
    <t>04 1 01 00000</t>
  </si>
  <si>
    <t xml:space="preserve">Оказание единовременной материальной помощи                                               -малообеспеченным: пенсионерам (старше 60 лет),  инвалидам,  многодетным семьям, неполным семьям, семьям, имеющим детей-инвалидов; -многодетным семьям , неполным семьям , семьям, имеющим детей-инвалидов,  инвалидам, пенсионерам, оказавшимся в трудной жизненной ситуации; </t>
  </si>
  <si>
    <t>04 1 01 00010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</si>
  <si>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</si>
  <si>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</si>
  <si>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Оказание материальной помощи отдельным категориям граждан на возмещение расходов по зубопротезированию</t>
  </si>
  <si>
    <t>04 1 01 00020</t>
  </si>
  <si>
    <t>Основное мероприятие "Предоставление мер социальной поддержки"</t>
  </si>
  <si>
    <t>04 1 02 00000</t>
  </si>
  <si>
    <t>Единовременное пособие при рождении ребёнка</t>
  </si>
  <si>
    <t>04 1 02 00010</t>
  </si>
  <si>
    <t>Ежемесячные компенсационные выплаты лицам, удостоенным звания "Почетный гражданин городского округа  Красногорск".  Пособие  на погребение лиц, удостоенных звания. Оплата  цветов, венков и ритуальных принадлежностей</t>
  </si>
  <si>
    <t>04 1 02 00020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</si>
  <si>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</si>
  <si>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04 1 02 00030</t>
  </si>
  <si>
    <t>Иные пенсии, социальные доплаты к пенсиям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</si>
  <si>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</si>
  <si>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04 1 02 00040</t>
  </si>
  <si>
    <t xml:space="preserve">Единовременная выплата участникам и инвалидам Великой Отечественной Войны;  лицам, награждённым знаком "Жителю блокадного Ленинграда" ;бывшим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вдовам(вдовцам) участников Великой Отечественной войны, не вступившим в повторный брак, труженикам тыла в связи с празднованием годовщины Победы в Великой Отечественной войне 1941-1945гг. </t>
  </si>
  <si>
    <t>04 1 02 00050</t>
  </si>
  <si>
    <t>Единовременная выплата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детям-сиротам, детям, оставшимся без попечения родителей, а также лицам из числа детей-сирот и детей оставшимся без попечения родителей, в возрасте от 18 до 23 лет, являющихся учащимися начальных, средних и высших  профессиональных учебных заведений и выпускниками государственных, учреждений (детских домов, интернатов, приютов, ГОУ НПО и СПО и т.д., прибывших на территорию городского округа Красногорск для постоянного проживания на обустройство по месту жительства</t>
  </si>
  <si>
    <t>04 1 02 00060</t>
  </si>
  <si>
    <t xml:space="preserve"> Единовременные  денежные выплаты: лицам, награжденным медалью «За оборону Ленинграда»; лицам, награжденным медалью «За оборону Сталинграда»; ветеранам Великой Отечественной войны (участникам Курской битвы); лицам, награжденным медалью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(служебных обязанностей) в Афганистане или при участии в боевых действиях в мирное время на территории Российской Федерации,; членам семей военнослужащих, погибших на атомном подводном ракетном крейсере "Курск"</t>
  </si>
  <si>
    <t>04 1 02 00070</t>
  </si>
  <si>
    <t>Основное мероприятие "Поддержка общественных организаций, объединяющих граждан социально незащищенных категорий"</t>
  </si>
  <si>
    <t>04 1 04 00000</t>
  </si>
  <si>
    <t>Оказание финансовой поддержки социально-ориентированным некоммерческим организациям</t>
  </si>
  <si>
    <t>04 1 04 00010</t>
  </si>
  <si>
    <t>Основное мероприятие "Предоставление субсидий по оплате жилого помещения и коммунальных услуг"</t>
  </si>
  <si>
    <t>Организация предоставления гражданам субсидий на оплату жилого помещения и коммунальных услуг</t>
  </si>
  <si>
    <t>04 1 05 61410</t>
  </si>
  <si>
    <t>310</t>
  </si>
  <si>
    <t>313</t>
  </si>
  <si>
    <t>Основное мероприятие "Социальная поддержка беременных женщин, кормящих матерей, детей в возрасте до трех лет"</t>
  </si>
  <si>
    <t>04 3 03 00000</t>
  </si>
  <si>
    <t>Социальная поддержка беременных женщин, кормящих матерей, детей в  возрасте до трех лет</t>
  </si>
  <si>
    <t>04 3 03 62080</t>
  </si>
  <si>
    <t>Муниципальная программа городского округа Красногорск на 2015-2019 годы "Жилище"</t>
  </si>
  <si>
    <t>Подпрограмма  «Обеспечение жильем молодых семей»</t>
  </si>
  <si>
    <t xml:space="preserve">14 3 00 00000 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</si>
  <si>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</si>
  <si>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 xml:space="preserve">14 3 01 00000 </t>
  </si>
  <si>
    <t>Мероприятия по обеспечению жильем молодых семей</t>
  </si>
  <si>
    <t>Охрана семьи и детства</t>
  </si>
  <si>
    <t>Муниципальная программа городского округа Красногорск  на 2014-2018 годы "Образование"</t>
  </si>
  <si>
    <t>Подпрограмма  "Обеспечение жильём детей-сирот и детей, оставшихся без попечения родителей, а также лиц из их числа "</t>
  </si>
  <si>
    <t>14 4 00 00000</t>
  </si>
  <si>
    <t>Основное мероприятие "Предоставление жилых помещений детям-сиротам и детям, оставшимся без попечения родителей, а также лиц из их числа"</t>
  </si>
  <si>
    <t>14 4 01 00000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</si>
  <si>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</si>
  <si>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14 4 01 60820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</si>
  <si>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</si>
  <si>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</si>
  <si>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Физическая культура и спорт</t>
  </si>
  <si>
    <t xml:space="preserve">Физическая культура </t>
  </si>
  <si>
    <t>Муниципальная программа городского округа Красногорск  на 2017-2021 годы "Физическая культура и спорт"</t>
  </si>
  <si>
    <t>05 0 00 00000</t>
  </si>
  <si>
    <t>Основное мероприятие "Укрепление материально-технической базы для занятий физической культурой и спортом"</t>
  </si>
  <si>
    <t>05 0 01 00000</t>
  </si>
  <si>
    <t>Ремонт и развитие материально-технической базы в муниципальных спортивно-оздоровительных учреждениях</t>
  </si>
  <si>
    <t>05 0 01 00010</t>
  </si>
  <si>
    <t>Капитальный ремонт и приобретение оборудования для оснащения площадки для занятий силовой гимнастикой рп.Нахабино ул. Стадионная д.1</t>
  </si>
  <si>
    <t>05 0 01 00090</t>
  </si>
  <si>
    <t>Приобретение оборудования для муниципальных спортивно-оздоровительных учреждений</t>
  </si>
  <si>
    <t>05 0 01 00130</t>
  </si>
  <si>
    <t>Основное мероприятие "Создание условий для привлечения жителей к занятиям физической культуры и спортом"</t>
  </si>
  <si>
    <t>05 0 02 00000</t>
  </si>
  <si>
    <t>Компенсация затрат по оказанию услуг льготным категориям граждан</t>
  </si>
  <si>
    <t>05 0 02 00020</t>
  </si>
  <si>
    <t>Обеспечение деятельности учреждений в области физической культуры и спорта</t>
  </si>
  <si>
    <t>05 0 02 00590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</si>
  <si>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</si>
  <si>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Резерв на функционирование новой сети  учреждений в области физической культуры и спорта</t>
  </si>
  <si>
    <t>05 0 02 00690</t>
  </si>
  <si>
    <t>Основное мероприятие "Создание условий для занятий физической культурой и спортом для граждан с ограниченными возможностями здоровья"</t>
  </si>
  <si>
    <t>05 0 03 00000</t>
  </si>
  <si>
    <t>Поддержка и обеспечение подготовки спортивных команд, проведение соревнований для граждан с ограниченными возможностями здоровья</t>
  </si>
  <si>
    <t>05 0 03 00010</t>
  </si>
  <si>
    <t>Основное мероприятие "Создание условий для обеспечения квалифицированными кадрами муниципальных спортивно-оздоровительных учреждений"</t>
  </si>
  <si>
    <t>05 0 04 00000</t>
  </si>
  <si>
    <t>Специальная оценка рабочих мест(аттестация)в муниципальных спортивно-оздоровительных учреждениях</t>
  </si>
  <si>
    <t>05 0 04 00010</t>
  </si>
  <si>
    <t>Массовый спорт</t>
  </si>
  <si>
    <t>Реконструкция, модернизация и ремонт спортивных плоскостных сооружений</t>
  </si>
  <si>
    <t>05 0 01 00120</t>
  </si>
  <si>
    <t>Проведение массовых мероприятий в области физической культуры и спорта</t>
  </si>
  <si>
    <t>05 0 02 00010</t>
  </si>
  <si>
    <t>Поддержка НКО осуществляющих деятельность в сфере физической культуры и спорта на территории округа</t>
  </si>
  <si>
    <t>05 0 02 00030</t>
  </si>
  <si>
    <t>Спорт высших достижений</t>
  </si>
  <si>
    <t>Основное мероприятие "Содействие развитию спорта высших достижений"</t>
  </si>
  <si>
    <t>05 0 05 00000</t>
  </si>
  <si>
    <t>Поддержка и обеспечение подготовки спортивных команд, поддержка спортсменов, участие в областных, российских, международных соревнованиях</t>
  </si>
  <si>
    <t>05 0 05 00010</t>
  </si>
  <si>
    <t>Проведение инспекционного обследования объектов спорта для продления сертификатов соответствия</t>
  </si>
  <si>
    <t>05 0 05 00020</t>
  </si>
  <si>
    <t>Основное мероприятие "Подготовка спортивного резерва"</t>
  </si>
  <si>
    <t>05 0 06 00000</t>
  </si>
  <si>
    <t>Обеспечение деятельности учреждений по спортивной подготовки</t>
  </si>
  <si>
    <t>05 0 06 00010</t>
  </si>
  <si>
    <t>Мероприятия в учреждениях по спортивной подготовки</t>
  </si>
  <si>
    <t>05 0 06 00020</t>
  </si>
  <si>
    <t>Средства массовой информации</t>
  </si>
  <si>
    <t>Телевидение и радиовещание</t>
  </si>
  <si>
    <t>Муниципальная программа  городского округа Красногорск на 2017-2021 годы "Информирование населения о деятельности органов местного самоуправления городского округа Красногорск  Московской области""</t>
  </si>
  <si>
    <t>Основное мероприятие " 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и общественно-политической жизни"</t>
  </si>
  <si>
    <t>Обеспечение деятельности телевидения</t>
  </si>
  <si>
    <t>15 0 01 01590</t>
  </si>
  <si>
    <t>Периодическая печать и издательства</t>
  </si>
  <si>
    <t>Муниципальная программа  городского округа Красногорск на 2017-2021 годы "Информирование населения о деятельности органов местного самоуправления городского округа Красногорск Московской области""</t>
  </si>
  <si>
    <t>Размещение информации о деятельности органов местного самоуправления в СМИ</t>
  </si>
  <si>
    <t>15 0 01 00010</t>
  </si>
  <si>
    <t>Подписка, доставка и распространение тиражей печатных изданий</t>
  </si>
  <si>
    <t>15 0 01 00020</t>
  </si>
  <si>
    <t>Другие вопросы в области средств массовой информации</t>
  </si>
  <si>
    <t>Организация мониторинга печатных и электронных СМИ, блогосферы, проведение медиа-исследований аудитории СМИ и социологических исследований аудитории СМИ</t>
  </si>
  <si>
    <t>15 0 01 00060</t>
  </si>
  <si>
    <t>Социальная реклама</t>
  </si>
  <si>
    <t>15 0 01 00070</t>
  </si>
  <si>
    <t>Проведение мероприятий, к которым обеспечено праздничное, тематическое оформление территории городского округа Красногорск</t>
  </si>
  <si>
    <t>15 0 01 00080</t>
  </si>
  <si>
    <t>Основное мероприятие " Повышение уровня информированности населения городского округа Красногорск посредством наружной рекламы"</t>
  </si>
  <si>
    <t>15 0 02 00000</t>
  </si>
  <si>
    <t>Приведение в соответствие количества и фактического расположения рекламных конструкций на территории городского округа Красногорск</t>
  </si>
  <si>
    <t>15 0 02 00010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</si>
  <si>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</si>
  <si>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</si>
  <si>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финансами"</t>
  </si>
  <si>
    <t>10 1 00 00000</t>
  </si>
  <si>
    <t>Основное мероприятие «Управление муниципальным долгом городского округа Красногорск"</t>
  </si>
  <si>
    <t>10 1 00 00010</t>
  </si>
  <si>
    <t>Обслуживание государственного (муниципального) долга</t>
  </si>
  <si>
    <t>Обслуживание муниципального долга</t>
  </si>
  <si>
    <t xml:space="preserve">В С Е Г О   Р А С Х О Д О В </t>
  </si>
  <si>
    <t>Начальник финансового управления</t>
  </si>
  <si>
    <t>Н.А.Гереш</t>
  </si>
  <si>
    <t>Мероприятия по содействию занятости населения</t>
  </si>
  <si>
    <t>Основное мероприятие "Реализация федерального государственного образовательного стандарта общего образования, в том числе мероприятий по нормативному, правовому и методическому сопровождению, обновлению содержания и технологий образований"</t>
  </si>
  <si>
    <t>Осуществление переданного государственного полномочия по созданию комиссий по делам несовершеннолетних и защите их прав городских округов и  муниципальных  районов</t>
  </si>
  <si>
    <t>Основное мероприятие "Создание условий для реализации полномочий органов муниципальной власти городского округа Красногорск"</t>
  </si>
  <si>
    <t xml:space="preserve">Обеспечение деятельности МКУДПО "КМЦ"                     </t>
  </si>
  <si>
    <t>Основное мероприятие: "Создание и развитие объектов дошкольного образования (включая реконструкцию со строительством пристроек)</t>
  </si>
  <si>
    <r>
      <t xml:space="preserve">ПИР и строительство детского сада на 180 мест в  п. Новый      </t>
    </r>
    <r>
      <rPr>
        <i/>
        <u/>
        <sz val="12"/>
        <rFont val="Times New Roman Cyr"/>
        <charset val="204"/>
      </rPr>
      <t>за счет средств    ОБ</t>
    </r>
  </si>
  <si>
    <t>01 1 01 40041</t>
  </si>
  <si>
    <r>
      <t xml:space="preserve">ПИР и строительство детского сада на 180 мест в п.Новый            </t>
    </r>
    <r>
      <rPr>
        <i/>
        <u/>
        <sz val="12"/>
        <rFont val="Times New Roman Cyr"/>
        <charset val="204"/>
      </rPr>
      <t>за счет средств    МБ</t>
    </r>
  </si>
  <si>
    <r>
      <t xml:space="preserve">ПИР и строительство детского сада на 180 мест в  п. Архангельское            </t>
    </r>
    <r>
      <rPr>
        <i/>
        <u/>
        <sz val="12"/>
        <rFont val="Times New Roman Cyr"/>
        <charset val="204"/>
      </rPr>
      <t>за счет средств    ОБ</t>
    </r>
  </si>
  <si>
    <t>01 1 01 40051</t>
  </si>
  <si>
    <r>
      <t xml:space="preserve">ПИР и строительство детского сада на 180 мест в п. Архангельское               </t>
    </r>
    <r>
      <rPr>
        <i/>
        <u/>
        <sz val="12"/>
        <rFont val="Times New Roman Cyr"/>
        <charset val="204"/>
      </rPr>
      <t>за счет средств    МБ</t>
    </r>
  </si>
  <si>
    <r>
      <t xml:space="preserve">ПИР и строительство детского сада на 280 мест в дер Путилково         </t>
    </r>
    <r>
      <rPr>
        <i/>
        <u/>
        <sz val="12"/>
        <rFont val="Times New Roman Cyr"/>
        <charset val="204"/>
      </rPr>
      <t xml:space="preserve"> за счет средств   ОБ </t>
    </r>
  </si>
  <si>
    <t>01 1 01 40061</t>
  </si>
  <si>
    <r>
      <t xml:space="preserve">ПИР и строительство детского сада на 280 мест в дер Путилково          </t>
    </r>
    <r>
      <rPr>
        <i/>
        <u/>
        <sz val="12"/>
        <rFont val="Times New Roman Cyr"/>
        <charset val="204"/>
      </rPr>
      <t xml:space="preserve">  за счет средств   МБ</t>
    </r>
  </si>
  <si>
    <t>ПИР и строительство детского сада на 320 мест по ул. Чкалова, р.п Нахабино       за счет средств ОБ</t>
  </si>
  <si>
    <t>01 1 01 40080</t>
  </si>
  <si>
    <r>
      <t xml:space="preserve">ПИР и строительство детского сада на 320 мест по ул. Чкалова, р.п Нахабино        </t>
    </r>
    <r>
      <rPr>
        <i/>
        <u/>
        <sz val="12"/>
        <rFont val="Times New Roman Cyr"/>
        <charset val="204"/>
      </rPr>
      <t>за счет средств   МБ</t>
    </r>
  </si>
  <si>
    <t>Основное мероприятие: "Финансовое обеспечение реализации прав граждан на получение общедоступного и бесплатного дошкольного образования"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</si>
  <si>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</si>
  <si>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Основное мероприятие: " Обеспечение реализации федерального государственного образовательного стандарта дошкольного образования"</t>
  </si>
  <si>
    <t>01 1 03 21010</t>
  </si>
  <si>
    <t>Основное мероприятие: "Создание механизмов мотивации педагогических и руководящих работников к повышению качества работы и непрерывному профессиональному развитию"</t>
  </si>
  <si>
    <t>01 1 04 00000</t>
  </si>
  <si>
    <t>01 1 04 21110</t>
  </si>
  <si>
    <t xml:space="preserve">Софинансирование по созданию безбарьерной среды на объектах социальной, инженерной и транспортной инфраструктур, повышение доступности и качества образовательных услуг для детей-инвалидов и детей с ОВЗ, повышение социокультурной и спортивной реабилитации инвалидов </t>
  </si>
  <si>
    <t>04 2 01 00020</t>
  </si>
  <si>
    <t>04 2 01 R0272</t>
  </si>
  <si>
    <r>
      <t>О</t>
    </r>
    <r>
      <rPr>
        <b/>
        <sz val="10"/>
        <rFont val="Arial Cyr"/>
        <charset val="204"/>
      </rPr>
      <t>рганизация перевозок обучающихся  муниципальных общеобразовательных организаций</t>
    </r>
  </si>
  <si>
    <t>Основное мероприятие "Финансовое обеспечение деятельности образовательных организаций"</t>
  </si>
  <si>
    <t>01 2 02 21040</t>
  </si>
  <si>
    <t>01 2 02 62260</t>
  </si>
  <si>
    <t>01 2 02 62200</t>
  </si>
  <si>
    <t>01 2 02 62210</t>
  </si>
  <si>
    <t>01 2 02 72590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</si>
  <si>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образования"</t>
  </si>
  <si>
    <t>01 2 03 00000</t>
  </si>
  <si>
    <t>01 2 03 21000</t>
  </si>
  <si>
    <t>01 2 03 21110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</si>
  <si>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</si>
  <si>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01 2 04 00000</t>
  </si>
  <si>
    <t>01 2 04 40000</t>
  </si>
  <si>
    <t>01 2 04 40010</t>
  </si>
  <si>
    <t>01 2 04 40020</t>
  </si>
  <si>
    <t>01 2 04 40030</t>
  </si>
  <si>
    <t>01 2 04 40050</t>
  </si>
  <si>
    <t xml:space="preserve">Строительство общеобразовательной школы на 825 мест по адресу: Московская область, Красногорский р-н, вблизи г. Красногорск    </t>
  </si>
  <si>
    <t>01 2 04 40060</t>
  </si>
  <si>
    <t>Капитальные вложения в объекты общего образования  за счет средств ОБ</t>
  </si>
  <si>
    <t>01 2 04 64260</t>
  </si>
  <si>
    <t>01 2 04 64480</t>
  </si>
  <si>
    <t>01 2 04 79000</t>
  </si>
  <si>
    <t>Основное мероприятие "Повышение социального и профессионального статусов педагогических и руководящих работников"</t>
  </si>
  <si>
    <t>01 2 05 00000</t>
  </si>
  <si>
    <t>01 2 05 21000</t>
  </si>
  <si>
    <t>01 2 05 21110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</si>
  <si>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</si>
  <si>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комплекса мер, обеспечивающих развитие системы дополнительного образования детей"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</si>
  <si>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</si>
  <si>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01 3 03 00000</t>
  </si>
  <si>
    <t>01 3 03 21000</t>
  </si>
  <si>
    <t>01 3 03 21110</t>
  </si>
  <si>
    <t>01 3 02 21400</t>
  </si>
  <si>
    <t>Приобретение музыкальных инструментов для оснащения муниципальных учреждений дополнительного образования  в сфере культуры</t>
  </si>
  <si>
    <t>01 3 02 60480</t>
  </si>
  <si>
    <t>01 3 02 73590</t>
  </si>
  <si>
    <t>01 3 02 77000</t>
  </si>
  <si>
    <t>01 3 02 77010</t>
  </si>
  <si>
    <t>01 3 02 77590</t>
  </si>
  <si>
    <t xml:space="preserve">Субсидии (гранты в форме субсидий), подлежащие казначейскому сопровождению </t>
  </si>
  <si>
    <t>01 2 05 21200</t>
  </si>
  <si>
    <t>Основное мероприятие "Создание системы информационного сопровождения и мониторинга реализации муниципальной программы, распространение ее результатов"</t>
  </si>
  <si>
    <t>01 4 02 00000</t>
  </si>
  <si>
    <t>01 4 02 21100</t>
  </si>
  <si>
    <t>01 4 02 21110</t>
  </si>
  <si>
    <r>
      <t xml:space="preserve"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основным общеобразовательным программ) условий для получения детьми- инвалидами качественного образования в 2019г - </t>
    </r>
    <r>
      <rPr>
        <b/>
        <i/>
        <sz val="12"/>
        <rFont val="Times New Roman Cyr"/>
        <charset val="204"/>
      </rPr>
      <t>средства ОБ</t>
    </r>
  </si>
  <si>
    <t>2021 год</t>
  </si>
  <si>
    <t>Оформление энергопаспортов</t>
  </si>
  <si>
    <t>03 4 01 00040</t>
  </si>
  <si>
    <t>Предоставление доступа к электронным сервисам цифровой инфраструктуры в сфере жилищно-коммунального хозяйства, за счет средств МБ</t>
  </si>
  <si>
    <t>17 2 01 00020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</si>
  <si>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МО</t>
  </si>
  <si>
    <t>11 0 01 61570</t>
  </si>
  <si>
    <t xml:space="preserve">Паспортизация "бесхозяйных" автомобильных дорог </t>
  </si>
  <si>
    <t>11 0 02 00050</t>
  </si>
  <si>
    <t>Обслуживание  системы "ГЛОНАСС"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</si>
  <si>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</si>
  <si>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Субсидии (гранты в форме субсидий), подлежащие казначейскому сопровождению</t>
  </si>
  <si>
    <t>10 4 06 07000</t>
  </si>
  <si>
    <t>10 4 06 02000</t>
  </si>
  <si>
    <t xml:space="preserve">Оценка рыночной стоимости и права аренды объектов недвижимости         </t>
  </si>
  <si>
    <t>Муниципальная программа городского округа Красногорск на 2017-2021 годы "Земельно-имущественные отношения"</t>
  </si>
  <si>
    <t>Основное мероприятие "Увеличение доходов, связанных с использованием муниципального имущества и земельных ресурсов"</t>
  </si>
  <si>
    <t>13 0 01 00100</t>
  </si>
  <si>
    <t>Содержание объектов муниципальной казны</t>
  </si>
  <si>
    <t>13 0 01 00300</t>
  </si>
  <si>
    <t>Содержание нежилых объектов муниципальной казныказны</t>
  </si>
  <si>
    <t>13 0 01 00320</t>
  </si>
  <si>
    <t>Техническая инвентаризация объектов недвижимости</t>
  </si>
  <si>
    <t>13 0 01 00350</t>
  </si>
  <si>
    <t>Основное мероприятие "Увеличение поступления в бюджеты платежей по земельному налогу, налогу на имущество юридических и физических лиц"</t>
  </si>
  <si>
    <t>13 0 03 00000</t>
  </si>
  <si>
    <t>Уплата НДС с сумм оплаты права на установку и эксплуатацию рекламных конструкций и оплаты за установку и эксплуатацию рекламных конструкций</t>
  </si>
  <si>
    <t>13 0 03 00700</t>
  </si>
  <si>
    <t>13 0 01 00000</t>
  </si>
  <si>
    <t>Подпрограмма "Развитие сферы муниципальных закупок для обеспечения муниципальных нужд городского округа Красногорск"</t>
  </si>
  <si>
    <t>13 0 03 00300</t>
  </si>
  <si>
    <t>Формирование, постановка на государственный кадастровый учет земельных участков</t>
  </si>
  <si>
    <t>Основное мероприятие "Подготовка документации по планировке и межеванию территорий при строительстве капитальных объектов социальной направленности и объектов индивидуального жилищного строительства"</t>
  </si>
  <si>
    <t>Разработка проектов планировки и межевания территорий при строительстве капитальных объектов социальной направленности и объектов ИЖС</t>
  </si>
  <si>
    <t>18 0 03 00000</t>
  </si>
  <si>
    <t>18 0 03 00010</t>
  </si>
  <si>
    <t xml:space="preserve"> Оценка рыночной стоимости и права аренды объектов недвижимости         </t>
  </si>
  <si>
    <t>Содержание жилых объектов муниципальной казныказны</t>
  </si>
  <si>
    <t>13 0 01 00310</t>
  </si>
  <si>
    <t>13 0 01 00330</t>
  </si>
  <si>
    <t>Ежемесячный взнос на капитальный ремонт общего имущества в многоквартирных домах за муниципальные помещения</t>
  </si>
  <si>
    <t>13 0 01 00340</t>
  </si>
  <si>
    <t>07 2 04 00000</t>
  </si>
  <si>
    <t>07 2 04 00010</t>
  </si>
  <si>
    <t>ПИР, строительство пожарных депо</t>
  </si>
  <si>
    <t>07 4 01 00030</t>
  </si>
  <si>
    <t>19 1 03 00000</t>
  </si>
  <si>
    <t>19 1 03 60870</t>
  </si>
  <si>
    <t>19 1 03 62670</t>
  </si>
  <si>
    <t>Подпрограмма "Формирование комфортной  среды"</t>
  </si>
  <si>
    <t>19 1 00 00000</t>
  </si>
  <si>
    <t>19 1 01 00000</t>
  </si>
  <si>
    <t>19 1 01 L5550</t>
  </si>
  <si>
    <t>19 1 02 00000</t>
  </si>
  <si>
    <t>19 1 02 00010</t>
  </si>
  <si>
    <t>19 1 03 00010</t>
  </si>
  <si>
    <t>19 1 03 00020</t>
  </si>
  <si>
    <t>19 1 03 00590</t>
  </si>
  <si>
    <t>19 1 04 00000</t>
  </si>
  <si>
    <t>19 1 04 00010</t>
  </si>
  <si>
    <t>19 1 04 00020</t>
  </si>
  <si>
    <t>19 1 04 00030</t>
  </si>
  <si>
    <t>19 1 04 00040</t>
  </si>
  <si>
    <t>19 1 04 00050</t>
  </si>
  <si>
    <t>19 1 05 00000</t>
  </si>
  <si>
    <t>19 1 05 00030</t>
  </si>
  <si>
    <t>Установка камер видеонаблюденияв подъездах</t>
  </si>
  <si>
    <t>19 1 05 00010</t>
  </si>
  <si>
    <t>19 1 05 00020</t>
  </si>
  <si>
    <t>19 1 05 00040</t>
  </si>
  <si>
    <t>19 1 05 00050</t>
  </si>
  <si>
    <t>19 1 05 00060</t>
  </si>
  <si>
    <t>Подпрограмма "Формирование комфортной экологической среды"</t>
  </si>
  <si>
    <t xml:space="preserve">19 2 00 00000 </t>
  </si>
  <si>
    <t>Информирование населения о мероприятиях экологической направленности</t>
  </si>
  <si>
    <t>Санитарно-химическое исследование воздуха, воды, почв</t>
  </si>
  <si>
    <t>19 2 03 00000</t>
  </si>
  <si>
    <t>19 2 03 00010</t>
  </si>
  <si>
    <t>19 2 04 00000</t>
  </si>
  <si>
    <t>19 2 04 00010</t>
  </si>
  <si>
    <t>Основное мероприятие "Выявления и ликвидация несанкционированных свалок"</t>
  </si>
  <si>
    <t>Ликвидация несанкционированных свалок и навалов мусора</t>
  </si>
  <si>
    <t>Озеленение территории (коллективная посадка деревьев)</t>
  </si>
  <si>
    <t>Валка сухих и аварийных деревьев</t>
  </si>
  <si>
    <t>Устройство площадок для выгула собак</t>
  </si>
  <si>
    <t xml:space="preserve">Противоклещевая обработка </t>
  </si>
  <si>
    <t>Основное мероприятие "Охрана водных объектов"</t>
  </si>
  <si>
    <t>Содержание береговой линии водоемов, организация пляжного воздуха</t>
  </si>
  <si>
    <t>Мероприятия по уничтожению борщевика</t>
  </si>
  <si>
    <t>19 2 01 00000</t>
  </si>
  <si>
    <t>19 2 01 00010</t>
  </si>
  <si>
    <t>19 2 02 00000</t>
  </si>
  <si>
    <t>19 2 02 00010</t>
  </si>
  <si>
    <t>19 2 02 00020</t>
  </si>
  <si>
    <t>19 2 02 00030</t>
  </si>
  <si>
    <t>19 2 02 00040</t>
  </si>
  <si>
    <t>19 2 02 00050</t>
  </si>
  <si>
    <t>19 2 04 00020</t>
  </si>
  <si>
    <t>Мероприятия в целях приведения объектов муниципальной казны в состояние, пригодное для эксплуатации</t>
  </si>
  <si>
    <t xml:space="preserve">14 3 01 L4970 </t>
  </si>
  <si>
    <t>10 4 06 79000</t>
  </si>
  <si>
    <t>Резерв на увеличение фонда оплаты труда и иных выплат муниципальных казенных учреждений несоциальной сферы и ОМСУ в случае изменения действующего законодательства</t>
  </si>
  <si>
    <t>18 0 02 00010</t>
  </si>
  <si>
    <t>Обеспечение участия городского округа Красногорск в государственных программах Московской области</t>
  </si>
  <si>
    <t>Распределение бюджетных ассигнований по разделам, подразделам,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на плановый период 2020 и 2021 годов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</si>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</sst>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43" x14ac:knownFonts="1"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sz val="12"/>
      <color indexed="8"/>
      <name val="Times New Roman Cyr"/>
      <charset val="204"/>
    </font>
    <font>
      <i/>
      <sz val="12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4"/>
      <name val="Times New Roman Cyr"/>
      <charset val="204"/>
    </font>
    <font>
      <b/>
      <i/>
      <sz val="12"/>
      <name val="Times New Roman Cyr"/>
      <family val="1"/>
      <charset val="204"/>
    </font>
    <font>
      <b/>
      <sz val="12"/>
      <color rgb="FFFF0000"/>
      <name val="Times New Roman Cyr"/>
      <charset val="204"/>
    </font>
    <font>
      <sz val="11"/>
      <name val="Times New Roman Cyr"/>
      <charset val="204"/>
    </font>
    <font>
      <b/>
      <i/>
      <sz val="12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sz val="12"/>
      <color indexed="8"/>
      <name val="Times New Roman Cyr"/>
      <charset val="204"/>
    </font>
    <font>
      <i/>
      <u/>
      <sz val="12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4"/>
      <name val="Times New Roman Cyr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 Cyr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i/>
      <sz val="14"/>
      <name val="Times New Roman Cyr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i/>
      <sz val="14"/>
      <name val="Times New Roman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36" fillId="0" borderId="0"/>
    <xf numFmtId="0" fontId="36" fillId="0" borderId="0"/>
    <xf numFmtId="0" fontId="1" fillId="0" borderId="0"/>
    <xf numFmtId="0" fontId="36" fillId="0" borderId="0"/>
    <xf numFmtId="164" fontId="36" fillId="0" borderId="0" applyFont="0" applyFill="0" applyBorder="0" applyAlignment="0" applyProtection="0"/>
    <xf numFmtId="0" fontId="35" fillId="0" borderId="0"/>
    <xf numFmtId="164" fontId="3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45">
    <xf numFmtId="0" fontId="0" fillId="0" borderId="0" xfId="0"/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4" fontId="7" fillId="0" borderId="2" xfId="1" applyNumberFormat="1" applyFont="1" applyFill="1" applyBorder="1" applyAlignment="1">
      <alignment vertical="center" wrapText="1"/>
    </xf>
    <xf numFmtId="4" fontId="9" fillId="0" borderId="2" xfId="1" applyNumberFormat="1" applyFont="1" applyFill="1" applyBorder="1" applyAlignment="1">
      <alignment vertical="center" wrapText="1"/>
    </xf>
    <xf numFmtId="4" fontId="8" fillId="0" borderId="2" xfId="1" applyNumberFormat="1" applyFont="1" applyFill="1" applyBorder="1" applyAlignment="1">
      <alignment vertical="center" wrapText="1"/>
    </xf>
    <xf numFmtId="4" fontId="14" fillId="0" borderId="2" xfId="1" applyNumberFormat="1" applyFont="1" applyFill="1" applyBorder="1" applyAlignment="1">
      <alignment vertical="center" wrapText="1"/>
    </xf>
    <xf numFmtId="4" fontId="9" fillId="0" borderId="3" xfId="1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quotePrefix="1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2" xfId="0" quotePrefix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center"/>
    </xf>
    <xf numFmtId="0" fontId="25" fillId="0" borderId="2" xfId="0" applyNumberFormat="1" applyFont="1" applyFill="1" applyBorder="1" applyAlignment="1">
      <alignment horizontal="left" vertical="top" wrapText="1"/>
    </xf>
    <xf numFmtId="49" fontId="25" fillId="0" borderId="2" xfId="0" quotePrefix="1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wrapText="1"/>
    </xf>
    <xf numFmtId="49" fontId="22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/>
    <xf numFmtId="4" fontId="8" fillId="0" borderId="3" xfId="1" applyNumberFormat="1" applyFont="1" applyFill="1" applyBorder="1" applyAlignment="1"/>
    <xf numFmtId="4" fontId="12" fillId="0" borderId="2" xfId="0" applyNumberFormat="1" applyFont="1" applyFill="1" applyBorder="1" applyAlignment="1">
      <alignment horizontal="center" vertical="center"/>
    </xf>
    <xf numFmtId="4" fontId="12" fillId="0" borderId="2" xfId="0" quotePrefix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49" fontId="5" fillId="0" borderId="2" xfId="0" quotePrefix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0" fontId="27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 wrapText="1"/>
    </xf>
    <xf numFmtId="4" fontId="27" fillId="0" borderId="2" xfId="1" applyNumberFormat="1" applyFont="1" applyFill="1" applyBorder="1" applyAlignment="1">
      <alignment vertical="center"/>
    </xf>
    <xf numFmtId="0" fontId="26" fillId="0" borderId="2" xfId="0" applyFont="1" applyFill="1" applyBorder="1" applyAlignment="1">
      <alignment vertical="center" wrapText="1"/>
    </xf>
    <xf numFmtId="4" fontId="27" fillId="0" borderId="4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9" fontId="22" fillId="0" borderId="3" xfId="0" applyNumberFormat="1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vertical="center" wrapText="1"/>
    </xf>
    <xf numFmtId="4" fontId="5" fillId="0" borderId="3" xfId="1" applyNumberFormat="1" applyFont="1" applyFill="1" applyBorder="1" applyAlignment="1">
      <alignment vertical="center" wrapText="1"/>
    </xf>
    <xf numFmtId="4" fontId="8" fillId="0" borderId="3" xfId="1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right" vertical="center" wrapText="1"/>
    </xf>
    <xf numFmtId="4" fontId="8" fillId="0" borderId="3" xfId="1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vertical="center" wrapText="1"/>
    </xf>
    <xf numFmtId="4" fontId="14" fillId="0" borderId="3" xfId="1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 wrapText="1"/>
    </xf>
    <xf numFmtId="4" fontId="8" fillId="0" borderId="2" xfId="1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quotePrefix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vertical="center"/>
    </xf>
    <xf numFmtId="4" fontId="9" fillId="0" borderId="3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" fontId="22" fillId="0" borderId="2" xfId="1" applyNumberFormat="1" applyFont="1" applyFill="1" applyBorder="1" applyAlignment="1">
      <alignment vertical="center" wrapText="1"/>
    </xf>
    <xf numFmtId="4" fontId="7" fillId="0" borderId="3" xfId="1" applyNumberFormat="1" applyFont="1" applyFill="1" applyBorder="1" applyAlignment="1">
      <alignment vertical="center" wrapText="1"/>
    </xf>
    <xf numFmtId="4" fontId="8" fillId="0" borderId="3" xfId="1" applyNumberFormat="1" applyFont="1" applyFill="1" applyBorder="1" applyAlignment="1">
      <alignment vertical="center"/>
    </xf>
    <xf numFmtId="4" fontId="8" fillId="0" borderId="2" xfId="1" applyNumberFormat="1" applyFont="1" applyFill="1" applyBorder="1" applyAlignment="1">
      <alignment horizontal="right" vertical="center"/>
    </xf>
    <xf numFmtId="4" fontId="30" fillId="0" borderId="2" xfId="1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4" fontId="9" fillId="0" borderId="3" xfId="1" applyNumberFormat="1" applyFont="1" applyFill="1" applyBorder="1" applyAlignment="1">
      <alignment horizontal="right" vertical="center" wrapText="1"/>
    </xf>
    <xf numFmtId="0" fontId="31" fillId="0" borderId="2" xfId="0" applyFont="1" applyFill="1" applyBorder="1" applyAlignment="1">
      <alignment wrapText="1"/>
    </xf>
    <xf numFmtId="4" fontId="30" fillId="0" borderId="3" xfId="1" applyNumberFormat="1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vertical="center" wrapText="1"/>
    </xf>
    <xf numFmtId="4" fontId="11" fillId="0" borderId="3" xfId="1" applyNumberFormat="1" applyFont="1" applyFill="1" applyBorder="1" applyAlignment="1">
      <alignment vertical="center" wrapText="1"/>
    </xf>
    <xf numFmtId="4" fontId="9" fillId="0" borderId="4" xfId="1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4" fontId="7" fillId="0" borderId="2" xfId="1" applyNumberFormat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34" fillId="0" borderId="2" xfId="0" applyNumberFormat="1" applyFont="1" applyFill="1" applyBorder="1" applyAlignment="1">
      <alignment horizontal="left" vertical="center" wrapText="1"/>
    </xf>
    <xf numFmtId="49" fontId="34" fillId="0" borderId="2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 wrapText="1"/>
    </xf>
    <xf numFmtId="4" fontId="34" fillId="0" borderId="2" xfId="1" applyNumberFormat="1" applyFont="1" applyFill="1" applyBorder="1" applyAlignment="1">
      <alignment vertical="center"/>
    </xf>
    <xf numFmtId="4" fontId="6" fillId="0" borderId="4" xfId="1" applyNumberFormat="1" applyFont="1" applyFill="1" applyBorder="1" applyAlignment="1">
      <alignment vertical="center"/>
    </xf>
    <xf numFmtId="4" fontId="5" fillId="0" borderId="6" xfId="1" applyNumberFormat="1" applyFont="1" applyFill="1" applyBorder="1" applyAlignment="1">
      <alignment vertical="center" wrapText="1"/>
    </xf>
    <xf numFmtId="4" fontId="8" fillId="0" borderId="2" xfId="1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right"/>
    </xf>
    <xf numFmtId="4" fontId="7" fillId="0" borderId="2" xfId="1" applyNumberFormat="1" applyFont="1" applyFill="1" applyBorder="1" applyAlignment="1">
      <alignment horizontal="right" vertical="center" wrapText="1"/>
    </xf>
    <xf numFmtId="4" fontId="7" fillId="0" borderId="3" xfId="1" applyNumberFormat="1" applyFont="1" applyFill="1" applyBorder="1" applyAlignment="1">
      <alignment horizontal="right" vertical="center" wrapText="1"/>
    </xf>
    <xf numFmtId="49" fontId="7" fillId="0" borderId="7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0" fontId="9" fillId="0" borderId="2" xfId="0" quotePrefix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right" vertical="center"/>
    </xf>
    <xf numFmtId="0" fontId="7" fillId="0" borderId="2" xfId="0" quotePrefix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/>
    <xf numFmtId="0" fontId="9" fillId="0" borderId="2" xfId="0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right"/>
    </xf>
    <xf numFmtId="4" fontId="7" fillId="0" borderId="2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indent="2"/>
    </xf>
    <xf numFmtId="4" fontId="8" fillId="0" borderId="2" xfId="1" applyNumberFormat="1" applyFont="1" applyFill="1" applyBorder="1" applyAlignment="1">
      <alignment horizontal="right" indent="1"/>
    </xf>
    <xf numFmtId="49" fontId="9" fillId="0" borderId="2" xfId="0" quotePrefix="1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4" fontId="8" fillId="0" borderId="4" xfId="1" applyNumberFormat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center" vertical="center"/>
    </xf>
    <xf numFmtId="4" fontId="7" fillId="0" borderId="2" xfId="0" quotePrefix="1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4" fontId="10" fillId="0" borderId="2" xfId="1" applyNumberFormat="1" applyFont="1" applyFill="1" applyBorder="1" applyAlignment="1">
      <alignment horizontal="right" vertical="center"/>
    </xf>
    <xf numFmtId="3" fontId="8" fillId="0" borderId="2" xfId="0" quotePrefix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" fontId="14" fillId="0" borderId="2" xfId="1" applyNumberFormat="1" applyFont="1" applyFill="1" applyBorder="1" applyAlignment="1">
      <alignment vertical="center"/>
    </xf>
    <xf numFmtId="0" fontId="8" fillId="0" borderId="2" xfId="3" applyFont="1" applyFill="1" applyBorder="1" applyAlignment="1">
      <alignment wrapText="1"/>
    </xf>
    <xf numFmtId="0" fontId="8" fillId="0" borderId="2" xfId="3" applyNumberFormat="1" applyFont="1" applyFill="1" applyBorder="1" applyAlignment="1">
      <alignment horizontal="left" wrapText="1"/>
    </xf>
    <xf numFmtId="0" fontId="8" fillId="0" borderId="2" xfId="3" applyFont="1" applyFill="1" applyBorder="1" applyAlignment="1">
      <alignment horizontal="left" wrapText="1"/>
    </xf>
    <xf numFmtId="4" fontId="8" fillId="0" borderId="2" xfId="6" applyNumberFormat="1" applyFont="1" applyFill="1" applyBorder="1" applyAlignment="1">
      <alignment vertical="center" wrapText="1"/>
    </xf>
    <xf numFmtId="4" fontId="8" fillId="0" borderId="2" xfId="6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4" fontId="6" fillId="0" borderId="2" xfId="6" applyNumberFormat="1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0" fontId="31" fillId="0" borderId="2" xfId="0" applyFont="1" applyFill="1" applyBorder="1" applyAlignment="1">
      <alignment vertical="justify"/>
    </xf>
    <xf numFmtId="0" fontId="39" fillId="0" borderId="0" xfId="0" applyFont="1" applyFill="1" applyAlignment="1">
      <alignment horizontal="center" vertical="center"/>
    </xf>
    <xf numFmtId="4" fontId="5" fillId="0" borderId="2" xfId="6" applyNumberFormat="1" applyFont="1" applyFill="1" applyBorder="1" applyAlignment="1">
      <alignment vertical="center" wrapText="1"/>
    </xf>
    <xf numFmtId="4" fontId="7" fillId="0" borderId="2" xfId="6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4" fontId="14" fillId="0" borderId="2" xfId="6" applyNumberFormat="1" applyFont="1" applyFill="1" applyBorder="1" applyAlignment="1">
      <alignment vertical="center" wrapText="1"/>
    </xf>
    <xf numFmtId="4" fontId="9" fillId="0" borderId="2" xfId="6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wrapText="1"/>
    </xf>
    <xf numFmtId="49" fontId="8" fillId="0" borderId="2" xfId="0" quotePrefix="1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left" wrapText="1"/>
    </xf>
    <xf numFmtId="49" fontId="7" fillId="0" borderId="2" xfId="0" quotePrefix="1" applyNumberFormat="1" applyFont="1" applyFill="1" applyBorder="1" applyAlignment="1">
      <alignment horizontal="center" vertical="center"/>
    </xf>
    <xf numFmtId="4" fontId="7" fillId="0" borderId="2" xfId="6" applyNumberFormat="1" applyFont="1" applyFill="1" applyBorder="1" applyAlignment="1">
      <alignment horizontal="right" vertical="center" wrapText="1"/>
    </xf>
    <xf numFmtId="4" fontId="8" fillId="0" borderId="2" xfId="6" applyNumberFormat="1" applyFont="1" applyFill="1" applyBorder="1" applyAlignment="1">
      <alignment horizontal="right" vertical="center" wrapText="1"/>
    </xf>
    <xf numFmtId="4" fontId="8" fillId="0" borderId="3" xfId="6" applyNumberFormat="1" applyFont="1" applyFill="1" applyBorder="1" applyAlignment="1">
      <alignment horizontal="right" vertical="center" wrapText="1"/>
    </xf>
    <xf numFmtId="4" fontId="10" fillId="0" borderId="2" xfId="6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4" fontId="4" fillId="0" borderId="2" xfId="6" applyNumberFormat="1" applyFont="1" applyFill="1" applyBorder="1" applyAlignment="1">
      <alignment vertical="center" wrapText="1"/>
    </xf>
    <xf numFmtId="0" fontId="42" fillId="0" borderId="2" xfId="0" applyNumberFormat="1" applyFont="1" applyFill="1" applyBorder="1" applyAlignment="1">
      <alignment horizontal="left" wrapText="1"/>
    </xf>
    <xf numFmtId="4" fontId="8" fillId="0" borderId="3" xfId="6" applyNumberFormat="1" applyFont="1" applyFill="1" applyBorder="1" applyAlignment="1">
      <alignment vertical="center" wrapText="1"/>
    </xf>
    <xf numFmtId="4" fontId="7" fillId="0" borderId="3" xfId="6" applyNumberFormat="1" applyFont="1" applyFill="1" applyBorder="1" applyAlignment="1">
      <alignment horizontal="right" vertical="center" wrapText="1"/>
    </xf>
    <xf numFmtId="4" fontId="5" fillId="0" borderId="2" xfId="6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" fontId="5" fillId="0" borderId="3" xfId="6" applyNumberFormat="1" applyFont="1" applyFill="1" applyBorder="1" applyAlignment="1">
      <alignment horizontal="right" vertical="center" wrapText="1"/>
    </xf>
    <xf numFmtId="4" fontId="5" fillId="0" borderId="2" xfId="6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left" wrapText="1"/>
    </xf>
    <xf numFmtId="49" fontId="26" fillId="0" borderId="2" xfId="0" applyNumberFormat="1" applyFont="1" applyFill="1" applyBorder="1" applyAlignment="1">
      <alignment horizontal="center" wrapText="1"/>
    </xf>
    <xf numFmtId="4" fontId="26" fillId="0" borderId="2" xfId="1" applyNumberFormat="1" applyFont="1" applyFill="1" applyBorder="1" applyAlignment="1">
      <alignment horizontal="right"/>
    </xf>
    <xf numFmtId="0" fontId="35" fillId="0" borderId="0" xfId="0" applyFont="1" applyFill="1"/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49" fontId="8" fillId="0" borderId="2" xfId="0" quotePrefix="1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wrapText="1"/>
    </xf>
    <xf numFmtId="4" fontId="4" fillId="0" borderId="2" xfId="1" applyNumberFormat="1" applyFont="1" applyFill="1" applyBorder="1" applyAlignment="1">
      <alignment horizontal="right"/>
    </xf>
    <xf numFmtId="4" fontId="6" fillId="0" borderId="2" xfId="1" applyNumberFormat="1" applyFont="1" applyFill="1" applyBorder="1" applyAlignment="1"/>
    <xf numFmtId="4" fontId="16" fillId="0" borderId="2" xfId="1" applyNumberFormat="1" applyFont="1" applyFill="1" applyBorder="1" applyAlignment="1"/>
    <xf numFmtId="49" fontId="6" fillId="0" borderId="2" xfId="0" applyNumberFormat="1" applyFont="1" applyFill="1" applyBorder="1" applyAlignment="1">
      <alignment horizontal="center"/>
    </xf>
    <xf numFmtId="49" fontId="9" fillId="0" borderId="2" xfId="0" quotePrefix="1" applyNumberFormat="1" applyFont="1" applyFill="1" applyBorder="1" applyAlignment="1">
      <alignment horizontal="center"/>
    </xf>
    <xf numFmtId="49" fontId="5" fillId="0" borderId="2" xfId="0" quotePrefix="1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4" fontId="6" fillId="0" borderId="2" xfId="1" applyNumberFormat="1" applyFont="1" applyFill="1" applyBorder="1" applyAlignment="1">
      <alignment horizontal="right"/>
    </xf>
    <xf numFmtId="0" fontId="5" fillId="0" borderId="2" xfId="0" quotePrefix="1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wrapText="1"/>
    </xf>
    <xf numFmtId="4" fontId="24" fillId="0" borderId="2" xfId="0" applyNumberFormat="1" applyFont="1" applyFill="1" applyBorder="1"/>
    <xf numFmtId="4" fontId="7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center"/>
    </xf>
    <xf numFmtId="49" fontId="41" fillId="0" borderId="2" xfId="0" applyNumberFormat="1" applyFont="1" applyFill="1" applyBorder="1" applyAlignment="1">
      <alignment horizontal="center" wrapText="1"/>
    </xf>
    <xf numFmtId="49" fontId="37" fillId="0" borderId="2" xfId="0" applyNumberFormat="1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right"/>
    </xf>
    <xf numFmtId="0" fontId="34" fillId="0" borderId="3" xfId="0" applyNumberFormat="1" applyFont="1" applyFill="1" applyBorder="1" applyAlignment="1">
      <alignment horizontal="left" wrapText="1"/>
    </xf>
    <xf numFmtId="0" fontId="9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left" wrapText="1"/>
    </xf>
    <xf numFmtId="49" fontId="21" fillId="0" borderId="2" xfId="0" applyNumberFormat="1" applyFont="1" applyFill="1" applyBorder="1" applyAlignment="1">
      <alignment horizontal="center" wrapText="1"/>
    </xf>
    <xf numFmtId="4" fontId="21" fillId="0" borderId="2" xfId="1" applyNumberFormat="1" applyFont="1" applyFill="1" applyBorder="1" applyAlignment="1">
      <alignment horizontal="right"/>
    </xf>
    <xf numFmtId="0" fontId="17" fillId="0" borderId="2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center" wrapText="1"/>
    </xf>
    <xf numFmtId="4" fontId="17" fillId="0" borderId="2" xfId="1" applyNumberFormat="1" applyFont="1" applyFill="1" applyBorder="1" applyAlignment="1">
      <alignment horizontal="right"/>
    </xf>
    <xf numFmtId="49" fontId="20" fillId="0" borderId="2" xfId="0" applyNumberFormat="1" applyFont="1" applyFill="1" applyBorder="1" applyAlignment="1">
      <alignment horizontal="center" wrapText="1"/>
    </xf>
    <xf numFmtId="165" fontId="0" fillId="0" borderId="0" xfId="0" applyNumberFormat="1" applyFill="1"/>
    <xf numFmtId="49" fontId="10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49" fontId="33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wrapText="1"/>
    </xf>
    <xf numFmtId="0" fontId="0" fillId="0" borderId="0" xfId="0" applyFont="1" applyFill="1"/>
    <xf numFmtId="49" fontId="6" fillId="0" borderId="2" xfId="0" quotePrefix="1" applyNumberFormat="1" applyFont="1" applyFill="1" applyBorder="1" applyAlignment="1">
      <alignment horizontal="center"/>
    </xf>
    <xf numFmtId="0" fontId="34" fillId="0" borderId="2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horizontal="left" wrapText="1"/>
    </xf>
    <xf numFmtId="0" fontId="15" fillId="0" borderId="0" xfId="0" applyFont="1" applyFill="1" applyAlignment="1"/>
    <xf numFmtId="49" fontId="15" fillId="0" borderId="0" xfId="0" applyNumberFormat="1" applyFont="1" applyFill="1" applyAlignment="1"/>
    <xf numFmtId="49" fontId="15" fillId="0" borderId="0" xfId="0" applyNumberFormat="1" applyFont="1" applyFill="1" applyAlignment="1">
      <alignment horizontal="center"/>
    </xf>
    <xf numFmtId="4" fontId="15" fillId="0" borderId="0" xfId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center"/>
    </xf>
    <xf numFmtId="4" fontId="3" fillId="0" borderId="0" xfId="1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4" fontId="10" fillId="0" borderId="0" xfId="1" applyNumberFormat="1" applyFont="1" applyFill="1" applyAlignment="1">
      <alignment horizontal="right" vertical="center"/>
    </xf>
    <xf numFmtId="4" fontId="10" fillId="0" borderId="0" xfId="1" applyNumberFormat="1" applyFont="1" applyFill="1" applyAlignment="1">
      <alignment horizontal="right"/>
    </xf>
    <xf numFmtId="49" fontId="8" fillId="0" borderId="0" xfId="0" applyNumberFormat="1" applyFont="1" applyFill="1" applyAlignment="1"/>
    <xf numFmtId="4" fontId="8" fillId="0" borderId="2" xfId="6" applyNumberFormat="1" applyFont="1" applyFill="1" applyBorder="1" applyAlignment="1">
      <alignment horizontal="center" vertical="center" wrapText="1"/>
    </xf>
    <xf numFmtId="4" fontId="8" fillId="0" borderId="3" xfId="6" applyNumberFormat="1" applyFont="1" applyFill="1" applyBorder="1" applyAlignment="1">
      <alignment horizontal="center" vertical="center" wrapText="1"/>
    </xf>
    <xf numFmtId="4" fontId="8" fillId="0" borderId="2" xfId="6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top"/>
    </xf>
    <xf numFmtId="4" fontId="7" fillId="0" borderId="2" xfId="1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" fontId="15" fillId="0" borderId="2" xfId="1" applyNumberFormat="1" applyFont="1" applyFill="1" applyBorder="1" applyAlignment="1">
      <alignment horizontal="right"/>
    </xf>
    <xf numFmtId="4" fontId="15" fillId="0" borderId="2" xfId="6" applyNumberFormat="1" applyFont="1" applyFill="1" applyBorder="1" applyAlignment="1">
      <alignment horizontal="center" vertical="center" wrapText="1"/>
    </xf>
    <xf numFmtId="4" fontId="15" fillId="0" borderId="3" xfId="6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4" fontId="7" fillId="0" borderId="2" xfId="6" applyNumberFormat="1" applyFont="1" applyFill="1" applyBorder="1" applyAlignment="1">
      <alignment horizontal="center" vertical="center" wrapText="1"/>
    </xf>
    <xf numFmtId="4" fontId="7" fillId="0" borderId="3" xfId="6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right"/>
    </xf>
    <xf numFmtId="4" fontId="7" fillId="0" borderId="3" xfId="1" applyNumberFormat="1" applyFont="1" applyFill="1" applyBorder="1" applyAlignment="1">
      <alignment horizontal="right"/>
    </xf>
    <xf numFmtId="4" fontId="8" fillId="0" borderId="3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" fontId="8" fillId="0" borderId="0" xfId="1" applyNumberFormat="1" applyFont="1" applyFill="1" applyAlignment="1">
      <alignment horizontal="right"/>
    </xf>
  </cellXfs>
  <cellStyles count="11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 3 2" xfId="9" xr:uid="{00000000-0005-0000-0000-000003000000}"/>
    <cellStyle name="Обычный 4" xfId="7" xr:uid="{00000000-0005-0000-0000-000004000000}"/>
    <cellStyle name="Обычный 5" xfId="5" xr:uid="{00000000-0005-0000-0000-000005000000}"/>
    <cellStyle name="Обычный 6" xfId="2" xr:uid="{00000000-0005-0000-0000-000006000000}"/>
    <cellStyle name="Финансовый" xfId="1" builtinId="3"/>
    <cellStyle name="Финансовый 2" xfId="8" xr:uid="{00000000-0005-0000-0000-000008000000}"/>
    <cellStyle name="Финансовый 3" xfId="10" xr:uid="{00000000-0005-0000-0000-000009000000}"/>
    <cellStyle name="Финансовый 4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L1898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H289" sqref="H289"/>
    </sheetView>
  </sheetViews>
  <sheetFormatPr defaultRowHeight="12.75" x14ac:dyDescent="0.2"/>
  <cols>
    <col min="1" max="1" width="83" style="236" customWidth="1"/>
    <col min="2" max="2" width="7.7109375" style="237" bestFit="1" customWidth="1"/>
    <col min="3" max="3" width="8.28515625" style="237" bestFit="1" customWidth="1"/>
    <col min="4" max="4" width="16.85546875" style="310" bestFit="1" customWidth="1"/>
    <col min="5" max="5" width="8.140625" style="311" bestFit="1" customWidth="1"/>
    <col min="6" max="6" width="23.140625" style="312" customWidth="1"/>
    <col min="7" max="7" width="23.85546875" style="312" customWidth="1"/>
    <col min="8" max="9" width="9.140625" style="238"/>
    <col min="10" max="10" width="13.85546875" style="238" customWidth="1"/>
    <col min="11" max="11" width="15.5703125" style="238" customWidth="1"/>
    <col min="12" max="16384" width="9.140625" style="238"/>
  </cols>
  <sheetData>
    <row r="1" spans="1:7" ht="15.75" x14ac:dyDescent="0.25">
      <c r="D1" s="316"/>
      <c r="E1" s="316"/>
      <c r="F1" s="344" t="s">
        <v>983</v>
      </c>
      <c r="G1" s="344"/>
    </row>
    <row r="2" spans="1:7" ht="45.75" customHeight="1" x14ac:dyDescent="0.25">
      <c r="A2" s="343" t="s">
        <v>982</v>
      </c>
      <c r="B2" s="343"/>
      <c r="C2" s="343"/>
      <c r="D2" s="343"/>
      <c r="E2" s="343"/>
      <c r="F2" s="343"/>
      <c r="G2" s="343"/>
    </row>
    <row r="3" spans="1:7" ht="20.25" customHeight="1" x14ac:dyDescent="0.25">
      <c r="A3" s="342"/>
      <c r="B3" s="342"/>
      <c r="C3" s="342"/>
      <c r="D3" s="342"/>
      <c r="E3" s="342"/>
      <c r="F3" s="342"/>
      <c r="G3" s="341" t="s">
        <v>0</v>
      </c>
    </row>
    <row r="4" spans="1:7" ht="15.75" x14ac:dyDescent="0.2">
      <c r="A4" s="239" t="s">
        <v>1</v>
      </c>
      <c r="B4" s="195" t="s">
        <v>2</v>
      </c>
      <c r="C4" s="195" t="s">
        <v>3</v>
      </c>
      <c r="D4" s="195" t="s">
        <v>4</v>
      </c>
      <c r="E4" s="195" t="s">
        <v>5</v>
      </c>
      <c r="F4" s="240" t="s">
        <v>6</v>
      </c>
      <c r="G4" s="240" t="s">
        <v>878</v>
      </c>
    </row>
    <row r="5" spans="1:7" s="244" customFormat="1" ht="18.75" x14ac:dyDescent="0.3">
      <c r="A5" s="241" t="s">
        <v>7</v>
      </c>
      <c r="B5" s="242" t="s">
        <v>8</v>
      </c>
      <c r="C5" s="242"/>
      <c r="D5" s="242"/>
      <c r="E5" s="242"/>
      <c r="F5" s="243">
        <f>F6+F15+F40+F133+F186+F200+F212</f>
        <v>1358610</v>
      </c>
      <c r="G5" s="243">
        <f>G6+G15+G40+G133+G186+G200+G212</f>
        <v>1599195</v>
      </c>
    </row>
    <row r="6" spans="1:7" s="244" customFormat="1" ht="31.5" x14ac:dyDescent="0.25">
      <c r="A6" s="28" t="s">
        <v>9</v>
      </c>
      <c r="B6" s="29" t="s">
        <v>8</v>
      </c>
      <c r="C6" s="29" t="s">
        <v>10</v>
      </c>
      <c r="D6" s="29"/>
      <c r="E6" s="29"/>
      <c r="F6" s="167">
        <f>F9</f>
        <v>1936</v>
      </c>
      <c r="G6" s="167">
        <f>G9</f>
        <v>1936</v>
      </c>
    </row>
    <row r="7" spans="1:7" s="244" customFormat="1" ht="31.5" x14ac:dyDescent="0.25">
      <c r="A7" s="64" t="s">
        <v>11</v>
      </c>
      <c r="B7" s="29" t="s">
        <v>12</v>
      </c>
      <c r="C7" s="29" t="s">
        <v>10</v>
      </c>
      <c r="D7" s="29" t="s">
        <v>13</v>
      </c>
      <c r="E7" s="29"/>
      <c r="F7" s="167">
        <f t="shared" ref="F7:G11" si="0">F8</f>
        <v>1936</v>
      </c>
      <c r="G7" s="167">
        <f t="shared" si="0"/>
        <v>1936</v>
      </c>
    </row>
    <row r="8" spans="1:7" s="244" customFormat="1" ht="15.75" x14ac:dyDescent="0.25">
      <c r="A8" s="206" t="s">
        <v>14</v>
      </c>
      <c r="B8" s="33" t="s">
        <v>12</v>
      </c>
      <c r="C8" s="33" t="s">
        <v>10</v>
      </c>
      <c r="D8" s="245" t="s">
        <v>15</v>
      </c>
      <c r="E8" s="33"/>
      <c r="F8" s="260">
        <f t="shared" si="0"/>
        <v>1936</v>
      </c>
      <c r="G8" s="260">
        <f t="shared" si="0"/>
        <v>1936</v>
      </c>
    </row>
    <row r="9" spans="1:7" s="244" customFormat="1" ht="31.5" x14ac:dyDescent="0.25">
      <c r="A9" s="246" t="s">
        <v>16</v>
      </c>
      <c r="B9" s="29" t="s">
        <v>12</v>
      </c>
      <c r="C9" s="29" t="s">
        <v>10</v>
      </c>
      <c r="D9" s="36" t="s">
        <v>17</v>
      </c>
      <c r="E9" s="33"/>
      <c r="F9" s="167">
        <f t="shared" si="0"/>
        <v>1936</v>
      </c>
      <c r="G9" s="167">
        <f t="shared" si="0"/>
        <v>1936</v>
      </c>
    </row>
    <row r="10" spans="1:7" s="244" customFormat="1" ht="15.75" x14ac:dyDescent="0.25">
      <c r="A10" s="37" t="s">
        <v>18</v>
      </c>
      <c r="B10" s="42" t="s">
        <v>8</v>
      </c>
      <c r="C10" s="42" t="s">
        <v>10</v>
      </c>
      <c r="D10" s="53" t="s">
        <v>19</v>
      </c>
      <c r="E10" s="247"/>
      <c r="F10" s="168">
        <f t="shared" si="0"/>
        <v>1936</v>
      </c>
      <c r="G10" s="168">
        <f t="shared" si="0"/>
        <v>1936</v>
      </c>
    </row>
    <row r="11" spans="1:7" s="244" customFormat="1" ht="47.25" x14ac:dyDescent="0.25">
      <c r="A11" s="49" t="s">
        <v>20</v>
      </c>
      <c r="B11" s="42" t="s">
        <v>8</v>
      </c>
      <c r="C11" s="42" t="s">
        <v>10</v>
      </c>
      <c r="D11" s="41" t="s">
        <v>19</v>
      </c>
      <c r="E11" s="42">
        <v>100</v>
      </c>
      <c r="F11" s="151">
        <f t="shared" si="0"/>
        <v>1936</v>
      </c>
      <c r="G11" s="151">
        <f t="shared" si="0"/>
        <v>1936</v>
      </c>
    </row>
    <row r="12" spans="1:7" s="244" customFormat="1" ht="15.75" x14ac:dyDescent="0.25">
      <c r="A12" s="49" t="s">
        <v>21</v>
      </c>
      <c r="B12" s="42" t="s">
        <v>8</v>
      </c>
      <c r="C12" s="42" t="s">
        <v>10</v>
      </c>
      <c r="D12" s="41" t="s">
        <v>19</v>
      </c>
      <c r="E12" s="42">
        <v>120</v>
      </c>
      <c r="F12" s="151">
        <f>F13+F14</f>
        <v>1936</v>
      </c>
      <c r="G12" s="151">
        <f>G13+G14</f>
        <v>1936</v>
      </c>
    </row>
    <row r="13" spans="1:7" s="244" customFormat="1" ht="15.75" hidden="1" x14ac:dyDescent="0.25">
      <c r="A13" s="7" t="s">
        <v>22</v>
      </c>
      <c r="B13" s="42" t="s">
        <v>8</v>
      </c>
      <c r="C13" s="42" t="s">
        <v>10</v>
      </c>
      <c r="D13" s="41" t="s">
        <v>19</v>
      </c>
      <c r="E13" s="42" t="s">
        <v>23</v>
      </c>
      <c r="F13" s="317">
        <v>1487</v>
      </c>
      <c r="G13" s="318">
        <v>1487</v>
      </c>
    </row>
    <row r="14" spans="1:7" s="244" customFormat="1" ht="47.25" hidden="1" x14ac:dyDescent="0.25">
      <c r="A14" s="7" t="s">
        <v>24</v>
      </c>
      <c r="B14" s="42" t="s">
        <v>12</v>
      </c>
      <c r="C14" s="42" t="s">
        <v>10</v>
      </c>
      <c r="D14" s="41" t="s">
        <v>19</v>
      </c>
      <c r="E14" s="42" t="s">
        <v>25</v>
      </c>
      <c r="F14" s="317">
        <v>449</v>
      </c>
      <c r="G14" s="317">
        <v>449</v>
      </c>
    </row>
    <row r="15" spans="1:7" s="244" customFormat="1" ht="31.5" x14ac:dyDescent="0.25">
      <c r="A15" s="28" t="s">
        <v>26</v>
      </c>
      <c r="B15" s="29" t="s">
        <v>8</v>
      </c>
      <c r="C15" s="29" t="s">
        <v>27</v>
      </c>
      <c r="D15" s="42"/>
      <c r="E15" s="42"/>
      <c r="F15" s="167">
        <f>F16</f>
        <v>16196</v>
      </c>
      <c r="G15" s="167">
        <f>G16</f>
        <v>16196</v>
      </c>
    </row>
    <row r="16" spans="1:7" s="244" customFormat="1" ht="31.5" x14ac:dyDescent="0.25">
      <c r="A16" s="28" t="s">
        <v>28</v>
      </c>
      <c r="B16" s="29" t="s">
        <v>12</v>
      </c>
      <c r="C16" s="29" t="s">
        <v>27</v>
      </c>
      <c r="D16" s="29" t="s">
        <v>29</v>
      </c>
      <c r="E16" s="29"/>
      <c r="F16" s="167">
        <f>F17+F21+F35</f>
        <v>16196</v>
      </c>
      <c r="G16" s="167">
        <f>G17+G21+G35</f>
        <v>16196</v>
      </c>
    </row>
    <row r="17" spans="1:7" s="244" customFormat="1" ht="15.75" x14ac:dyDescent="0.25">
      <c r="A17" s="37" t="s">
        <v>30</v>
      </c>
      <c r="B17" s="38" t="s">
        <v>12</v>
      </c>
      <c r="C17" s="38" t="s">
        <v>27</v>
      </c>
      <c r="D17" s="38" t="s">
        <v>31</v>
      </c>
      <c r="E17" s="38"/>
      <c r="F17" s="168">
        <f t="shared" ref="F17:G19" si="1">F18</f>
        <v>200</v>
      </c>
      <c r="G17" s="168">
        <f t="shared" si="1"/>
        <v>200</v>
      </c>
    </row>
    <row r="18" spans="1:7" s="244" customFormat="1" ht="15.75" x14ac:dyDescent="0.25">
      <c r="A18" s="6" t="s">
        <v>32</v>
      </c>
      <c r="B18" s="42" t="s">
        <v>12</v>
      </c>
      <c r="C18" s="42" t="s">
        <v>27</v>
      </c>
      <c r="D18" s="42" t="s">
        <v>31</v>
      </c>
      <c r="E18" s="42">
        <v>200</v>
      </c>
      <c r="F18" s="151">
        <f t="shared" si="1"/>
        <v>200</v>
      </c>
      <c r="G18" s="151">
        <f t="shared" si="1"/>
        <v>200</v>
      </c>
    </row>
    <row r="19" spans="1:7" s="244" customFormat="1" ht="31.5" x14ac:dyDescent="0.25">
      <c r="A19" s="6" t="s">
        <v>33</v>
      </c>
      <c r="B19" s="42" t="s">
        <v>12</v>
      </c>
      <c r="C19" s="42" t="s">
        <v>27</v>
      </c>
      <c r="D19" s="42" t="s">
        <v>31</v>
      </c>
      <c r="E19" s="42">
        <v>240</v>
      </c>
      <c r="F19" s="151">
        <f t="shared" si="1"/>
        <v>200</v>
      </c>
      <c r="G19" s="151">
        <f t="shared" si="1"/>
        <v>200</v>
      </c>
    </row>
    <row r="20" spans="1:7" s="244" customFormat="1" ht="15.75" hidden="1" x14ac:dyDescent="0.25">
      <c r="A20" s="7" t="s">
        <v>34</v>
      </c>
      <c r="B20" s="42" t="s">
        <v>12</v>
      </c>
      <c r="C20" s="42" t="s">
        <v>27</v>
      </c>
      <c r="D20" s="42" t="s">
        <v>31</v>
      </c>
      <c r="E20" s="42" t="s">
        <v>35</v>
      </c>
      <c r="F20" s="151">
        <v>200</v>
      </c>
      <c r="G20" s="151">
        <v>200</v>
      </c>
    </row>
    <row r="21" spans="1:7" s="244" customFormat="1" ht="15.75" x14ac:dyDescent="0.25">
      <c r="A21" s="37" t="s">
        <v>36</v>
      </c>
      <c r="B21" s="38" t="s">
        <v>8</v>
      </c>
      <c r="C21" s="38" t="s">
        <v>27</v>
      </c>
      <c r="D21" s="38" t="s">
        <v>37</v>
      </c>
      <c r="E21" s="39"/>
      <c r="F21" s="168">
        <f>F22+F28+F32</f>
        <v>13250</v>
      </c>
      <c r="G21" s="168">
        <f>G22+G28+G32</f>
        <v>13250</v>
      </c>
    </row>
    <row r="22" spans="1:7" s="244" customFormat="1" ht="47.25" x14ac:dyDescent="0.25">
      <c r="A22" s="49" t="s">
        <v>20</v>
      </c>
      <c r="B22" s="42" t="s">
        <v>8</v>
      </c>
      <c r="C22" s="42" t="s">
        <v>27</v>
      </c>
      <c r="D22" s="42" t="s">
        <v>37</v>
      </c>
      <c r="E22" s="42">
        <v>100</v>
      </c>
      <c r="F22" s="151">
        <f>F23</f>
        <v>12333</v>
      </c>
      <c r="G22" s="151">
        <f>G23</f>
        <v>12333</v>
      </c>
    </row>
    <row r="23" spans="1:7" s="244" customFormat="1" ht="15.75" x14ac:dyDescent="0.25">
      <c r="A23" s="49" t="s">
        <v>21</v>
      </c>
      <c r="B23" s="42" t="s">
        <v>8</v>
      </c>
      <c r="C23" s="42" t="s">
        <v>27</v>
      </c>
      <c r="D23" s="42" t="s">
        <v>37</v>
      </c>
      <c r="E23" s="42">
        <v>120</v>
      </c>
      <c r="F23" s="151">
        <f>F24+F25+F26+F27</f>
        <v>12333</v>
      </c>
      <c r="G23" s="151">
        <f>G24+G25+G26+G27</f>
        <v>12333</v>
      </c>
    </row>
    <row r="24" spans="1:7" s="244" customFormat="1" ht="15.75" hidden="1" x14ac:dyDescent="0.25">
      <c r="A24" s="7" t="s">
        <v>22</v>
      </c>
      <c r="B24" s="42" t="s">
        <v>8</v>
      </c>
      <c r="C24" s="42" t="s">
        <v>27</v>
      </c>
      <c r="D24" s="42" t="s">
        <v>37</v>
      </c>
      <c r="E24" s="42" t="s">
        <v>23</v>
      </c>
      <c r="F24" s="319">
        <v>5867</v>
      </c>
      <c r="G24" s="319">
        <v>5867</v>
      </c>
    </row>
    <row r="25" spans="1:7" s="244" customFormat="1" ht="31.5" hidden="1" x14ac:dyDescent="0.25">
      <c r="A25" s="7" t="s">
        <v>38</v>
      </c>
      <c r="B25" s="42" t="s">
        <v>8</v>
      </c>
      <c r="C25" s="42" t="s">
        <v>27</v>
      </c>
      <c r="D25" s="42" t="s">
        <v>37</v>
      </c>
      <c r="E25" s="42" t="s">
        <v>39</v>
      </c>
      <c r="F25" s="319">
        <v>2800</v>
      </c>
      <c r="G25" s="319">
        <v>2800</v>
      </c>
    </row>
    <row r="26" spans="1:7" s="244" customFormat="1" ht="47.25" hidden="1" x14ac:dyDescent="0.25">
      <c r="A26" s="7" t="s">
        <v>40</v>
      </c>
      <c r="B26" s="42" t="s">
        <v>8</v>
      </c>
      <c r="C26" s="42" t="s">
        <v>27</v>
      </c>
      <c r="D26" s="42" t="s">
        <v>37</v>
      </c>
      <c r="E26" s="42" t="s">
        <v>41</v>
      </c>
      <c r="F26" s="319">
        <v>1344</v>
      </c>
      <c r="G26" s="319">
        <v>1344</v>
      </c>
    </row>
    <row r="27" spans="1:7" s="244" customFormat="1" ht="47.25" hidden="1" x14ac:dyDescent="0.25">
      <c r="A27" s="7" t="s">
        <v>24</v>
      </c>
      <c r="B27" s="42" t="s">
        <v>12</v>
      </c>
      <c r="C27" s="42" t="s">
        <v>27</v>
      </c>
      <c r="D27" s="42" t="s">
        <v>37</v>
      </c>
      <c r="E27" s="42" t="s">
        <v>25</v>
      </c>
      <c r="F27" s="319">
        <v>2322</v>
      </c>
      <c r="G27" s="319">
        <v>2322</v>
      </c>
    </row>
    <row r="28" spans="1:7" s="244" customFormat="1" ht="15.75" x14ac:dyDescent="0.25">
      <c r="A28" s="49" t="s">
        <v>32</v>
      </c>
      <c r="B28" s="42" t="s">
        <v>8</v>
      </c>
      <c r="C28" s="42" t="s">
        <v>27</v>
      </c>
      <c r="D28" s="42" t="s">
        <v>37</v>
      </c>
      <c r="E28" s="42" t="s">
        <v>42</v>
      </c>
      <c r="F28" s="151">
        <f>F29</f>
        <v>877</v>
      </c>
      <c r="G28" s="151">
        <f>G29</f>
        <v>877</v>
      </c>
    </row>
    <row r="29" spans="1:7" s="244" customFormat="1" ht="31.5" x14ac:dyDescent="0.25">
      <c r="A29" s="49" t="s">
        <v>33</v>
      </c>
      <c r="B29" s="42" t="s">
        <v>8</v>
      </c>
      <c r="C29" s="42" t="s">
        <v>27</v>
      </c>
      <c r="D29" s="42" t="s">
        <v>37</v>
      </c>
      <c r="E29" s="42" t="s">
        <v>43</v>
      </c>
      <c r="F29" s="151">
        <f>F30+F31</f>
        <v>877</v>
      </c>
      <c r="G29" s="151">
        <f>G30+G31</f>
        <v>877</v>
      </c>
    </row>
    <row r="30" spans="1:7" s="244" customFormat="1" ht="31.5" hidden="1" x14ac:dyDescent="0.25">
      <c r="A30" s="14" t="s">
        <v>44</v>
      </c>
      <c r="B30" s="42" t="s">
        <v>8</v>
      </c>
      <c r="C30" s="42" t="s">
        <v>27</v>
      </c>
      <c r="D30" s="42" t="s">
        <v>37</v>
      </c>
      <c r="E30" s="42" t="s">
        <v>45</v>
      </c>
      <c r="F30" s="317">
        <v>445</v>
      </c>
      <c r="G30" s="317">
        <v>445</v>
      </c>
    </row>
    <row r="31" spans="1:7" s="244" customFormat="1" ht="15.75" hidden="1" x14ac:dyDescent="0.25">
      <c r="A31" s="7" t="s">
        <v>34</v>
      </c>
      <c r="B31" s="42" t="s">
        <v>8</v>
      </c>
      <c r="C31" s="42" t="s">
        <v>27</v>
      </c>
      <c r="D31" s="42" t="s">
        <v>37</v>
      </c>
      <c r="E31" s="42" t="s">
        <v>35</v>
      </c>
      <c r="F31" s="319">
        <v>432</v>
      </c>
      <c r="G31" s="319">
        <v>432</v>
      </c>
    </row>
    <row r="32" spans="1:7" s="244" customFormat="1" ht="15.75" x14ac:dyDescent="0.25">
      <c r="A32" s="248" t="s">
        <v>46</v>
      </c>
      <c r="B32" s="31" t="s">
        <v>8</v>
      </c>
      <c r="C32" s="31" t="s">
        <v>27</v>
      </c>
      <c r="D32" s="42" t="s">
        <v>37</v>
      </c>
      <c r="E32" s="31" t="s">
        <v>47</v>
      </c>
      <c r="F32" s="154">
        <f t="shared" ref="F32:G33" si="2">F33</f>
        <v>40</v>
      </c>
      <c r="G32" s="154">
        <f t="shared" si="2"/>
        <v>40</v>
      </c>
    </row>
    <row r="33" spans="1:7" s="244" customFormat="1" ht="15.75" x14ac:dyDescent="0.25">
      <c r="A33" s="248" t="s">
        <v>48</v>
      </c>
      <c r="B33" s="31" t="s">
        <v>8</v>
      </c>
      <c r="C33" s="31" t="s">
        <v>27</v>
      </c>
      <c r="D33" s="42" t="s">
        <v>37</v>
      </c>
      <c r="E33" s="31" t="s">
        <v>49</v>
      </c>
      <c r="F33" s="154">
        <f t="shared" si="2"/>
        <v>40</v>
      </c>
      <c r="G33" s="154">
        <f t="shared" si="2"/>
        <v>40</v>
      </c>
    </row>
    <row r="34" spans="1:7" s="244" customFormat="1" ht="15.75" hidden="1" x14ac:dyDescent="0.25">
      <c r="A34" s="7" t="s">
        <v>50</v>
      </c>
      <c r="B34" s="31" t="s">
        <v>8</v>
      </c>
      <c r="C34" s="31" t="s">
        <v>27</v>
      </c>
      <c r="D34" s="42" t="s">
        <v>37</v>
      </c>
      <c r="E34" s="31" t="s">
        <v>51</v>
      </c>
      <c r="F34" s="317">
        <v>40</v>
      </c>
      <c r="G34" s="317">
        <v>40</v>
      </c>
    </row>
    <row r="35" spans="1:7" s="244" customFormat="1" ht="15.75" x14ac:dyDescent="0.25">
      <c r="A35" s="37" t="s">
        <v>52</v>
      </c>
      <c r="B35" s="38" t="s">
        <v>8</v>
      </c>
      <c r="C35" s="38" t="s">
        <v>27</v>
      </c>
      <c r="D35" s="38" t="s">
        <v>53</v>
      </c>
      <c r="E35" s="39"/>
      <c r="F35" s="168">
        <f t="shared" ref="F35:G36" si="3">F36</f>
        <v>2746</v>
      </c>
      <c r="G35" s="168">
        <f t="shared" si="3"/>
        <v>2746</v>
      </c>
    </row>
    <row r="36" spans="1:7" s="244" customFormat="1" ht="47.25" x14ac:dyDescent="0.25">
      <c r="A36" s="49" t="s">
        <v>20</v>
      </c>
      <c r="B36" s="42" t="s">
        <v>8</v>
      </c>
      <c r="C36" s="42" t="s">
        <v>27</v>
      </c>
      <c r="D36" s="42" t="s">
        <v>53</v>
      </c>
      <c r="E36" s="42">
        <v>100</v>
      </c>
      <c r="F36" s="151">
        <f t="shared" si="3"/>
        <v>2746</v>
      </c>
      <c r="G36" s="151">
        <f t="shared" si="3"/>
        <v>2746</v>
      </c>
    </row>
    <row r="37" spans="1:7" s="244" customFormat="1" ht="15.75" x14ac:dyDescent="0.25">
      <c r="A37" s="49" t="s">
        <v>21</v>
      </c>
      <c r="B37" s="42" t="s">
        <v>8</v>
      </c>
      <c r="C37" s="42" t="s">
        <v>27</v>
      </c>
      <c r="D37" s="42" t="s">
        <v>53</v>
      </c>
      <c r="E37" s="42">
        <v>120</v>
      </c>
      <c r="F37" s="151">
        <f>F38+F39</f>
        <v>2746</v>
      </c>
      <c r="G37" s="151">
        <f>G38+G39</f>
        <v>2746</v>
      </c>
    </row>
    <row r="38" spans="1:7" s="244" customFormat="1" ht="15.75" hidden="1" x14ac:dyDescent="0.25">
      <c r="A38" s="7" t="s">
        <v>22</v>
      </c>
      <c r="B38" s="42" t="s">
        <v>8</v>
      </c>
      <c r="C38" s="42" t="s">
        <v>27</v>
      </c>
      <c r="D38" s="42" t="s">
        <v>53</v>
      </c>
      <c r="E38" s="42" t="s">
        <v>23</v>
      </c>
      <c r="F38" s="317">
        <v>2109</v>
      </c>
      <c r="G38" s="317">
        <v>2109</v>
      </c>
    </row>
    <row r="39" spans="1:7" s="244" customFormat="1" ht="47.25" hidden="1" x14ac:dyDescent="0.25">
      <c r="A39" s="7" t="s">
        <v>24</v>
      </c>
      <c r="B39" s="42" t="s">
        <v>12</v>
      </c>
      <c r="C39" s="42" t="s">
        <v>27</v>
      </c>
      <c r="D39" s="42" t="s">
        <v>53</v>
      </c>
      <c r="E39" s="42" t="s">
        <v>25</v>
      </c>
      <c r="F39" s="317">
        <v>637</v>
      </c>
      <c r="G39" s="317">
        <v>637</v>
      </c>
    </row>
    <row r="40" spans="1:7" s="244" customFormat="1" ht="15.75" x14ac:dyDescent="0.25">
      <c r="A40" s="249" t="s">
        <v>54</v>
      </c>
      <c r="B40" s="250" t="s">
        <v>8</v>
      </c>
      <c r="C40" s="250" t="s">
        <v>55</v>
      </c>
      <c r="D40" s="31"/>
      <c r="E40" s="31"/>
      <c r="F40" s="251">
        <f>F41+F50+F59+F101+F108+F123+F128</f>
        <v>364245</v>
      </c>
      <c r="G40" s="251">
        <f>G41+G50+G59+G101+G108+G123+G128</f>
        <v>364647</v>
      </c>
    </row>
    <row r="41" spans="1:7" ht="31.5" x14ac:dyDescent="0.25">
      <c r="A41" s="32" t="s">
        <v>56</v>
      </c>
      <c r="B41" s="33" t="s">
        <v>12</v>
      </c>
      <c r="C41" s="33" t="s">
        <v>55</v>
      </c>
      <c r="D41" s="33" t="s">
        <v>57</v>
      </c>
      <c r="E41" s="34"/>
      <c r="F41" s="253">
        <f t="shared" ref="F41:G44" si="4">F42</f>
        <v>10641</v>
      </c>
      <c r="G41" s="253">
        <f t="shared" si="4"/>
        <v>10641</v>
      </c>
    </row>
    <row r="42" spans="1:7" ht="15.75" x14ac:dyDescent="0.25">
      <c r="A42" s="4" t="s">
        <v>58</v>
      </c>
      <c r="B42" s="33" t="s">
        <v>12</v>
      </c>
      <c r="C42" s="33" t="s">
        <v>55</v>
      </c>
      <c r="D42" s="33" t="s">
        <v>59</v>
      </c>
      <c r="E42" s="34"/>
      <c r="F42" s="253">
        <f t="shared" si="4"/>
        <v>10641</v>
      </c>
      <c r="G42" s="253">
        <f t="shared" si="4"/>
        <v>10641</v>
      </c>
    </row>
    <row r="43" spans="1:7" ht="69.75" customHeight="1" x14ac:dyDescent="0.25">
      <c r="A43" s="4" t="s">
        <v>803</v>
      </c>
      <c r="B43" s="29" t="s">
        <v>12</v>
      </c>
      <c r="C43" s="29" t="s">
        <v>55</v>
      </c>
      <c r="D43" s="36" t="s">
        <v>60</v>
      </c>
      <c r="E43" s="33"/>
      <c r="F43" s="253">
        <f t="shared" si="4"/>
        <v>10641</v>
      </c>
      <c r="G43" s="253">
        <f t="shared" si="4"/>
        <v>10641</v>
      </c>
    </row>
    <row r="44" spans="1:7" ht="47.25" x14ac:dyDescent="0.25">
      <c r="A44" s="13" t="s">
        <v>804</v>
      </c>
      <c r="B44" s="38" t="s">
        <v>8</v>
      </c>
      <c r="C44" s="38" t="s">
        <v>55</v>
      </c>
      <c r="D44" s="53" t="s">
        <v>61</v>
      </c>
      <c r="E44" s="38"/>
      <c r="F44" s="11">
        <f t="shared" si="4"/>
        <v>10641</v>
      </c>
      <c r="G44" s="11">
        <f t="shared" si="4"/>
        <v>10641</v>
      </c>
    </row>
    <row r="45" spans="1:7" ht="47.25" x14ac:dyDescent="0.25">
      <c r="A45" s="14" t="s">
        <v>20</v>
      </c>
      <c r="B45" s="42" t="s">
        <v>8</v>
      </c>
      <c r="C45" s="42" t="s">
        <v>55</v>
      </c>
      <c r="D45" s="42" t="s">
        <v>61</v>
      </c>
      <c r="E45" s="42" t="s">
        <v>62</v>
      </c>
      <c r="F45" s="9">
        <f t="shared" ref="F45:G45" si="5">F46</f>
        <v>10641</v>
      </c>
      <c r="G45" s="12">
        <f t="shared" si="5"/>
        <v>10641</v>
      </c>
    </row>
    <row r="46" spans="1:7" ht="15.75" x14ac:dyDescent="0.25">
      <c r="A46" s="14" t="s">
        <v>21</v>
      </c>
      <c r="B46" s="42" t="s">
        <v>8</v>
      </c>
      <c r="C46" s="42" t="s">
        <v>55</v>
      </c>
      <c r="D46" s="42" t="s">
        <v>61</v>
      </c>
      <c r="E46" s="42" t="s">
        <v>63</v>
      </c>
      <c r="F46" s="9">
        <f t="shared" ref="F46:G46" si="6">F47+F48+F49</f>
        <v>10641</v>
      </c>
      <c r="G46" s="12">
        <f t="shared" si="6"/>
        <v>10641</v>
      </c>
    </row>
    <row r="47" spans="1:7" ht="15.75" hidden="1" x14ac:dyDescent="0.25">
      <c r="A47" s="6" t="s">
        <v>587</v>
      </c>
      <c r="B47" s="42" t="s">
        <v>8</v>
      </c>
      <c r="C47" s="42" t="s">
        <v>55</v>
      </c>
      <c r="D47" s="42" t="s">
        <v>61</v>
      </c>
      <c r="E47" s="42" t="s">
        <v>23</v>
      </c>
      <c r="F47" s="9">
        <v>6307.75</v>
      </c>
      <c r="G47" s="9">
        <v>6307.75</v>
      </c>
    </row>
    <row r="48" spans="1:7" ht="31.5" hidden="1" x14ac:dyDescent="0.25">
      <c r="A48" s="6" t="s">
        <v>38</v>
      </c>
      <c r="B48" s="42" t="s">
        <v>8</v>
      </c>
      <c r="C48" s="42" t="s">
        <v>55</v>
      </c>
      <c r="D48" s="42" t="s">
        <v>61</v>
      </c>
      <c r="E48" s="42" t="s">
        <v>39</v>
      </c>
      <c r="F48" s="9">
        <v>1940.25</v>
      </c>
      <c r="G48" s="9">
        <v>1940.25</v>
      </c>
    </row>
    <row r="49" spans="1:7" ht="47.25" hidden="1" x14ac:dyDescent="0.25">
      <c r="A49" s="7" t="s">
        <v>24</v>
      </c>
      <c r="B49" s="42" t="s">
        <v>8</v>
      </c>
      <c r="C49" s="42" t="s">
        <v>55</v>
      </c>
      <c r="D49" s="42" t="s">
        <v>61</v>
      </c>
      <c r="E49" s="42" t="s">
        <v>25</v>
      </c>
      <c r="F49" s="9">
        <v>2393</v>
      </c>
      <c r="G49" s="9">
        <v>2393</v>
      </c>
    </row>
    <row r="50" spans="1:7" ht="31.5" x14ac:dyDescent="0.25">
      <c r="A50" s="28" t="s">
        <v>64</v>
      </c>
      <c r="B50" s="29" t="s">
        <v>12</v>
      </c>
      <c r="C50" s="29" t="s">
        <v>55</v>
      </c>
      <c r="D50" s="29" t="s">
        <v>65</v>
      </c>
      <c r="E50" s="87"/>
      <c r="F50" s="167">
        <f>F52</f>
        <v>2808</v>
      </c>
      <c r="G50" s="167">
        <f>G52</f>
        <v>2840</v>
      </c>
    </row>
    <row r="51" spans="1:7" ht="15.75" x14ac:dyDescent="0.25">
      <c r="A51" s="206" t="s">
        <v>66</v>
      </c>
      <c r="B51" s="33" t="s">
        <v>12</v>
      </c>
      <c r="C51" s="33" t="s">
        <v>55</v>
      </c>
      <c r="D51" s="29" t="s">
        <v>67</v>
      </c>
      <c r="E51" s="34"/>
      <c r="F51" s="260">
        <f t="shared" ref="F51:G54" si="7">F52</f>
        <v>2808</v>
      </c>
      <c r="G51" s="260">
        <f t="shared" si="7"/>
        <v>2840</v>
      </c>
    </row>
    <row r="52" spans="1:7" ht="47.25" x14ac:dyDescent="0.25">
      <c r="A52" s="7" t="s">
        <v>68</v>
      </c>
      <c r="B52" s="42" t="s">
        <v>12</v>
      </c>
      <c r="C52" s="42" t="s">
        <v>55</v>
      </c>
      <c r="D52" s="41" t="s">
        <v>69</v>
      </c>
      <c r="E52" s="38"/>
      <c r="F52" s="151">
        <f t="shared" si="7"/>
        <v>2808</v>
      </c>
      <c r="G52" s="151">
        <f t="shared" si="7"/>
        <v>2840</v>
      </c>
    </row>
    <row r="53" spans="1:7" ht="31.5" x14ac:dyDescent="0.25">
      <c r="A53" s="37" t="s">
        <v>70</v>
      </c>
      <c r="B53" s="38" t="s">
        <v>8</v>
      </c>
      <c r="C53" s="38" t="s">
        <v>55</v>
      </c>
      <c r="D53" s="53" t="s">
        <v>71</v>
      </c>
      <c r="E53" s="39"/>
      <c r="F53" s="138">
        <f t="shared" si="7"/>
        <v>2808</v>
      </c>
      <c r="G53" s="138">
        <f t="shared" si="7"/>
        <v>2840</v>
      </c>
    </row>
    <row r="54" spans="1:7" ht="47.25" x14ac:dyDescent="0.25">
      <c r="A54" s="14" t="s">
        <v>20</v>
      </c>
      <c r="B54" s="42" t="s">
        <v>8</v>
      </c>
      <c r="C54" s="42" t="s">
        <v>55</v>
      </c>
      <c r="D54" s="41" t="s">
        <v>71</v>
      </c>
      <c r="E54" s="43">
        <v>100</v>
      </c>
      <c r="F54" s="124">
        <f t="shared" si="7"/>
        <v>2808</v>
      </c>
      <c r="G54" s="124">
        <f t="shared" si="7"/>
        <v>2840</v>
      </c>
    </row>
    <row r="55" spans="1:7" ht="15.75" x14ac:dyDescent="0.25">
      <c r="A55" s="14" t="s">
        <v>21</v>
      </c>
      <c r="B55" s="42" t="s">
        <v>8</v>
      </c>
      <c r="C55" s="42" t="s">
        <v>55</v>
      </c>
      <c r="D55" s="41" t="s">
        <v>71</v>
      </c>
      <c r="E55" s="43">
        <v>120</v>
      </c>
      <c r="F55" s="124">
        <f>SUM(F56:F58)</f>
        <v>2808</v>
      </c>
      <c r="G55" s="124">
        <f>SUM(G56:G58)</f>
        <v>2840</v>
      </c>
    </row>
    <row r="56" spans="1:7" ht="15.75" hidden="1" x14ac:dyDescent="0.25">
      <c r="A56" s="14" t="s">
        <v>22</v>
      </c>
      <c r="B56" s="42" t="s">
        <v>8</v>
      </c>
      <c r="C56" s="42" t="s">
        <v>55</v>
      </c>
      <c r="D56" s="41" t="s">
        <v>71</v>
      </c>
      <c r="E56" s="43">
        <v>121</v>
      </c>
      <c r="F56" s="124">
        <v>1540</v>
      </c>
      <c r="G56" s="124">
        <v>1564</v>
      </c>
    </row>
    <row r="57" spans="1:7" ht="31.5" hidden="1" x14ac:dyDescent="0.25">
      <c r="A57" s="7" t="s">
        <v>38</v>
      </c>
      <c r="B57" s="42" t="s">
        <v>8</v>
      </c>
      <c r="C57" s="42" t="s">
        <v>55</v>
      </c>
      <c r="D57" s="41" t="s">
        <v>71</v>
      </c>
      <c r="E57" s="43">
        <v>122</v>
      </c>
      <c r="F57" s="124">
        <v>621</v>
      </c>
      <c r="G57" s="124">
        <v>621</v>
      </c>
    </row>
    <row r="58" spans="1:7" ht="47.25" hidden="1" x14ac:dyDescent="0.25">
      <c r="A58" s="7" t="s">
        <v>24</v>
      </c>
      <c r="B58" s="42" t="s">
        <v>8</v>
      </c>
      <c r="C58" s="42" t="s">
        <v>55</v>
      </c>
      <c r="D58" s="41" t="s">
        <v>71</v>
      </c>
      <c r="E58" s="43">
        <v>129</v>
      </c>
      <c r="F58" s="124">
        <v>647</v>
      </c>
      <c r="G58" s="124">
        <v>655</v>
      </c>
    </row>
    <row r="59" spans="1:7" s="244" customFormat="1" ht="31.5" x14ac:dyDescent="0.25">
      <c r="A59" s="64" t="s">
        <v>11</v>
      </c>
      <c r="B59" s="29" t="s">
        <v>8</v>
      </c>
      <c r="C59" s="29" t="s">
        <v>55</v>
      </c>
      <c r="D59" s="29" t="s">
        <v>13</v>
      </c>
      <c r="E59" s="29"/>
      <c r="F59" s="167">
        <f t="shared" ref="F59:G59" si="8">F60+F72</f>
        <v>344641</v>
      </c>
      <c r="G59" s="167">
        <f t="shared" si="8"/>
        <v>345011</v>
      </c>
    </row>
    <row r="60" spans="1:7" s="244" customFormat="1" ht="15.75" x14ac:dyDescent="0.25">
      <c r="A60" s="206" t="s">
        <v>72</v>
      </c>
      <c r="B60" s="33" t="s">
        <v>12</v>
      </c>
      <c r="C60" s="33" t="s">
        <v>55</v>
      </c>
      <c r="D60" s="245" t="s">
        <v>73</v>
      </c>
      <c r="E60" s="254"/>
      <c r="F60" s="260">
        <f>F61</f>
        <v>5991</v>
      </c>
      <c r="G60" s="260">
        <f>G61</f>
        <v>5988</v>
      </c>
    </row>
    <row r="61" spans="1:7" s="244" customFormat="1" ht="47.25" x14ac:dyDescent="0.25">
      <c r="A61" s="64" t="s">
        <v>74</v>
      </c>
      <c r="B61" s="42" t="s">
        <v>12</v>
      </c>
      <c r="C61" s="42" t="s">
        <v>55</v>
      </c>
      <c r="D61" s="36" t="s">
        <v>75</v>
      </c>
      <c r="E61" s="30"/>
      <c r="F61" s="151">
        <f>F62+F66</f>
        <v>5991</v>
      </c>
      <c r="G61" s="151">
        <f>G62+G66</f>
        <v>5988</v>
      </c>
    </row>
    <row r="62" spans="1:7" s="244" customFormat="1" ht="15.75" x14ac:dyDescent="0.25">
      <c r="A62" s="37" t="s">
        <v>76</v>
      </c>
      <c r="B62" s="42" t="s">
        <v>8</v>
      </c>
      <c r="C62" s="42" t="s">
        <v>55</v>
      </c>
      <c r="D62" s="38" t="s">
        <v>77</v>
      </c>
      <c r="E62" s="42"/>
      <c r="F62" s="151">
        <f t="shared" ref="F62:G64" si="9">F63</f>
        <v>600</v>
      </c>
      <c r="G62" s="151">
        <f t="shared" si="9"/>
        <v>600</v>
      </c>
    </row>
    <row r="63" spans="1:7" s="244" customFormat="1" ht="15.75" x14ac:dyDescent="0.25">
      <c r="A63" s="7" t="s">
        <v>32</v>
      </c>
      <c r="B63" s="42" t="s">
        <v>8</v>
      </c>
      <c r="C63" s="42" t="s">
        <v>55</v>
      </c>
      <c r="D63" s="42" t="s">
        <v>77</v>
      </c>
      <c r="E63" s="42" t="s">
        <v>42</v>
      </c>
      <c r="F63" s="151">
        <f t="shared" si="9"/>
        <v>600</v>
      </c>
      <c r="G63" s="151">
        <f t="shared" si="9"/>
        <v>600</v>
      </c>
    </row>
    <row r="64" spans="1:7" s="244" customFormat="1" ht="31.5" x14ac:dyDescent="0.25">
      <c r="A64" s="7" t="s">
        <v>33</v>
      </c>
      <c r="B64" s="42" t="s">
        <v>8</v>
      </c>
      <c r="C64" s="42" t="s">
        <v>55</v>
      </c>
      <c r="D64" s="42" t="s">
        <v>77</v>
      </c>
      <c r="E64" s="42" t="s">
        <v>43</v>
      </c>
      <c r="F64" s="151">
        <f t="shared" si="9"/>
        <v>600</v>
      </c>
      <c r="G64" s="151">
        <f t="shared" si="9"/>
        <v>600</v>
      </c>
    </row>
    <row r="65" spans="1:7" s="244" customFormat="1" ht="15.75" hidden="1" x14ac:dyDescent="0.25">
      <c r="A65" s="7" t="s">
        <v>34</v>
      </c>
      <c r="B65" s="42" t="s">
        <v>8</v>
      </c>
      <c r="C65" s="42" t="s">
        <v>55</v>
      </c>
      <c r="D65" s="42" t="s">
        <v>77</v>
      </c>
      <c r="E65" s="42" t="s">
        <v>35</v>
      </c>
      <c r="F65" s="151">
        <v>600</v>
      </c>
      <c r="G65" s="151">
        <v>600</v>
      </c>
    </row>
    <row r="66" spans="1:7" s="244" customFormat="1" ht="63" x14ac:dyDescent="0.25">
      <c r="A66" s="37" t="s">
        <v>78</v>
      </c>
      <c r="B66" s="38" t="s">
        <v>12</v>
      </c>
      <c r="C66" s="38" t="s">
        <v>55</v>
      </c>
      <c r="D66" s="38" t="s">
        <v>79</v>
      </c>
      <c r="E66" s="38"/>
      <c r="F66" s="138">
        <f t="shared" ref="F66:G67" si="10">F67</f>
        <v>5391</v>
      </c>
      <c r="G66" s="138">
        <f t="shared" si="10"/>
        <v>5388</v>
      </c>
    </row>
    <row r="67" spans="1:7" s="244" customFormat="1" ht="47.25" x14ac:dyDescent="0.25">
      <c r="A67" s="166" t="s">
        <v>20</v>
      </c>
      <c r="B67" s="31" t="s">
        <v>12</v>
      </c>
      <c r="C67" s="42" t="s">
        <v>55</v>
      </c>
      <c r="D67" s="42" t="s">
        <v>79</v>
      </c>
      <c r="E67" s="42" t="s">
        <v>62</v>
      </c>
      <c r="F67" s="124">
        <f t="shared" si="10"/>
        <v>5391</v>
      </c>
      <c r="G67" s="124">
        <f t="shared" si="10"/>
        <v>5388</v>
      </c>
    </row>
    <row r="68" spans="1:7" s="244" customFormat="1" ht="15.75" x14ac:dyDescent="0.25">
      <c r="A68" s="166" t="s">
        <v>21</v>
      </c>
      <c r="B68" s="31" t="s">
        <v>12</v>
      </c>
      <c r="C68" s="42" t="s">
        <v>55</v>
      </c>
      <c r="D68" s="42" t="s">
        <v>79</v>
      </c>
      <c r="E68" s="42" t="s">
        <v>63</v>
      </c>
      <c r="F68" s="124">
        <f>F69+F70+F71</f>
        <v>5391</v>
      </c>
      <c r="G68" s="124">
        <f>G69+G70+G71</f>
        <v>5388</v>
      </c>
    </row>
    <row r="69" spans="1:7" s="244" customFormat="1" ht="15.75" hidden="1" x14ac:dyDescent="0.25">
      <c r="A69" s="14" t="s">
        <v>22</v>
      </c>
      <c r="B69" s="31" t="s">
        <v>12</v>
      </c>
      <c r="C69" s="42" t="s">
        <v>55</v>
      </c>
      <c r="D69" s="42" t="s">
        <v>79</v>
      </c>
      <c r="E69" s="42" t="s">
        <v>23</v>
      </c>
      <c r="F69" s="204">
        <v>2872</v>
      </c>
      <c r="G69" s="204">
        <v>2872</v>
      </c>
    </row>
    <row r="70" spans="1:7" s="244" customFormat="1" ht="31.5" hidden="1" x14ac:dyDescent="0.25">
      <c r="A70" s="7" t="s">
        <v>38</v>
      </c>
      <c r="B70" s="31" t="s">
        <v>12</v>
      </c>
      <c r="C70" s="42" t="s">
        <v>55</v>
      </c>
      <c r="D70" s="42" t="s">
        <v>79</v>
      </c>
      <c r="E70" s="42" t="s">
        <v>39</v>
      </c>
      <c r="F70" s="204">
        <v>1280.172</v>
      </c>
      <c r="G70" s="204">
        <v>1280.172</v>
      </c>
    </row>
    <row r="71" spans="1:7" s="244" customFormat="1" ht="47.25" hidden="1" x14ac:dyDescent="0.25">
      <c r="A71" s="7" t="s">
        <v>24</v>
      </c>
      <c r="B71" s="42" t="s">
        <v>12</v>
      </c>
      <c r="C71" s="42" t="s">
        <v>55</v>
      </c>
      <c r="D71" s="42" t="s">
        <v>79</v>
      </c>
      <c r="E71" s="42" t="s">
        <v>25</v>
      </c>
      <c r="F71" s="204">
        <f>1245.828-7</f>
        <v>1238.828</v>
      </c>
      <c r="G71" s="204">
        <f>1245.828-10</f>
        <v>1235.828</v>
      </c>
    </row>
    <row r="72" spans="1:7" s="244" customFormat="1" ht="15.75" x14ac:dyDescent="0.25">
      <c r="A72" s="206" t="s">
        <v>14</v>
      </c>
      <c r="B72" s="33" t="s">
        <v>12</v>
      </c>
      <c r="C72" s="33" t="s">
        <v>55</v>
      </c>
      <c r="D72" s="245" t="s">
        <v>15</v>
      </c>
      <c r="E72" s="38"/>
      <c r="F72" s="260">
        <f t="shared" ref="F72:G72" si="11">F73+F78+F83</f>
        <v>338650</v>
      </c>
      <c r="G72" s="260">
        <f t="shared" si="11"/>
        <v>339023</v>
      </c>
    </row>
    <row r="73" spans="1:7" s="244" customFormat="1" ht="31.5" x14ac:dyDescent="0.25">
      <c r="A73" s="64" t="s">
        <v>80</v>
      </c>
      <c r="B73" s="29" t="s">
        <v>12</v>
      </c>
      <c r="C73" s="29" t="s">
        <v>55</v>
      </c>
      <c r="D73" s="36" t="s">
        <v>81</v>
      </c>
      <c r="E73" s="30"/>
      <c r="F73" s="167">
        <f t="shared" ref="F73:G76" si="12">F74</f>
        <v>1161</v>
      </c>
      <c r="G73" s="167">
        <f t="shared" si="12"/>
        <v>1384</v>
      </c>
    </row>
    <row r="74" spans="1:7" s="244" customFormat="1" ht="63" x14ac:dyDescent="0.25">
      <c r="A74" s="37" t="s">
        <v>82</v>
      </c>
      <c r="B74" s="38" t="s">
        <v>12</v>
      </c>
      <c r="C74" s="38" t="s">
        <v>55</v>
      </c>
      <c r="D74" s="53" t="s">
        <v>83</v>
      </c>
      <c r="E74" s="38"/>
      <c r="F74" s="168">
        <f t="shared" si="12"/>
        <v>1161</v>
      </c>
      <c r="G74" s="168">
        <f t="shared" si="12"/>
        <v>1384</v>
      </c>
    </row>
    <row r="75" spans="1:7" s="244" customFormat="1" ht="15.75" x14ac:dyDescent="0.25">
      <c r="A75" s="7" t="s">
        <v>32</v>
      </c>
      <c r="B75" s="42" t="s">
        <v>12</v>
      </c>
      <c r="C75" s="42" t="s">
        <v>55</v>
      </c>
      <c r="D75" s="41" t="s">
        <v>83</v>
      </c>
      <c r="E75" s="42" t="s">
        <v>42</v>
      </c>
      <c r="F75" s="151">
        <f t="shared" si="12"/>
        <v>1161</v>
      </c>
      <c r="G75" s="151">
        <f t="shared" si="12"/>
        <v>1384</v>
      </c>
    </row>
    <row r="76" spans="1:7" s="244" customFormat="1" ht="31.5" x14ac:dyDescent="0.25">
      <c r="A76" s="7" t="s">
        <v>33</v>
      </c>
      <c r="B76" s="42" t="s">
        <v>12</v>
      </c>
      <c r="C76" s="42" t="s">
        <v>55</v>
      </c>
      <c r="D76" s="41" t="s">
        <v>83</v>
      </c>
      <c r="E76" s="42" t="s">
        <v>43</v>
      </c>
      <c r="F76" s="151">
        <f t="shared" si="12"/>
        <v>1161</v>
      </c>
      <c r="G76" s="151">
        <f t="shared" si="12"/>
        <v>1384</v>
      </c>
    </row>
    <row r="77" spans="1:7" s="244" customFormat="1" ht="15.75" hidden="1" x14ac:dyDescent="0.25">
      <c r="A77" s="7" t="s">
        <v>34</v>
      </c>
      <c r="B77" s="42" t="s">
        <v>12</v>
      </c>
      <c r="C77" s="42" t="s">
        <v>55</v>
      </c>
      <c r="D77" s="41" t="s">
        <v>83</v>
      </c>
      <c r="E77" s="42" t="s">
        <v>35</v>
      </c>
      <c r="F77" s="151">
        <f>1038+60+43+20</f>
        <v>1161</v>
      </c>
      <c r="G77" s="151">
        <f>1246+70+68</f>
        <v>1384</v>
      </c>
    </row>
    <row r="78" spans="1:7" s="244" customFormat="1" ht="31.5" x14ac:dyDescent="0.25">
      <c r="A78" s="64" t="s">
        <v>84</v>
      </c>
      <c r="B78" s="42" t="s">
        <v>12</v>
      </c>
      <c r="C78" s="42" t="s">
        <v>55</v>
      </c>
      <c r="D78" s="36" t="s">
        <v>85</v>
      </c>
      <c r="E78" s="30"/>
      <c r="F78" s="167">
        <f t="shared" ref="F78:G81" si="13">F79</f>
        <v>1427</v>
      </c>
      <c r="G78" s="167">
        <f t="shared" si="13"/>
        <v>1577</v>
      </c>
    </row>
    <row r="79" spans="1:7" s="244" customFormat="1" ht="15.75" x14ac:dyDescent="0.25">
      <c r="A79" s="37" t="s">
        <v>86</v>
      </c>
      <c r="B79" s="42" t="s">
        <v>12</v>
      </c>
      <c r="C79" s="42" t="s">
        <v>55</v>
      </c>
      <c r="D79" s="53" t="s">
        <v>87</v>
      </c>
      <c r="E79" s="38"/>
      <c r="F79" s="168">
        <f t="shared" si="13"/>
        <v>1427</v>
      </c>
      <c r="G79" s="168">
        <f t="shared" si="13"/>
        <v>1577</v>
      </c>
    </row>
    <row r="80" spans="1:7" s="244" customFormat="1" ht="15.75" x14ac:dyDescent="0.25">
      <c r="A80" s="7" t="s">
        <v>32</v>
      </c>
      <c r="B80" s="33" t="s">
        <v>12</v>
      </c>
      <c r="C80" s="33" t="s">
        <v>55</v>
      </c>
      <c r="D80" s="41" t="s">
        <v>87</v>
      </c>
      <c r="E80" s="42" t="s">
        <v>42</v>
      </c>
      <c r="F80" s="151">
        <f t="shared" si="13"/>
        <v>1427</v>
      </c>
      <c r="G80" s="151">
        <f t="shared" si="13"/>
        <v>1577</v>
      </c>
    </row>
    <row r="81" spans="1:7" s="244" customFormat="1" ht="31.5" x14ac:dyDescent="0.25">
      <c r="A81" s="7" t="s">
        <v>33</v>
      </c>
      <c r="B81" s="42" t="s">
        <v>12</v>
      </c>
      <c r="C81" s="42" t="s">
        <v>55</v>
      </c>
      <c r="D81" s="41" t="s">
        <v>87</v>
      </c>
      <c r="E81" s="42" t="s">
        <v>43</v>
      </c>
      <c r="F81" s="151">
        <f t="shared" si="13"/>
        <v>1427</v>
      </c>
      <c r="G81" s="151">
        <f t="shared" si="13"/>
        <v>1577</v>
      </c>
    </row>
    <row r="82" spans="1:7" s="244" customFormat="1" ht="15.75" hidden="1" x14ac:dyDescent="0.25">
      <c r="A82" s="7" t="s">
        <v>34</v>
      </c>
      <c r="B82" s="42" t="s">
        <v>12</v>
      </c>
      <c r="C82" s="42" t="s">
        <v>55</v>
      </c>
      <c r="D82" s="41" t="s">
        <v>87</v>
      </c>
      <c r="E82" s="42" t="s">
        <v>35</v>
      </c>
      <c r="F82" s="151">
        <v>1427</v>
      </c>
      <c r="G82" s="151">
        <f>1350+140+87</f>
        <v>1577</v>
      </c>
    </row>
    <row r="83" spans="1:7" s="244" customFormat="1" ht="31.5" x14ac:dyDescent="0.25">
      <c r="A83" s="246" t="s">
        <v>16</v>
      </c>
      <c r="B83" s="29" t="s">
        <v>12</v>
      </c>
      <c r="C83" s="29" t="s">
        <v>55</v>
      </c>
      <c r="D83" s="36" t="s">
        <v>17</v>
      </c>
      <c r="E83" s="33"/>
      <c r="F83" s="167">
        <f>F84+F97</f>
        <v>336062</v>
      </c>
      <c r="G83" s="167">
        <f>G84+G97</f>
        <v>336062</v>
      </c>
    </row>
    <row r="84" spans="1:7" s="244" customFormat="1" ht="15.75" x14ac:dyDescent="0.25">
      <c r="A84" s="37" t="s">
        <v>88</v>
      </c>
      <c r="B84" s="38" t="s">
        <v>12</v>
      </c>
      <c r="C84" s="38" t="s">
        <v>55</v>
      </c>
      <c r="D84" s="53" t="s">
        <v>89</v>
      </c>
      <c r="E84" s="38"/>
      <c r="F84" s="168">
        <f>F85+F90+F94</f>
        <v>333777</v>
      </c>
      <c r="G84" s="168">
        <f>G85+G90+G94</f>
        <v>333777</v>
      </c>
    </row>
    <row r="85" spans="1:7" s="244" customFormat="1" ht="47.25" x14ac:dyDescent="0.25">
      <c r="A85" s="6" t="s">
        <v>90</v>
      </c>
      <c r="B85" s="42" t="s">
        <v>8</v>
      </c>
      <c r="C85" s="42" t="s">
        <v>55</v>
      </c>
      <c r="D85" s="41" t="s">
        <v>89</v>
      </c>
      <c r="E85" s="42">
        <v>100</v>
      </c>
      <c r="F85" s="151">
        <f>F86</f>
        <v>333137</v>
      </c>
      <c r="G85" s="151">
        <f>G86</f>
        <v>333137</v>
      </c>
    </row>
    <row r="86" spans="1:7" s="244" customFormat="1" ht="15.75" x14ac:dyDescent="0.25">
      <c r="A86" s="6" t="s">
        <v>21</v>
      </c>
      <c r="B86" s="42" t="s">
        <v>8</v>
      </c>
      <c r="C86" s="42" t="s">
        <v>55</v>
      </c>
      <c r="D86" s="41" t="s">
        <v>89</v>
      </c>
      <c r="E86" s="42">
        <v>120</v>
      </c>
      <c r="F86" s="151">
        <f>F87+F88+F89</f>
        <v>333137</v>
      </c>
      <c r="G86" s="151">
        <f>G87+G88+G89</f>
        <v>333137</v>
      </c>
    </row>
    <row r="87" spans="1:7" s="244" customFormat="1" ht="15.75" hidden="1" x14ac:dyDescent="0.25">
      <c r="A87" s="6" t="s">
        <v>22</v>
      </c>
      <c r="B87" s="42" t="s">
        <v>8</v>
      </c>
      <c r="C87" s="42" t="s">
        <v>55</v>
      </c>
      <c r="D87" s="41" t="s">
        <v>89</v>
      </c>
      <c r="E87" s="42" t="s">
        <v>23</v>
      </c>
      <c r="F87" s="151">
        <v>191365</v>
      </c>
      <c r="G87" s="151">
        <v>191365</v>
      </c>
    </row>
    <row r="88" spans="1:7" s="244" customFormat="1" ht="31.5" hidden="1" x14ac:dyDescent="0.25">
      <c r="A88" s="6" t="s">
        <v>38</v>
      </c>
      <c r="B88" s="42" t="s">
        <v>8</v>
      </c>
      <c r="C88" s="42" t="s">
        <v>55</v>
      </c>
      <c r="D88" s="41" t="s">
        <v>89</v>
      </c>
      <c r="E88" s="42" t="s">
        <v>39</v>
      </c>
      <c r="F88" s="151">
        <f t="shared" ref="F88:G88" si="14">58489+3200+2661+2240-5</f>
        <v>66585</v>
      </c>
      <c r="G88" s="151">
        <f t="shared" si="14"/>
        <v>66585</v>
      </c>
    </row>
    <row r="89" spans="1:7" s="244" customFormat="1" ht="47.25" hidden="1" x14ac:dyDescent="0.25">
      <c r="A89" s="7" t="s">
        <v>24</v>
      </c>
      <c r="B89" s="42" t="s">
        <v>8</v>
      </c>
      <c r="C89" s="42" t="s">
        <v>55</v>
      </c>
      <c r="D89" s="41" t="s">
        <v>89</v>
      </c>
      <c r="E89" s="42" t="s">
        <v>25</v>
      </c>
      <c r="F89" s="151">
        <v>75187</v>
      </c>
      <c r="G89" s="151">
        <v>75187</v>
      </c>
    </row>
    <row r="90" spans="1:7" s="244" customFormat="1" ht="15.75" x14ac:dyDescent="0.25">
      <c r="A90" s="6" t="s">
        <v>32</v>
      </c>
      <c r="B90" s="42" t="s">
        <v>12</v>
      </c>
      <c r="C90" s="42" t="s">
        <v>55</v>
      </c>
      <c r="D90" s="41" t="s">
        <v>89</v>
      </c>
      <c r="E90" s="42">
        <v>200</v>
      </c>
      <c r="F90" s="151">
        <f>F91</f>
        <v>590</v>
      </c>
      <c r="G90" s="151">
        <f>G91</f>
        <v>590</v>
      </c>
    </row>
    <row r="91" spans="1:7" s="244" customFormat="1" ht="31.5" x14ac:dyDescent="0.25">
      <c r="A91" s="6" t="s">
        <v>33</v>
      </c>
      <c r="B91" s="42" t="s">
        <v>8</v>
      </c>
      <c r="C91" s="42" t="s">
        <v>55</v>
      </c>
      <c r="D91" s="41" t="s">
        <v>89</v>
      </c>
      <c r="E91" s="42">
        <v>240</v>
      </c>
      <c r="F91" s="151">
        <f>F93+F92</f>
        <v>590</v>
      </c>
      <c r="G91" s="151">
        <f>G93+G92</f>
        <v>590</v>
      </c>
    </row>
    <row r="92" spans="1:7" s="244" customFormat="1" ht="31.5" hidden="1" x14ac:dyDescent="0.25">
      <c r="A92" s="14" t="s">
        <v>44</v>
      </c>
      <c r="B92" s="42" t="s">
        <v>8</v>
      </c>
      <c r="C92" s="42" t="s">
        <v>55</v>
      </c>
      <c r="D92" s="41" t="s">
        <v>89</v>
      </c>
      <c r="E92" s="42" t="s">
        <v>45</v>
      </c>
      <c r="F92" s="151">
        <v>80</v>
      </c>
      <c r="G92" s="151">
        <v>80</v>
      </c>
    </row>
    <row r="93" spans="1:7" s="244" customFormat="1" ht="15.75" hidden="1" x14ac:dyDescent="0.25">
      <c r="A93" s="7" t="s">
        <v>34</v>
      </c>
      <c r="B93" s="42" t="s">
        <v>8</v>
      </c>
      <c r="C93" s="42" t="s">
        <v>55</v>
      </c>
      <c r="D93" s="41" t="s">
        <v>89</v>
      </c>
      <c r="E93" s="42" t="s">
        <v>35</v>
      </c>
      <c r="F93" s="151">
        <v>510</v>
      </c>
      <c r="G93" s="151">
        <v>510</v>
      </c>
    </row>
    <row r="94" spans="1:7" s="244" customFormat="1" ht="15.75" x14ac:dyDescent="0.25">
      <c r="A94" s="6" t="s">
        <v>46</v>
      </c>
      <c r="B94" s="42" t="s">
        <v>12</v>
      </c>
      <c r="C94" s="42" t="s">
        <v>55</v>
      </c>
      <c r="D94" s="41" t="s">
        <v>89</v>
      </c>
      <c r="E94" s="42">
        <v>800</v>
      </c>
      <c r="F94" s="151">
        <f>F95</f>
        <v>50</v>
      </c>
      <c r="G94" s="151">
        <f>G95</f>
        <v>50</v>
      </c>
    </row>
    <row r="95" spans="1:7" s="244" customFormat="1" ht="15.75" x14ac:dyDescent="0.25">
      <c r="A95" s="7" t="s">
        <v>48</v>
      </c>
      <c r="B95" s="42" t="s">
        <v>8</v>
      </c>
      <c r="C95" s="42" t="s">
        <v>55</v>
      </c>
      <c r="D95" s="41" t="s">
        <v>89</v>
      </c>
      <c r="E95" s="42">
        <v>850</v>
      </c>
      <c r="F95" s="151">
        <f t="shared" ref="F95:G95" si="15">F96</f>
        <v>50</v>
      </c>
      <c r="G95" s="151">
        <f t="shared" si="15"/>
        <v>50</v>
      </c>
    </row>
    <row r="96" spans="1:7" s="244" customFormat="1" ht="15.75" hidden="1" x14ac:dyDescent="0.25">
      <c r="A96" s="7" t="s">
        <v>50</v>
      </c>
      <c r="B96" s="42" t="s">
        <v>8</v>
      </c>
      <c r="C96" s="42" t="s">
        <v>55</v>
      </c>
      <c r="D96" s="41" t="s">
        <v>89</v>
      </c>
      <c r="E96" s="42" t="s">
        <v>51</v>
      </c>
      <c r="F96" s="151">
        <v>50</v>
      </c>
      <c r="G96" s="151">
        <v>50</v>
      </c>
    </row>
    <row r="97" spans="1:7" s="244" customFormat="1" ht="15.75" x14ac:dyDescent="0.25">
      <c r="A97" s="37" t="s">
        <v>99</v>
      </c>
      <c r="B97" s="42" t="s">
        <v>12</v>
      </c>
      <c r="C97" s="42" t="s">
        <v>55</v>
      </c>
      <c r="D97" s="16" t="s">
        <v>890</v>
      </c>
      <c r="E97" s="38"/>
      <c r="F97" s="168">
        <f t="shared" ref="F97:G99" si="16">F98</f>
        <v>2285</v>
      </c>
      <c r="G97" s="168">
        <f t="shared" si="16"/>
        <v>2285</v>
      </c>
    </row>
    <row r="98" spans="1:7" s="244" customFormat="1" ht="15.75" x14ac:dyDescent="0.25">
      <c r="A98" s="6" t="s">
        <v>32</v>
      </c>
      <c r="B98" s="42" t="s">
        <v>12</v>
      </c>
      <c r="C98" s="42" t="s">
        <v>55</v>
      </c>
      <c r="D98" s="1" t="s">
        <v>890</v>
      </c>
      <c r="E98" s="42">
        <v>200</v>
      </c>
      <c r="F98" s="151">
        <f t="shared" si="16"/>
        <v>2285</v>
      </c>
      <c r="G98" s="151">
        <f t="shared" si="16"/>
        <v>2285</v>
      </c>
    </row>
    <row r="99" spans="1:7" s="244" customFormat="1" ht="31.5" x14ac:dyDescent="0.25">
      <c r="A99" s="6" t="s">
        <v>33</v>
      </c>
      <c r="B99" s="42" t="s">
        <v>12</v>
      </c>
      <c r="C99" s="42" t="s">
        <v>55</v>
      </c>
      <c r="D99" s="1" t="s">
        <v>890</v>
      </c>
      <c r="E99" s="42">
        <v>240</v>
      </c>
      <c r="F99" s="151">
        <f t="shared" si="16"/>
        <v>2285</v>
      </c>
      <c r="G99" s="151">
        <f t="shared" si="16"/>
        <v>2285</v>
      </c>
    </row>
    <row r="100" spans="1:7" s="244" customFormat="1" ht="15.75" hidden="1" x14ac:dyDescent="0.25">
      <c r="A100" s="7" t="s">
        <v>34</v>
      </c>
      <c r="B100" s="42" t="s">
        <v>12</v>
      </c>
      <c r="C100" s="42" t="s">
        <v>55</v>
      </c>
      <c r="D100" s="1" t="s">
        <v>890</v>
      </c>
      <c r="E100" s="42" t="s">
        <v>35</v>
      </c>
      <c r="F100" s="204">
        <v>2285</v>
      </c>
      <c r="G100" s="204">
        <v>2285</v>
      </c>
    </row>
    <row r="101" spans="1:7" ht="47.25" x14ac:dyDescent="0.25">
      <c r="A101" s="64" t="s">
        <v>100</v>
      </c>
      <c r="B101" s="29" t="s">
        <v>12</v>
      </c>
      <c r="C101" s="29" t="s">
        <v>55</v>
      </c>
      <c r="D101" s="29" t="s">
        <v>101</v>
      </c>
      <c r="E101" s="247"/>
      <c r="F101" s="167">
        <f t="shared" ref="F101:G106" si="17">F102</f>
        <v>3900</v>
      </c>
      <c r="G101" s="167">
        <f t="shared" si="17"/>
        <v>3900</v>
      </c>
    </row>
    <row r="102" spans="1:7" ht="63" x14ac:dyDescent="0.25">
      <c r="A102" s="206" t="s">
        <v>102</v>
      </c>
      <c r="B102" s="33" t="s">
        <v>12</v>
      </c>
      <c r="C102" s="33" t="s">
        <v>55</v>
      </c>
      <c r="D102" s="245" t="s">
        <v>103</v>
      </c>
      <c r="E102" s="33"/>
      <c r="F102" s="260">
        <f t="shared" si="17"/>
        <v>3900</v>
      </c>
      <c r="G102" s="260">
        <f t="shared" si="17"/>
        <v>3900</v>
      </c>
    </row>
    <row r="103" spans="1:7" ht="31.5" x14ac:dyDescent="0.25">
      <c r="A103" s="64" t="s">
        <v>104</v>
      </c>
      <c r="B103" s="29" t="s">
        <v>12</v>
      </c>
      <c r="C103" s="29" t="s">
        <v>55</v>
      </c>
      <c r="D103" s="36" t="s">
        <v>105</v>
      </c>
      <c r="E103" s="29"/>
      <c r="F103" s="167">
        <f t="shared" si="17"/>
        <v>3900</v>
      </c>
      <c r="G103" s="167">
        <f t="shared" si="17"/>
        <v>3900</v>
      </c>
    </row>
    <row r="104" spans="1:7" ht="15.75" x14ac:dyDescent="0.25">
      <c r="A104" s="37" t="s">
        <v>106</v>
      </c>
      <c r="B104" s="42" t="s">
        <v>12</v>
      </c>
      <c r="C104" s="42" t="s">
        <v>55</v>
      </c>
      <c r="D104" s="38" t="s">
        <v>107</v>
      </c>
      <c r="E104" s="39"/>
      <c r="F104" s="168">
        <f t="shared" si="17"/>
        <v>3900</v>
      </c>
      <c r="G104" s="168">
        <f t="shared" si="17"/>
        <v>3900</v>
      </c>
    </row>
    <row r="105" spans="1:7" ht="15.75" x14ac:dyDescent="0.25">
      <c r="A105" s="7" t="s">
        <v>32</v>
      </c>
      <c r="B105" s="42" t="s">
        <v>12</v>
      </c>
      <c r="C105" s="42" t="s">
        <v>55</v>
      </c>
      <c r="D105" s="42" t="s">
        <v>107</v>
      </c>
      <c r="E105" s="42" t="s">
        <v>42</v>
      </c>
      <c r="F105" s="151">
        <f t="shared" si="17"/>
        <v>3900</v>
      </c>
      <c r="G105" s="151">
        <f t="shared" si="17"/>
        <v>3900</v>
      </c>
    </row>
    <row r="106" spans="1:7" ht="31.5" x14ac:dyDescent="0.25">
      <c r="A106" s="7" t="s">
        <v>33</v>
      </c>
      <c r="B106" s="42" t="s">
        <v>12</v>
      </c>
      <c r="C106" s="42" t="s">
        <v>55</v>
      </c>
      <c r="D106" s="42" t="s">
        <v>107</v>
      </c>
      <c r="E106" s="42" t="s">
        <v>43</v>
      </c>
      <c r="F106" s="151">
        <f t="shared" si="17"/>
        <v>3900</v>
      </c>
      <c r="G106" s="151">
        <f t="shared" si="17"/>
        <v>3900</v>
      </c>
    </row>
    <row r="107" spans="1:7" ht="31.5" hidden="1" x14ac:dyDescent="0.25">
      <c r="A107" s="14" t="s">
        <v>108</v>
      </c>
      <c r="B107" s="42" t="s">
        <v>12</v>
      </c>
      <c r="C107" s="42" t="s">
        <v>55</v>
      </c>
      <c r="D107" s="42" t="s">
        <v>107</v>
      </c>
      <c r="E107" s="247" t="s">
        <v>45</v>
      </c>
      <c r="F107" s="151">
        <v>3900</v>
      </c>
      <c r="G107" s="151">
        <v>3900</v>
      </c>
    </row>
    <row r="108" spans="1:7" s="244" customFormat="1" ht="31.5" x14ac:dyDescent="0.25">
      <c r="A108" s="64" t="s">
        <v>109</v>
      </c>
      <c r="B108" s="29" t="s">
        <v>12</v>
      </c>
      <c r="C108" s="29" t="s">
        <v>55</v>
      </c>
      <c r="D108" s="29" t="s">
        <v>110</v>
      </c>
      <c r="E108" s="255"/>
      <c r="F108" s="167">
        <f t="shared" ref="F108:G108" si="18">F109</f>
        <v>1610</v>
      </c>
      <c r="G108" s="167">
        <f t="shared" si="18"/>
        <v>1610</v>
      </c>
    </row>
    <row r="109" spans="1:7" s="244" customFormat="1" ht="15.75" x14ac:dyDescent="0.25">
      <c r="A109" s="64" t="s">
        <v>927</v>
      </c>
      <c r="B109" s="29" t="s">
        <v>12</v>
      </c>
      <c r="C109" s="29" t="s">
        <v>55</v>
      </c>
      <c r="D109" s="29" t="s">
        <v>928</v>
      </c>
      <c r="E109" s="255"/>
      <c r="F109" s="167">
        <f t="shared" ref="F109:G109" si="19">F110</f>
        <v>1610</v>
      </c>
      <c r="G109" s="167">
        <f t="shared" si="19"/>
        <v>1610</v>
      </c>
    </row>
    <row r="110" spans="1:7" s="244" customFormat="1" ht="15.75" x14ac:dyDescent="0.25">
      <c r="A110" s="64" t="s">
        <v>111</v>
      </c>
      <c r="B110" s="29" t="s">
        <v>12</v>
      </c>
      <c r="C110" s="29" t="s">
        <v>55</v>
      </c>
      <c r="D110" s="20" t="s">
        <v>924</v>
      </c>
      <c r="E110" s="256"/>
      <c r="F110" s="167">
        <f>F111+F117</f>
        <v>1610</v>
      </c>
      <c r="G110" s="167">
        <f>G111+G117</f>
        <v>1610</v>
      </c>
    </row>
    <row r="111" spans="1:7" s="244" customFormat="1" ht="15.75" x14ac:dyDescent="0.25">
      <c r="A111" s="37" t="s">
        <v>112</v>
      </c>
      <c r="B111" s="42" t="s">
        <v>12</v>
      </c>
      <c r="C111" s="42" t="s">
        <v>55</v>
      </c>
      <c r="D111" s="2" t="s">
        <v>925</v>
      </c>
      <c r="E111" s="232"/>
      <c r="F111" s="138">
        <f t="shared" ref="F111:G111" si="20">F112</f>
        <v>1070</v>
      </c>
      <c r="G111" s="138">
        <f t="shared" si="20"/>
        <v>1070</v>
      </c>
    </row>
    <row r="112" spans="1:7" s="244" customFormat="1" ht="47.25" x14ac:dyDescent="0.25">
      <c r="A112" s="49" t="s">
        <v>90</v>
      </c>
      <c r="B112" s="42" t="s">
        <v>12</v>
      </c>
      <c r="C112" s="42" t="s">
        <v>55</v>
      </c>
      <c r="D112" s="1" t="s">
        <v>925</v>
      </c>
      <c r="E112" s="1" t="s">
        <v>62</v>
      </c>
      <c r="F112" s="124">
        <f>F113</f>
        <v>1070</v>
      </c>
      <c r="G112" s="124">
        <f>G113</f>
        <v>1070</v>
      </c>
    </row>
    <row r="113" spans="1:7" s="244" customFormat="1" ht="15.75" x14ac:dyDescent="0.25">
      <c r="A113" s="49" t="s">
        <v>21</v>
      </c>
      <c r="B113" s="42" t="s">
        <v>12</v>
      </c>
      <c r="C113" s="42" t="s">
        <v>55</v>
      </c>
      <c r="D113" s="1" t="s">
        <v>925</v>
      </c>
      <c r="E113" s="1" t="s">
        <v>63</v>
      </c>
      <c r="F113" s="151">
        <f>F114+F115+F116</f>
        <v>1070</v>
      </c>
      <c r="G113" s="151">
        <f>G114+G115+G116</f>
        <v>1070</v>
      </c>
    </row>
    <row r="114" spans="1:7" s="244" customFormat="1" ht="15.75" hidden="1" x14ac:dyDescent="0.25">
      <c r="A114" s="7" t="s">
        <v>22</v>
      </c>
      <c r="B114" s="42" t="s">
        <v>12</v>
      </c>
      <c r="C114" s="42" t="s">
        <v>55</v>
      </c>
      <c r="D114" s="1" t="s">
        <v>925</v>
      </c>
      <c r="E114" s="1" t="s">
        <v>23</v>
      </c>
      <c r="F114" s="317">
        <v>603</v>
      </c>
      <c r="G114" s="317">
        <v>603</v>
      </c>
    </row>
    <row r="115" spans="1:7" s="244" customFormat="1" ht="31.5" hidden="1" x14ac:dyDescent="0.25">
      <c r="A115" s="6" t="s">
        <v>38</v>
      </c>
      <c r="B115" s="42" t="s">
        <v>12</v>
      </c>
      <c r="C115" s="42" t="s">
        <v>55</v>
      </c>
      <c r="D115" s="1" t="s">
        <v>925</v>
      </c>
      <c r="E115" s="42" t="s">
        <v>39</v>
      </c>
      <c r="F115" s="317">
        <v>220.02600000000001</v>
      </c>
      <c r="G115" s="317">
        <v>220.02600000000001</v>
      </c>
    </row>
    <row r="116" spans="1:7" s="244" customFormat="1" ht="47.25" hidden="1" x14ac:dyDescent="0.25">
      <c r="A116" s="7" t="s">
        <v>24</v>
      </c>
      <c r="B116" s="42" t="s">
        <v>12</v>
      </c>
      <c r="C116" s="42" t="s">
        <v>55</v>
      </c>
      <c r="D116" s="1" t="s">
        <v>925</v>
      </c>
      <c r="E116" s="42" t="s">
        <v>25</v>
      </c>
      <c r="F116" s="317">
        <v>246.97399999999999</v>
      </c>
      <c r="G116" s="317">
        <v>246.97399999999999</v>
      </c>
    </row>
    <row r="117" spans="1:7" s="244" customFormat="1" ht="31.5" x14ac:dyDescent="0.25">
      <c r="A117" s="37" t="s">
        <v>113</v>
      </c>
      <c r="B117" s="2" t="s">
        <v>12</v>
      </c>
      <c r="C117" s="2" t="s">
        <v>55</v>
      </c>
      <c r="D117" s="2" t="s">
        <v>926</v>
      </c>
      <c r="E117" s="2"/>
      <c r="F117" s="138">
        <f t="shared" ref="F117:G118" si="21">F118</f>
        <v>540</v>
      </c>
      <c r="G117" s="138">
        <f t="shared" si="21"/>
        <v>540</v>
      </c>
    </row>
    <row r="118" spans="1:7" s="244" customFormat="1" ht="47.25" x14ac:dyDescent="0.25">
      <c r="A118" s="49" t="s">
        <v>90</v>
      </c>
      <c r="B118" s="1" t="s">
        <v>12</v>
      </c>
      <c r="C118" s="1" t="s">
        <v>55</v>
      </c>
      <c r="D118" s="1" t="s">
        <v>926</v>
      </c>
      <c r="E118" s="1" t="s">
        <v>62</v>
      </c>
      <c r="F118" s="124">
        <f t="shared" si="21"/>
        <v>540</v>
      </c>
      <c r="G118" s="124">
        <f t="shared" si="21"/>
        <v>540</v>
      </c>
    </row>
    <row r="119" spans="1:7" s="244" customFormat="1" ht="15.75" x14ac:dyDescent="0.25">
      <c r="A119" s="49" t="s">
        <v>21</v>
      </c>
      <c r="B119" s="1" t="s">
        <v>12</v>
      </c>
      <c r="C119" s="1" t="s">
        <v>55</v>
      </c>
      <c r="D119" s="1" t="s">
        <v>926</v>
      </c>
      <c r="E119" s="1" t="s">
        <v>63</v>
      </c>
      <c r="F119" s="124">
        <f t="shared" ref="F119:G119" si="22">F120+F122+F121</f>
        <v>540</v>
      </c>
      <c r="G119" s="124">
        <f t="shared" si="22"/>
        <v>540</v>
      </c>
    </row>
    <row r="120" spans="1:7" s="244" customFormat="1" ht="15.75" hidden="1" x14ac:dyDescent="0.25">
      <c r="A120" s="7" t="s">
        <v>22</v>
      </c>
      <c r="B120" s="1" t="s">
        <v>12</v>
      </c>
      <c r="C120" s="1" t="s">
        <v>55</v>
      </c>
      <c r="D120" s="1" t="s">
        <v>926</v>
      </c>
      <c r="E120" s="1" t="s">
        <v>23</v>
      </c>
      <c r="F120" s="317">
        <v>196</v>
      </c>
      <c r="G120" s="317">
        <v>196</v>
      </c>
    </row>
    <row r="121" spans="1:7" s="244" customFormat="1" ht="31.5" hidden="1" x14ac:dyDescent="0.25">
      <c r="A121" s="6" t="s">
        <v>38</v>
      </c>
      <c r="B121" s="1" t="s">
        <v>12</v>
      </c>
      <c r="C121" s="1" t="s">
        <v>55</v>
      </c>
      <c r="D121" s="1" t="s">
        <v>926</v>
      </c>
      <c r="E121" s="42" t="s">
        <v>39</v>
      </c>
      <c r="F121" s="317">
        <v>220.02600000000001</v>
      </c>
      <c r="G121" s="317">
        <v>220.02600000000001</v>
      </c>
    </row>
    <row r="122" spans="1:7" s="244" customFormat="1" ht="47.25" hidden="1" x14ac:dyDescent="0.25">
      <c r="A122" s="7" t="s">
        <v>24</v>
      </c>
      <c r="B122" s="1" t="s">
        <v>12</v>
      </c>
      <c r="C122" s="1" t="s">
        <v>55</v>
      </c>
      <c r="D122" s="1" t="s">
        <v>926</v>
      </c>
      <c r="E122" s="1" t="s">
        <v>25</v>
      </c>
      <c r="F122" s="317">
        <v>123.974</v>
      </c>
      <c r="G122" s="317">
        <v>123.974</v>
      </c>
    </row>
    <row r="123" spans="1:7" s="244" customFormat="1" ht="31.5" x14ac:dyDescent="0.25">
      <c r="A123" s="28" t="s">
        <v>28</v>
      </c>
      <c r="B123" s="29" t="s">
        <v>12</v>
      </c>
      <c r="C123" s="29" t="s">
        <v>55</v>
      </c>
      <c r="D123" s="29" t="s">
        <v>29</v>
      </c>
      <c r="E123" s="42"/>
      <c r="F123" s="167">
        <f t="shared" ref="F123:G126" si="23">F124</f>
        <v>605</v>
      </c>
      <c r="G123" s="167">
        <f t="shared" si="23"/>
        <v>605</v>
      </c>
    </row>
    <row r="124" spans="1:7" s="244" customFormat="1" ht="15.75" x14ac:dyDescent="0.25">
      <c r="A124" s="37" t="s">
        <v>114</v>
      </c>
      <c r="B124" s="38" t="s">
        <v>8</v>
      </c>
      <c r="C124" s="38" t="s">
        <v>55</v>
      </c>
      <c r="D124" s="38" t="s">
        <v>37</v>
      </c>
      <c r="E124" s="38"/>
      <c r="F124" s="168">
        <f t="shared" si="23"/>
        <v>605</v>
      </c>
      <c r="G124" s="168">
        <f t="shared" si="23"/>
        <v>605</v>
      </c>
    </row>
    <row r="125" spans="1:7" s="244" customFormat="1" ht="15.75" x14ac:dyDescent="0.25">
      <c r="A125" s="7" t="s">
        <v>32</v>
      </c>
      <c r="B125" s="42" t="s">
        <v>12</v>
      </c>
      <c r="C125" s="42" t="s">
        <v>55</v>
      </c>
      <c r="D125" s="42" t="s">
        <v>37</v>
      </c>
      <c r="E125" s="42">
        <v>200</v>
      </c>
      <c r="F125" s="151">
        <f t="shared" si="23"/>
        <v>605</v>
      </c>
      <c r="G125" s="151">
        <f t="shared" si="23"/>
        <v>605</v>
      </c>
    </row>
    <row r="126" spans="1:7" s="244" customFormat="1" ht="31.5" x14ac:dyDescent="0.25">
      <c r="A126" s="7" t="s">
        <v>33</v>
      </c>
      <c r="B126" s="42" t="s">
        <v>8</v>
      </c>
      <c r="C126" s="42" t="s">
        <v>55</v>
      </c>
      <c r="D126" s="42" t="s">
        <v>37</v>
      </c>
      <c r="E126" s="42">
        <v>240</v>
      </c>
      <c r="F126" s="151">
        <f t="shared" si="23"/>
        <v>605</v>
      </c>
      <c r="G126" s="151">
        <f t="shared" si="23"/>
        <v>605</v>
      </c>
    </row>
    <row r="127" spans="1:7" s="244" customFormat="1" ht="31.5" hidden="1" x14ac:dyDescent="0.25">
      <c r="A127" s="14" t="s">
        <v>44</v>
      </c>
      <c r="B127" s="42" t="s">
        <v>12</v>
      </c>
      <c r="C127" s="42" t="s">
        <v>55</v>
      </c>
      <c r="D127" s="42" t="s">
        <v>37</v>
      </c>
      <c r="E127" s="42" t="s">
        <v>45</v>
      </c>
      <c r="F127" s="151">
        <v>605</v>
      </c>
      <c r="G127" s="151">
        <v>605</v>
      </c>
    </row>
    <row r="128" spans="1:7" s="244" customFormat="1" ht="15.75" x14ac:dyDescent="0.25">
      <c r="A128" s="28" t="s">
        <v>115</v>
      </c>
      <c r="B128" s="29" t="s">
        <v>12</v>
      </c>
      <c r="C128" s="29" t="s">
        <v>55</v>
      </c>
      <c r="D128" s="29" t="s">
        <v>116</v>
      </c>
      <c r="E128" s="42"/>
      <c r="F128" s="167">
        <f t="shared" ref="F128:G131" si="24">F129</f>
        <v>40</v>
      </c>
      <c r="G128" s="167">
        <f t="shared" si="24"/>
        <v>40</v>
      </c>
    </row>
    <row r="129" spans="1:7" s="244" customFormat="1" ht="31.5" x14ac:dyDescent="0.25">
      <c r="A129" s="14" t="s">
        <v>117</v>
      </c>
      <c r="B129" s="42" t="s">
        <v>12</v>
      </c>
      <c r="C129" s="42" t="s">
        <v>55</v>
      </c>
      <c r="D129" s="38" t="s">
        <v>118</v>
      </c>
      <c r="E129" s="257"/>
      <c r="F129" s="168">
        <f t="shared" si="24"/>
        <v>40</v>
      </c>
      <c r="G129" s="168">
        <f t="shared" si="24"/>
        <v>40</v>
      </c>
    </row>
    <row r="130" spans="1:7" s="244" customFormat="1" ht="15.75" x14ac:dyDescent="0.25">
      <c r="A130" s="7" t="s">
        <v>32</v>
      </c>
      <c r="B130" s="42" t="s">
        <v>12</v>
      </c>
      <c r="C130" s="42" t="s">
        <v>55</v>
      </c>
      <c r="D130" s="42" t="s">
        <v>118</v>
      </c>
      <c r="E130" s="42" t="s">
        <v>42</v>
      </c>
      <c r="F130" s="151">
        <f t="shared" si="24"/>
        <v>40</v>
      </c>
      <c r="G130" s="151">
        <f t="shared" si="24"/>
        <v>40</v>
      </c>
    </row>
    <row r="131" spans="1:7" s="244" customFormat="1" ht="31.5" x14ac:dyDescent="0.25">
      <c r="A131" s="7" t="s">
        <v>33</v>
      </c>
      <c r="B131" s="42" t="s">
        <v>12</v>
      </c>
      <c r="C131" s="42" t="s">
        <v>55</v>
      </c>
      <c r="D131" s="42" t="s">
        <v>118</v>
      </c>
      <c r="E131" s="42" t="s">
        <v>43</v>
      </c>
      <c r="F131" s="151">
        <f t="shared" si="24"/>
        <v>40</v>
      </c>
      <c r="G131" s="151">
        <f t="shared" si="24"/>
        <v>40</v>
      </c>
    </row>
    <row r="132" spans="1:7" s="244" customFormat="1" ht="15.75" hidden="1" x14ac:dyDescent="0.25">
      <c r="A132" s="7" t="s">
        <v>34</v>
      </c>
      <c r="B132" s="42" t="s">
        <v>12</v>
      </c>
      <c r="C132" s="42" t="s">
        <v>55</v>
      </c>
      <c r="D132" s="42" t="s">
        <v>118</v>
      </c>
      <c r="E132" s="42" t="s">
        <v>35</v>
      </c>
      <c r="F132" s="151">
        <v>40</v>
      </c>
      <c r="G132" s="151">
        <v>40</v>
      </c>
    </row>
    <row r="133" spans="1:7" s="244" customFormat="1" ht="31.5" x14ac:dyDescent="0.25">
      <c r="A133" s="28" t="s">
        <v>119</v>
      </c>
      <c r="B133" s="29" t="s">
        <v>8</v>
      </c>
      <c r="C133" s="29" t="s">
        <v>120</v>
      </c>
      <c r="D133" s="30"/>
      <c r="E133" s="256"/>
      <c r="F133" s="167">
        <f>F134+F160+F167</f>
        <v>47361</v>
      </c>
      <c r="G133" s="167">
        <f>G134+G160+G167</f>
        <v>47407</v>
      </c>
    </row>
    <row r="134" spans="1:7" s="244" customFormat="1" ht="31.5" x14ac:dyDescent="0.25">
      <c r="A134" s="64" t="s">
        <v>11</v>
      </c>
      <c r="B134" s="29" t="s">
        <v>12</v>
      </c>
      <c r="C134" s="29" t="s">
        <v>120</v>
      </c>
      <c r="D134" s="29" t="s">
        <v>13</v>
      </c>
      <c r="E134" s="29"/>
      <c r="F134" s="167">
        <f t="shared" ref="F134:G134" si="25">F135</f>
        <v>30004</v>
      </c>
      <c r="G134" s="167">
        <f t="shared" si="25"/>
        <v>30050</v>
      </c>
    </row>
    <row r="135" spans="1:7" s="244" customFormat="1" ht="15.75" x14ac:dyDescent="0.25">
      <c r="A135" s="206" t="s">
        <v>14</v>
      </c>
      <c r="B135" s="33" t="s">
        <v>8</v>
      </c>
      <c r="C135" s="33" t="s">
        <v>120</v>
      </c>
      <c r="D135" s="245" t="s">
        <v>15</v>
      </c>
      <c r="E135" s="38"/>
      <c r="F135" s="260">
        <f t="shared" ref="F135:G135" si="26">F136+F141+F146</f>
        <v>30004</v>
      </c>
      <c r="G135" s="260">
        <f t="shared" si="26"/>
        <v>30050</v>
      </c>
    </row>
    <row r="136" spans="1:7" s="244" customFormat="1" ht="31.5" x14ac:dyDescent="0.25">
      <c r="A136" s="64" t="s">
        <v>80</v>
      </c>
      <c r="B136" s="29" t="s">
        <v>8</v>
      </c>
      <c r="C136" s="29" t="s">
        <v>120</v>
      </c>
      <c r="D136" s="36" t="s">
        <v>81</v>
      </c>
      <c r="E136" s="30"/>
      <c r="F136" s="167">
        <f t="shared" ref="F136:G139" si="27">F137</f>
        <v>186</v>
      </c>
      <c r="G136" s="167">
        <f t="shared" si="27"/>
        <v>222</v>
      </c>
    </row>
    <row r="137" spans="1:7" s="244" customFormat="1" ht="63" x14ac:dyDescent="0.25">
      <c r="A137" s="37" t="s">
        <v>82</v>
      </c>
      <c r="B137" s="38" t="s">
        <v>12</v>
      </c>
      <c r="C137" s="38" t="s">
        <v>120</v>
      </c>
      <c r="D137" s="53" t="s">
        <v>83</v>
      </c>
      <c r="E137" s="38"/>
      <c r="F137" s="168">
        <f t="shared" si="27"/>
        <v>186</v>
      </c>
      <c r="G137" s="168">
        <f t="shared" si="27"/>
        <v>222</v>
      </c>
    </row>
    <row r="138" spans="1:7" s="244" customFormat="1" ht="15.75" x14ac:dyDescent="0.25">
      <c r="A138" s="7" t="s">
        <v>32</v>
      </c>
      <c r="B138" s="42" t="s">
        <v>8</v>
      </c>
      <c r="C138" s="42" t="s">
        <v>120</v>
      </c>
      <c r="D138" s="41" t="s">
        <v>83</v>
      </c>
      <c r="E138" s="42" t="s">
        <v>42</v>
      </c>
      <c r="F138" s="151">
        <f t="shared" si="27"/>
        <v>186</v>
      </c>
      <c r="G138" s="151">
        <f t="shared" si="27"/>
        <v>222</v>
      </c>
    </row>
    <row r="139" spans="1:7" s="244" customFormat="1" ht="31.5" x14ac:dyDescent="0.25">
      <c r="A139" s="7" t="s">
        <v>33</v>
      </c>
      <c r="B139" s="42" t="s">
        <v>8</v>
      </c>
      <c r="C139" s="42" t="s">
        <v>120</v>
      </c>
      <c r="D139" s="41" t="s">
        <v>83</v>
      </c>
      <c r="E139" s="42" t="s">
        <v>43</v>
      </c>
      <c r="F139" s="151">
        <f t="shared" si="27"/>
        <v>186</v>
      </c>
      <c r="G139" s="151">
        <f t="shared" si="27"/>
        <v>222</v>
      </c>
    </row>
    <row r="140" spans="1:7" s="244" customFormat="1" ht="15.75" hidden="1" x14ac:dyDescent="0.25">
      <c r="A140" s="7" t="s">
        <v>34</v>
      </c>
      <c r="B140" s="42" t="s">
        <v>8</v>
      </c>
      <c r="C140" s="42" t="s">
        <v>120</v>
      </c>
      <c r="D140" s="41" t="s">
        <v>83</v>
      </c>
      <c r="E140" s="42" t="s">
        <v>35</v>
      </c>
      <c r="F140" s="317">
        <v>186</v>
      </c>
      <c r="G140" s="318">
        <v>222</v>
      </c>
    </row>
    <row r="141" spans="1:7" s="244" customFormat="1" ht="31.5" x14ac:dyDescent="0.25">
      <c r="A141" s="64" t="s">
        <v>84</v>
      </c>
      <c r="B141" s="29" t="s">
        <v>8</v>
      </c>
      <c r="C141" s="29" t="s">
        <v>120</v>
      </c>
      <c r="D141" s="36" t="s">
        <v>85</v>
      </c>
      <c r="E141" s="30"/>
      <c r="F141" s="167">
        <f t="shared" ref="F141:G144" si="28">F142</f>
        <v>70</v>
      </c>
      <c r="G141" s="167">
        <f t="shared" si="28"/>
        <v>80</v>
      </c>
    </row>
    <row r="142" spans="1:7" s="244" customFormat="1" ht="15.75" x14ac:dyDescent="0.25">
      <c r="A142" s="37" t="s">
        <v>86</v>
      </c>
      <c r="B142" s="38" t="s">
        <v>8</v>
      </c>
      <c r="C142" s="38" t="s">
        <v>120</v>
      </c>
      <c r="D142" s="53" t="s">
        <v>87</v>
      </c>
      <c r="E142" s="38"/>
      <c r="F142" s="168">
        <f t="shared" si="28"/>
        <v>70</v>
      </c>
      <c r="G142" s="168">
        <f t="shared" si="28"/>
        <v>80</v>
      </c>
    </row>
    <row r="143" spans="1:7" s="244" customFormat="1" ht="15.75" x14ac:dyDescent="0.25">
      <c r="A143" s="7" t="s">
        <v>32</v>
      </c>
      <c r="B143" s="42" t="s">
        <v>8</v>
      </c>
      <c r="C143" s="42" t="s">
        <v>120</v>
      </c>
      <c r="D143" s="41" t="s">
        <v>87</v>
      </c>
      <c r="E143" s="42" t="s">
        <v>42</v>
      </c>
      <c r="F143" s="151">
        <f t="shared" si="28"/>
        <v>70</v>
      </c>
      <c r="G143" s="151">
        <f t="shared" si="28"/>
        <v>80</v>
      </c>
    </row>
    <row r="144" spans="1:7" s="244" customFormat="1" ht="31.5" x14ac:dyDescent="0.25">
      <c r="A144" s="7" t="s">
        <v>33</v>
      </c>
      <c r="B144" s="42" t="s">
        <v>12</v>
      </c>
      <c r="C144" s="42" t="s">
        <v>120</v>
      </c>
      <c r="D144" s="41" t="s">
        <v>87</v>
      </c>
      <c r="E144" s="42" t="s">
        <v>43</v>
      </c>
      <c r="F144" s="151">
        <f t="shared" si="28"/>
        <v>70</v>
      </c>
      <c r="G144" s="151">
        <f t="shared" si="28"/>
        <v>80</v>
      </c>
    </row>
    <row r="145" spans="1:7" s="244" customFormat="1" ht="15.75" hidden="1" x14ac:dyDescent="0.25">
      <c r="A145" s="7" t="s">
        <v>34</v>
      </c>
      <c r="B145" s="42" t="s">
        <v>8</v>
      </c>
      <c r="C145" s="42" t="s">
        <v>120</v>
      </c>
      <c r="D145" s="41" t="s">
        <v>87</v>
      </c>
      <c r="E145" s="42" t="s">
        <v>35</v>
      </c>
      <c r="F145" s="317">
        <v>70</v>
      </c>
      <c r="G145" s="318">
        <v>80</v>
      </c>
    </row>
    <row r="146" spans="1:7" s="244" customFormat="1" ht="31.5" x14ac:dyDescent="0.25">
      <c r="A146" s="246" t="s">
        <v>16</v>
      </c>
      <c r="B146" s="29" t="s">
        <v>8</v>
      </c>
      <c r="C146" s="29" t="s">
        <v>120</v>
      </c>
      <c r="D146" s="36" t="s">
        <v>17</v>
      </c>
      <c r="E146" s="33"/>
      <c r="F146" s="167">
        <f>F147</f>
        <v>29748</v>
      </c>
      <c r="G146" s="167">
        <f>G147</f>
        <v>29748</v>
      </c>
    </row>
    <row r="147" spans="1:7" s="244" customFormat="1" ht="15.75" x14ac:dyDescent="0.25">
      <c r="A147" s="37" t="s">
        <v>88</v>
      </c>
      <c r="B147" s="38" t="s">
        <v>8</v>
      </c>
      <c r="C147" s="38" t="s">
        <v>120</v>
      </c>
      <c r="D147" s="53" t="s">
        <v>89</v>
      </c>
      <c r="E147" s="38"/>
      <c r="F147" s="168">
        <f>F148+F153+F157</f>
        <v>29748</v>
      </c>
      <c r="G147" s="168">
        <f>G148+G153+G157</f>
        <v>29748</v>
      </c>
    </row>
    <row r="148" spans="1:7" s="244" customFormat="1" ht="47.25" x14ac:dyDescent="0.25">
      <c r="A148" s="6" t="s">
        <v>90</v>
      </c>
      <c r="B148" s="42" t="s">
        <v>8</v>
      </c>
      <c r="C148" s="42" t="s">
        <v>120</v>
      </c>
      <c r="D148" s="41" t="s">
        <v>89</v>
      </c>
      <c r="E148" s="42">
        <v>100</v>
      </c>
      <c r="F148" s="151">
        <f>F149</f>
        <v>28247</v>
      </c>
      <c r="G148" s="151">
        <f>G149</f>
        <v>28247</v>
      </c>
    </row>
    <row r="149" spans="1:7" s="244" customFormat="1" ht="15.75" x14ac:dyDescent="0.25">
      <c r="A149" s="6" t="s">
        <v>21</v>
      </c>
      <c r="B149" s="42" t="s">
        <v>8</v>
      </c>
      <c r="C149" s="42" t="s">
        <v>120</v>
      </c>
      <c r="D149" s="41" t="s">
        <v>89</v>
      </c>
      <c r="E149" s="42">
        <v>120</v>
      </c>
      <c r="F149" s="151">
        <f>F150+F151+F152</f>
        <v>28247</v>
      </c>
      <c r="G149" s="151">
        <f>G150+G151+G152</f>
        <v>28247</v>
      </c>
    </row>
    <row r="150" spans="1:7" s="244" customFormat="1" ht="15.75" hidden="1" x14ac:dyDescent="0.25">
      <c r="A150" s="6" t="s">
        <v>22</v>
      </c>
      <c r="B150" s="42" t="s">
        <v>8</v>
      </c>
      <c r="C150" s="42" t="s">
        <v>120</v>
      </c>
      <c r="D150" s="41" t="s">
        <v>89</v>
      </c>
      <c r="E150" s="42" t="s">
        <v>23</v>
      </c>
      <c r="F150" s="317">
        <v>16139</v>
      </c>
      <c r="G150" s="317">
        <v>16139</v>
      </c>
    </row>
    <row r="151" spans="1:7" s="244" customFormat="1" ht="31.5" hidden="1" x14ac:dyDescent="0.25">
      <c r="A151" s="6" t="s">
        <v>38</v>
      </c>
      <c r="B151" s="42" t="s">
        <v>12</v>
      </c>
      <c r="C151" s="42" t="s">
        <v>120</v>
      </c>
      <c r="D151" s="41" t="s">
        <v>89</v>
      </c>
      <c r="E151" s="42" t="s">
        <v>39</v>
      </c>
      <c r="F151" s="317">
        <v>5556</v>
      </c>
      <c r="G151" s="317">
        <v>5556</v>
      </c>
    </row>
    <row r="152" spans="1:7" s="244" customFormat="1" ht="47.25" hidden="1" x14ac:dyDescent="0.25">
      <c r="A152" s="7" t="s">
        <v>24</v>
      </c>
      <c r="B152" s="42" t="s">
        <v>8</v>
      </c>
      <c r="C152" s="42" t="s">
        <v>120</v>
      </c>
      <c r="D152" s="41" t="s">
        <v>89</v>
      </c>
      <c r="E152" s="42" t="s">
        <v>25</v>
      </c>
      <c r="F152" s="317">
        <v>6552</v>
      </c>
      <c r="G152" s="317">
        <v>6552</v>
      </c>
    </row>
    <row r="153" spans="1:7" s="244" customFormat="1" ht="15.75" x14ac:dyDescent="0.25">
      <c r="A153" s="6" t="s">
        <v>32</v>
      </c>
      <c r="B153" s="42" t="s">
        <v>8</v>
      </c>
      <c r="C153" s="42" t="s">
        <v>120</v>
      </c>
      <c r="D153" s="41" t="s">
        <v>89</v>
      </c>
      <c r="E153" s="42">
        <v>200</v>
      </c>
      <c r="F153" s="317">
        <f>F154</f>
        <v>1491</v>
      </c>
      <c r="G153" s="318">
        <f>G154</f>
        <v>1491</v>
      </c>
    </row>
    <row r="154" spans="1:7" s="244" customFormat="1" ht="31.5" x14ac:dyDescent="0.25">
      <c r="A154" s="6" t="s">
        <v>33</v>
      </c>
      <c r="B154" s="42" t="s">
        <v>8</v>
      </c>
      <c r="C154" s="42" t="s">
        <v>120</v>
      </c>
      <c r="D154" s="41" t="s">
        <v>89</v>
      </c>
      <c r="E154" s="42">
        <v>240</v>
      </c>
      <c r="F154" s="317">
        <f>F155+F156</f>
        <v>1491</v>
      </c>
      <c r="G154" s="318">
        <f>G155+G156</f>
        <v>1491</v>
      </c>
    </row>
    <row r="155" spans="1:7" s="244" customFormat="1" ht="31.5" hidden="1" x14ac:dyDescent="0.25">
      <c r="A155" s="14" t="s">
        <v>44</v>
      </c>
      <c r="B155" s="42" t="s">
        <v>8</v>
      </c>
      <c r="C155" s="42" t="s">
        <v>120</v>
      </c>
      <c r="D155" s="41" t="s">
        <v>89</v>
      </c>
      <c r="E155" s="42" t="s">
        <v>45</v>
      </c>
      <c r="F155" s="317">
        <v>822</v>
      </c>
      <c r="G155" s="318">
        <v>822</v>
      </c>
    </row>
    <row r="156" spans="1:7" s="244" customFormat="1" ht="15.75" hidden="1" x14ac:dyDescent="0.25">
      <c r="A156" s="7" t="s">
        <v>34</v>
      </c>
      <c r="B156" s="42" t="s">
        <v>8</v>
      </c>
      <c r="C156" s="42" t="s">
        <v>120</v>
      </c>
      <c r="D156" s="41" t="s">
        <v>89</v>
      </c>
      <c r="E156" s="42" t="s">
        <v>35</v>
      </c>
      <c r="F156" s="317">
        <v>669</v>
      </c>
      <c r="G156" s="318">
        <v>669</v>
      </c>
    </row>
    <row r="157" spans="1:7" s="244" customFormat="1" ht="15.75" x14ac:dyDescent="0.25">
      <c r="A157" s="6" t="s">
        <v>46</v>
      </c>
      <c r="B157" s="42" t="s">
        <v>8</v>
      </c>
      <c r="C157" s="42" t="s">
        <v>120</v>
      </c>
      <c r="D157" s="41" t="s">
        <v>89</v>
      </c>
      <c r="E157" s="42">
        <v>800</v>
      </c>
      <c r="F157" s="317">
        <f t="shared" ref="F157:G157" si="29">F158</f>
        <v>10</v>
      </c>
      <c r="G157" s="318">
        <f t="shared" si="29"/>
        <v>10</v>
      </c>
    </row>
    <row r="158" spans="1:7" s="244" customFormat="1" ht="15.75" x14ac:dyDescent="0.25">
      <c r="A158" s="7" t="s">
        <v>48</v>
      </c>
      <c r="B158" s="42" t="s">
        <v>8</v>
      </c>
      <c r="C158" s="42" t="s">
        <v>120</v>
      </c>
      <c r="D158" s="41" t="s">
        <v>89</v>
      </c>
      <c r="E158" s="42">
        <v>850</v>
      </c>
      <c r="F158" s="317">
        <f>F159</f>
        <v>10</v>
      </c>
      <c r="G158" s="318">
        <f>G159</f>
        <v>10</v>
      </c>
    </row>
    <row r="159" spans="1:7" s="244" customFormat="1" ht="15.75" hidden="1" x14ac:dyDescent="0.25">
      <c r="A159" s="7" t="s">
        <v>50</v>
      </c>
      <c r="B159" s="42" t="s">
        <v>12</v>
      </c>
      <c r="C159" s="42" t="s">
        <v>120</v>
      </c>
      <c r="D159" s="41" t="s">
        <v>89</v>
      </c>
      <c r="E159" s="42" t="s">
        <v>51</v>
      </c>
      <c r="F159" s="317">
        <v>10</v>
      </c>
      <c r="G159" s="318">
        <v>10</v>
      </c>
    </row>
    <row r="160" spans="1:7" ht="47.25" x14ac:dyDescent="0.25">
      <c r="A160" s="64" t="s">
        <v>121</v>
      </c>
      <c r="B160" s="29" t="s">
        <v>12</v>
      </c>
      <c r="C160" s="29" t="s">
        <v>120</v>
      </c>
      <c r="D160" s="87" t="s">
        <v>101</v>
      </c>
      <c r="E160" s="87"/>
      <c r="F160" s="167">
        <f t="shared" ref="F160:G165" si="30">F161</f>
        <v>3300</v>
      </c>
      <c r="G160" s="167">
        <f t="shared" si="30"/>
        <v>3300</v>
      </c>
    </row>
    <row r="161" spans="1:7" ht="63" x14ac:dyDescent="0.25">
      <c r="A161" s="206" t="s">
        <v>102</v>
      </c>
      <c r="B161" s="33" t="s">
        <v>12</v>
      </c>
      <c r="C161" s="33" t="s">
        <v>120</v>
      </c>
      <c r="D161" s="245" t="s">
        <v>103</v>
      </c>
      <c r="E161" s="33"/>
      <c r="F161" s="260">
        <f t="shared" si="30"/>
        <v>3300</v>
      </c>
      <c r="G161" s="260">
        <f t="shared" si="30"/>
        <v>3300</v>
      </c>
    </row>
    <row r="162" spans="1:7" ht="31.5" x14ac:dyDescent="0.25">
      <c r="A162" s="64" t="s">
        <v>104</v>
      </c>
      <c r="B162" s="29" t="s">
        <v>12</v>
      </c>
      <c r="C162" s="29" t="s">
        <v>120</v>
      </c>
      <c r="D162" s="36" t="s">
        <v>105</v>
      </c>
      <c r="E162" s="29"/>
      <c r="F162" s="167">
        <f t="shared" si="30"/>
        <v>3300</v>
      </c>
      <c r="G162" s="167">
        <f t="shared" si="30"/>
        <v>3300</v>
      </c>
    </row>
    <row r="163" spans="1:7" ht="15.75" x14ac:dyDescent="0.25">
      <c r="A163" s="37" t="s">
        <v>106</v>
      </c>
      <c r="B163" s="38" t="s">
        <v>12</v>
      </c>
      <c r="C163" s="38" t="s">
        <v>120</v>
      </c>
      <c r="D163" s="38" t="s">
        <v>107</v>
      </c>
      <c r="E163" s="39"/>
      <c r="F163" s="168">
        <f t="shared" si="30"/>
        <v>3300</v>
      </c>
      <c r="G163" s="168">
        <f t="shared" si="30"/>
        <v>3300</v>
      </c>
    </row>
    <row r="164" spans="1:7" ht="15.75" x14ac:dyDescent="0.25">
      <c r="A164" s="7" t="s">
        <v>32</v>
      </c>
      <c r="B164" s="42" t="s">
        <v>12</v>
      </c>
      <c r="C164" s="42" t="s">
        <v>120</v>
      </c>
      <c r="D164" s="42" t="s">
        <v>107</v>
      </c>
      <c r="E164" s="42" t="s">
        <v>42</v>
      </c>
      <c r="F164" s="151">
        <f t="shared" si="30"/>
        <v>3300</v>
      </c>
      <c r="G164" s="151">
        <f t="shared" si="30"/>
        <v>3300</v>
      </c>
    </row>
    <row r="165" spans="1:7" ht="31.5" x14ac:dyDescent="0.25">
      <c r="A165" s="7" t="s">
        <v>33</v>
      </c>
      <c r="B165" s="42" t="s">
        <v>12</v>
      </c>
      <c r="C165" s="42" t="s">
        <v>120</v>
      </c>
      <c r="D165" s="42" t="s">
        <v>107</v>
      </c>
      <c r="E165" s="42" t="s">
        <v>43</v>
      </c>
      <c r="F165" s="151">
        <f t="shared" si="30"/>
        <v>3300</v>
      </c>
      <c r="G165" s="151">
        <f t="shared" si="30"/>
        <v>3300</v>
      </c>
    </row>
    <row r="166" spans="1:7" ht="31.5" hidden="1" x14ac:dyDescent="0.25">
      <c r="A166" s="14" t="s">
        <v>108</v>
      </c>
      <c r="B166" s="42" t="s">
        <v>8</v>
      </c>
      <c r="C166" s="42" t="s">
        <v>120</v>
      </c>
      <c r="D166" s="42" t="s">
        <v>107</v>
      </c>
      <c r="E166" s="247" t="s">
        <v>45</v>
      </c>
      <c r="F166" s="151">
        <v>3300</v>
      </c>
      <c r="G166" s="151">
        <v>3300</v>
      </c>
    </row>
    <row r="167" spans="1:7" s="244" customFormat="1" ht="31.5" x14ac:dyDescent="0.25">
      <c r="A167" s="28" t="s">
        <v>28</v>
      </c>
      <c r="B167" s="29" t="s">
        <v>12</v>
      </c>
      <c r="C167" s="29" t="s">
        <v>120</v>
      </c>
      <c r="D167" s="29" t="s">
        <v>29</v>
      </c>
      <c r="E167" s="29"/>
      <c r="F167" s="167">
        <f>F168+F181</f>
        <v>14057</v>
      </c>
      <c r="G167" s="167">
        <f>G168+G181</f>
        <v>14057</v>
      </c>
    </row>
    <row r="168" spans="1:7" s="244" customFormat="1" ht="15.75" x14ac:dyDescent="0.25">
      <c r="A168" s="37" t="s">
        <v>114</v>
      </c>
      <c r="B168" s="38" t="s">
        <v>8</v>
      </c>
      <c r="C168" s="38" t="s">
        <v>120</v>
      </c>
      <c r="D168" s="38" t="s">
        <v>37</v>
      </c>
      <c r="E168" s="39"/>
      <c r="F168" s="168">
        <f>F169+F174+F178</f>
        <v>12438</v>
      </c>
      <c r="G168" s="168">
        <f>G169+G174+G178</f>
        <v>12438</v>
      </c>
    </row>
    <row r="169" spans="1:7" s="244" customFormat="1" ht="47.25" x14ac:dyDescent="0.25">
      <c r="A169" s="7" t="s">
        <v>20</v>
      </c>
      <c r="B169" s="38" t="s">
        <v>12</v>
      </c>
      <c r="C169" s="38" t="s">
        <v>120</v>
      </c>
      <c r="D169" s="42" t="s">
        <v>37</v>
      </c>
      <c r="E169" s="42">
        <v>100</v>
      </c>
      <c r="F169" s="168">
        <f>F170</f>
        <v>10710</v>
      </c>
      <c r="G169" s="168">
        <f>G170</f>
        <v>10710</v>
      </c>
    </row>
    <row r="170" spans="1:7" s="244" customFormat="1" ht="15.75" x14ac:dyDescent="0.25">
      <c r="A170" s="7" t="s">
        <v>21</v>
      </c>
      <c r="B170" s="42" t="s">
        <v>8</v>
      </c>
      <c r="C170" s="42" t="s">
        <v>120</v>
      </c>
      <c r="D170" s="42" t="s">
        <v>37</v>
      </c>
      <c r="E170" s="42">
        <v>120</v>
      </c>
      <c r="F170" s="151">
        <f>F171+F172+F173</f>
        <v>10710</v>
      </c>
      <c r="G170" s="151">
        <f>G171+G172+G173</f>
        <v>10710</v>
      </c>
    </row>
    <row r="171" spans="1:7" s="244" customFormat="1" ht="15.75" hidden="1" x14ac:dyDescent="0.25">
      <c r="A171" s="7" t="s">
        <v>22</v>
      </c>
      <c r="B171" s="42" t="s">
        <v>8</v>
      </c>
      <c r="C171" s="42" t="s">
        <v>120</v>
      </c>
      <c r="D171" s="42" t="s">
        <v>37</v>
      </c>
      <c r="E171" s="42" t="s">
        <v>23</v>
      </c>
      <c r="F171" s="317">
        <v>5901</v>
      </c>
      <c r="G171" s="317">
        <v>5901</v>
      </c>
    </row>
    <row r="172" spans="1:7" s="244" customFormat="1" ht="31.5" hidden="1" x14ac:dyDescent="0.25">
      <c r="A172" s="7" t="s">
        <v>38</v>
      </c>
      <c r="B172" s="42" t="s">
        <v>8</v>
      </c>
      <c r="C172" s="42" t="s">
        <v>120</v>
      </c>
      <c r="D172" s="42" t="s">
        <v>37</v>
      </c>
      <c r="E172" s="42" t="s">
        <v>39</v>
      </c>
      <c r="F172" s="317">
        <f t="shared" ref="F172:G172" si="31">2478-1</f>
        <v>2477</v>
      </c>
      <c r="G172" s="317">
        <f t="shared" si="31"/>
        <v>2477</v>
      </c>
    </row>
    <row r="173" spans="1:7" s="244" customFormat="1" ht="47.25" hidden="1" x14ac:dyDescent="0.25">
      <c r="A173" s="7" t="s">
        <v>24</v>
      </c>
      <c r="B173" s="42" t="s">
        <v>8</v>
      </c>
      <c r="C173" s="42" t="s">
        <v>120</v>
      </c>
      <c r="D173" s="42" t="s">
        <v>37</v>
      </c>
      <c r="E173" s="42" t="s">
        <v>25</v>
      </c>
      <c r="F173" s="317">
        <v>2332</v>
      </c>
      <c r="G173" s="317">
        <v>2332</v>
      </c>
    </row>
    <row r="174" spans="1:7" s="244" customFormat="1" ht="15.75" x14ac:dyDescent="0.25">
      <c r="A174" s="7" t="s">
        <v>32</v>
      </c>
      <c r="B174" s="42" t="s">
        <v>12</v>
      </c>
      <c r="C174" s="42" t="s">
        <v>120</v>
      </c>
      <c r="D174" s="42" t="s">
        <v>37</v>
      </c>
      <c r="E174" s="42">
        <v>200</v>
      </c>
      <c r="F174" s="317">
        <f t="shared" ref="F174:G174" si="32">F175</f>
        <v>1608</v>
      </c>
      <c r="G174" s="317">
        <f t="shared" si="32"/>
        <v>1608</v>
      </c>
    </row>
    <row r="175" spans="1:7" s="244" customFormat="1" ht="31.5" x14ac:dyDescent="0.25">
      <c r="A175" s="7" t="s">
        <v>33</v>
      </c>
      <c r="B175" s="42" t="s">
        <v>8</v>
      </c>
      <c r="C175" s="42" t="s">
        <v>120</v>
      </c>
      <c r="D175" s="42" t="s">
        <v>37</v>
      </c>
      <c r="E175" s="42">
        <v>240</v>
      </c>
      <c r="F175" s="317">
        <f t="shared" ref="F175:G175" si="33">F176+F177</f>
        <v>1608</v>
      </c>
      <c r="G175" s="317">
        <f t="shared" si="33"/>
        <v>1608</v>
      </c>
    </row>
    <row r="176" spans="1:7" s="244" customFormat="1" ht="31.5" hidden="1" x14ac:dyDescent="0.25">
      <c r="A176" s="14" t="s">
        <v>44</v>
      </c>
      <c r="B176" s="42" t="s">
        <v>12</v>
      </c>
      <c r="C176" s="42" t="s">
        <v>120</v>
      </c>
      <c r="D176" s="42" t="s">
        <v>37</v>
      </c>
      <c r="E176" s="42" t="s">
        <v>45</v>
      </c>
      <c r="F176" s="317">
        <v>793</v>
      </c>
      <c r="G176" s="317">
        <v>793</v>
      </c>
    </row>
    <row r="177" spans="1:7" s="244" customFormat="1" ht="15.75" hidden="1" x14ac:dyDescent="0.25">
      <c r="A177" s="7" t="s">
        <v>34</v>
      </c>
      <c r="B177" s="42" t="s">
        <v>8</v>
      </c>
      <c r="C177" s="42" t="s">
        <v>120</v>
      </c>
      <c r="D177" s="42" t="s">
        <v>37</v>
      </c>
      <c r="E177" s="42" t="s">
        <v>35</v>
      </c>
      <c r="F177" s="317">
        <v>815</v>
      </c>
      <c r="G177" s="317">
        <v>815</v>
      </c>
    </row>
    <row r="178" spans="1:7" s="244" customFormat="1" ht="15.75" x14ac:dyDescent="0.25">
      <c r="A178" s="7" t="s">
        <v>46</v>
      </c>
      <c r="B178" s="42" t="s">
        <v>8</v>
      </c>
      <c r="C178" s="42" t="s">
        <v>120</v>
      </c>
      <c r="D178" s="42" t="s">
        <v>37</v>
      </c>
      <c r="E178" s="42">
        <v>800</v>
      </c>
      <c r="F178" s="317">
        <f t="shared" ref="F178:G179" si="34">F179</f>
        <v>120</v>
      </c>
      <c r="G178" s="317">
        <f t="shared" si="34"/>
        <v>120</v>
      </c>
    </row>
    <row r="179" spans="1:7" s="244" customFormat="1" ht="15.75" x14ac:dyDescent="0.25">
      <c r="A179" s="7" t="s">
        <v>48</v>
      </c>
      <c r="B179" s="42" t="s">
        <v>8</v>
      </c>
      <c r="C179" s="42" t="s">
        <v>120</v>
      </c>
      <c r="D179" s="42" t="s">
        <v>37</v>
      </c>
      <c r="E179" s="42">
        <v>850</v>
      </c>
      <c r="F179" s="317">
        <f t="shared" si="34"/>
        <v>120</v>
      </c>
      <c r="G179" s="317">
        <f t="shared" si="34"/>
        <v>120</v>
      </c>
    </row>
    <row r="180" spans="1:7" s="244" customFormat="1" ht="15.75" hidden="1" x14ac:dyDescent="0.25">
      <c r="A180" s="7" t="s">
        <v>50</v>
      </c>
      <c r="B180" s="42" t="s">
        <v>8</v>
      </c>
      <c r="C180" s="42" t="s">
        <v>120</v>
      </c>
      <c r="D180" s="42" t="s">
        <v>37</v>
      </c>
      <c r="E180" s="42" t="s">
        <v>51</v>
      </c>
      <c r="F180" s="317">
        <v>120</v>
      </c>
      <c r="G180" s="317">
        <v>120</v>
      </c>
    </row>
    <row r="181" spans="1:7" s="244" customFormat="1" ht="15.75" x14ac:dyDescent="0.25">
      <c r="A181" s="37" t="s">
        <v>122</v>
      </c>
      <c r="B181" s="38" t="s">
        <v>8</v>
      </c>
      <c r="C181" s="38" t="s">
        <v>120</v>
      </c>
      <c r="D181" s="38" t="s">
        <v>123</v>
      </c>
      <c r="E181" s="38"/>
      <c r="F181" s="168">
        <f t="shared" ref="F181:G182" si="35">F182</f>
        <v>1619</v>
      </c>
      <c r="G181" s="168">
        <f t="shared" si="35"/>
        <v>1619</v>
      </c>
    </row>
    <row r="182" spans="1:7" s="244" customFormat="1" ht="47.25" x14ac:dyDescent="0.25">
      <c r="A182" s="49" t="s">
        <v>20</v>
      </c>
      <c r="B182" s="42" t="s">
        <v>8</v>
      </c>
      <c r="C182" s="42" t="s">
        <v>120</v>
      </c>
      <c r="D182" s="42" t="s">
        <v>123</v>
      </c>
      <c r="E182" s="42">
        <v>100</v>
      </c>
      <c r="F182" s="151">
        <f t="shared" si="35"/>
        <v>1619</v>
      </c>
      <c r="G182" s="151">
        <f t="shared" si="35"/>
        <v>1619</v>
      </c>
    </row>
    <row r="183" spans="1:7" s="244" customFormat="1" ht="15.75" x14ac:dyDescent="0.25">
      <c r="A183" s="49" t="s">
        <v>21</v>
      </c>
      <c r="B183" s="42" t="s">
        <v>8</v>
      </c>
      <c r="C183" s="42" t="s">
        <v>120</v>
      </c>
      <c r="D183" s="42" t="s">
        <v>123</v>
      </c>
      <c r="E183" s="42">
        <v>120</v>
      </c>
      <c r="F183" s="151">
        <f t="shared" ref="F183:G183" si="36">F184+F185</f>
        <v>1619</v>
      </c>
      <c r="G183" s="151">
        <f t="shared" si="36"/>
        <v>1619</v>
      </c>
    </row>
    <row r="184" spans="1:7" s="244" customFormat="1" ht="15.75" hidden="1" x14ac:dyDescent="0.25">
      <c r="A184" s="7" t="s">
        <v>22</v>
      </c>
      <c r="B184" s="42" t="s">
        <v>8</v>
      </c>
      <c r="C184" s="42" t="s">
        <v>120</v>
      </c>
      <c r="D184" s="42" t="s">
        <v>123</v>
      </c>
      <c r="E184" s="42" t="s">
        <v>23</v>
      </c>
      <c r="F184" s="317">
        <v>1244</v>
      </c>
      <c r="G184" s="318">
        <v>1244</v>
      </c>
    </row>
    <row r="185" spans="1:7" s="244" customFormat="1" ht="47.25" hidden="1" x14ac:dyDescent="0.25">
      <c r="A185" s="7" t="s">
        <v>24</v>
      </c>
      <c r="B185" s="42" t="s">
        <v>8</v>
      </c>
      <c r="C185" s="42" t="s">
        <v>120</v>
      </c>
      <c r="D185" s="42" t="s">
        <v>123</v>
      </c>
      <c r="E185" s="42" t="s">
        <v>25</v>
      </c>
      <c r="F185" s="317">
        <v>375</v>
      </c>
      <c r="G185" s="318">
        <v>375</v>
      </c>
    </row>
    <row r="186" spans="1:7" s="244" customFormat="1" ht="18.75" x14ac:dyDescent="0.3">
      <c r="A186" s="258" t="s">
        <v>124</v>
      </c>
      <c r="B186" s="27" t="s">
        <v>12</v>
      </c>
      <c r="C186" s="27" t="s">
        <v>125</v>
      </c>
      <c r="D186" s="27"/>
      <c r="E186" s="27"/>
      <c r="F186" s="235">
        <f t="shared" ref="F186:G189" si="37">F187</f>
        <v>9414</v>
      </c>
      <c r="G186" s="235">
        <f t="shared" si="37"/>
        <v>9414</v>
      </c>
    </row>
    <row r="187" spans="1:7" s="244" customFormat="1" ht="31.5" x14ac:dyDescent="0.25">
      <c r="A187" s="64" t="s">
        <v>126</v>
      </c>
      <c r="B187" s="29" t="s">
        <v>12</v>
      </c>
      <c r="C187" s="29" t="s">
        <v>125</v>
      </c>
      <c r="D187" s="87" t="s">
        <v>13</v>
      </c>
      <c r="E187" s="87"/>
      <c r="F187" s="167">
        <f t="shared" si="37"/>
        <v>9414</v>
      </c>
      <c r="G187" s="167">
        <f t="shared" si="37"/>
        <v>9414</v>
      </c>
    </row>
    <row r="188" spans="1:7" s="244" customFormat="1" ht="15.75" x14ac:dyDescent="0.25">
      <c r="A188" s="206" t="s">
        <v>14</v>
      </c>
      <c r="B188" s="33" t="s">
        <v>12</v>
      </c>
      <c r="C188" s="33" t="s">
        <v>125</v>
      </c>
      <c r="D188" s="245" t="s">
        <v>15</v>
      </c>
      <c r="E188" s="33"/>
      <c r="F188" s="260">
        <f t="shared" si="37"/>
        <v>9414</v>
      </c>
      <c r="G188" s="260">
        <f t="shared" si="37"/>
        <v>9414</v>
      </c>
    </row>
    <row r="189" spans="1:7" s="244" customFormat="1" ht="31.5" x14ac:dyDescent="0.25">
      <c r="A189" s="64" t="s">
        <v>127</v>
      </c>
      <c r="B189" s="42" t="s">
        <v>12</v>
      </c>
      <c r="C189" s="42" t="s">
        <v>125</v>
      </c>
      <c r="D189" s="36" t="s">
        <v>128</v>
      </c>
      <c r="E189" s="257"/>
      <c r="F189" s="167">
        <f t="shared" si="37"/>
        <v>9414</v>
      </c>
      <c r="G189" s="167">
        <f t="shared" si="37"/>
        <v>9414</v>
      </c>
    </row>
    <row r="190" spans="1:7" s="244" customFormat="1" ht="15.75" x14ac:dyDescent="0.25">
      <c r="A190" s="64" t="s">
        <v>129</v>
      </c>
      <c r="B190" s="42" t="s">
        <v>12</v>
      </c>
      <c r="C190" s="42" t="s">
        <v>125</v>
      </c>
      <c r="D190" s="36" t="s">
        <v>130</v>
      </c>
      <c r="E190" s="257"/>
      <c r="F190" s="167">
        <f>F191+F196</f>
        <v>9414</v>
      </c>
      <c r="G190" s="167">
        <f>G191+G196</f>
        <v>9414</v>
      </c>
    </row>
    <row r="191" spans="1:7" s="244" customFormat="1" ht="47.25" x14ac:dyDescent="0.25">
      <c r="A191" s="49" t="s">
        <v>90</v>
      </c>
      <c r="B191" s="42" t="s">
        <v>12</v>
      </c>
      <c r="C191" s="42" t="s">
        <v>125</v>
      </c>
      <c r="D191" s="41" t="s">
        <v>130</v>
      </c>
      <c r="E191" s="257" t="s">
        <v>62</v>
      </c>
      <c r="F191" s="151">
        <f>F192</f>
        <v>9314</v>
      </c>
      <c r="G191" s="151">
        <f>G192</f>
        <v>9314</v>
      </c>
    </row>
    <row r="192" spans="1:7" s="244" customFormat="1" ht="15.75" x14ac:dyDescent="0.25">
      <c r="A192" s="49" t="s">
        <v>21</v>
      </c>
      <c r="B192" s="42" t="s">
        <v>12</v>
      </c>
      <c r="C192" s="42" t="s">
        <v>125</v>
      </c>
      <c r="D192" s="41" t="s">
        <v>130</v>
      </c>
      <c r="E192" s="257" t="s">
        <v>63</v>
      </c>
      <c r="F192" s="151">
        <f t="shared" ref="F192:G192" si="38">F193+F195+F194</f>
        <v>9314</v>
      </c>
      <c r="G192" s="151">
        <f t="shared" si="38"/>
        <v>9314</v>
      </c>
    </row>
    <row r="193" spans="1:7" s="244" customFormat="1" ht="15.75" hidden="1" x14ac:dyDescent="0.25">
      <c r="A193" s="7" t="s">
        <v>22</v>
      </c>
      <c r="B193" s="42" t="s">
        <v>12</v>
      </c>
      <c r="C193" s="42" t="s">
        <v>125</v>
      </c>
      <c r="D193" s="41" t="s">
        <v>130</v>
      </c>
      <c r="E193" s="51" t="s">
        <v>23</v>
      </c>
      <c r="F193" s="204">
        <v>5839</v>
      </c>
      <c r="G193" s="204">
        <v>5839</v>
      </c>
    </row>
    <row r="194" spans="1:7" s="244" customFormat="1" ht="31.5" hidden="1" x14ac:dyDescent="0.25">
      <c r="A194" s="7" t="s">
        <v>38</v>
      </c>
      <c r="B194" s="42" t="s">
        <v>12</v>
      </c>
      <c r="C194" s="42" t="s">
        <v>125</v>
      </c>
      <c r="D194" s="41" t="s">
        <v>130</v>
      </c>
      <c r="E194" s="51" t="s">
        <v>39</v>
      </c>
      <c r="F194" s="204">
        <f t="shared" ref="F194:G194" si="39">235+71+1080</f>
        <v>1386</v>
      </c>
      <c r="G194" s="204">
        <f t="shared" si="39"/>
        <v>1386</v>
      </c>
    </row>
    <row r="195" spans="1:7" s="244" customFormat="1" ht="47.25" hidden="1" x14ac:dyDescent="0.25">
      <c r="A195" s="7" t="s">
        <v>24</v>
      </c>
      <c r="B195" s="42" t="s">
        <v>12</v>
      </c>
      <c r="C195" s="42" t="s">
        <v>125</v>
      </c>
      <c r="D195" s="41" t="s">
        <v>130</v>
      </c>
      <c r="E195" s="51" t="s">
        <v>25</v>
      </c>
      <c r="F195" s="204">
        <v>2089</v>
      </c>
      <c r="G195" s="204">
        <v>2089</v>
      </c>
    </row>
    <row r="196" spans="1:7" s="244" customFormat="1" ht="15.75" x14ac:dyDescent="0.25">
      <c r="A196" s="166" t="s">
        <v>32</v>
      </c>
      <c r="B196" s="42" t="s">
        <v>12</v>
      </c>
      <c r="C196" s="42" t="s">
        <v>125</v>
      </c>
      <c r="D196" s="41" t="s">
        <v>130</v>
      </c>
      <c r="E196" s="51" t="s">
        <v>42</v>
      </c>
      <c r="F196" s="204">
        <f t="shared" ref="F196:G196" si="40">F197</f>
        <v>100</v>
      </c>
      <c r="G196" s="204">
        <f t="shared" si="40"/>
        <v>100</v>
      </c>
    </row>
    <row r="197" spans="1:7" s="244" customFormat="1" ht="31.5" x14ac:dyDescent="0.25">
      <c r="A197" s="166" t="s">
        <v>33</v>
      </c>
      <c r="B197" s="42" t="s">
        <v>12</v>
      </c>
      <c r="C197" s="42" t="s">
        <v>125</v>
      </c>
      <c r="D197" s="41" t="s">
        <v>130</v>
      </c>
      <c r="E197" s="51" t="s">
        <v>43</v>
      </c>
      <c r="F197" s="317">
        <f t="shared" ref="F197:G197" si="41">F199+F198</f>
        <v>100</v>
      </c>
      <c r="G197" s="318">
        <f t="shared" si="41"/>
        <v>100</v>
      </c>
    </row>
    <row r="198" spans="1:7" s="244" customFormat="1" ht="31.5" hidden="1" x14ac:dyDescent="0.25">
      <c r="A198" s="14" t="s">
        <v>44</v>
      </c>
      <c r="B198" s="1" t="s">
        <v>12</v>
      </c>
      <c r="C198" s="1" t="s">
        <v>125</v>
      </c>
      <c r="D198" s="24" t="s">
        <v>130</v>
      </c>
      <c r="E198" s="1" t="s">
        <v>45</v>
      </c>
      <c r="F198" s="204">
        <v>50</v>
      </c>
      <c r="G198" s="204">
        <v>50</v>
      </c>
    </row>
    <row r="199" spans="1:7" s="244" customFormat="1" ht="15.75" hidden="1" x14ac:dyDescent="0.25">
      <c r="A199" s="7" t="s">
        <v>34</v>
      </c>
      <c r="B199" s="42" t="s">
        <v>12</v>
      </c>
      <c r="C199" s="42" t="s">
        <v>125</v>
      </c>
      <c r="D199" s="41" t="s">
        <v>130</v>
      </c>
      <c r="E199" s="51" t="s">
        <v>35</v>
      </c>
      <c r="F199" s="204">
        <v>50</v>
      </c>
      <c r="G199" s="204">
        <v>50</v>
      </c>
    </row>
    <row r="200" spans="1:7" s="244" customFormat="1" ht="15.75" x14ac:dyDescent="0.25">
      <c r="A200" s="28" t="s">
        <v>131</v>
      </c>
      <c r="B200" s="29" t="s">
        <v>12</v>
      </c>
      <c r="C200" s="29" t="s">
        <v>132</v>
      </c>
      <c r="D200" s="29"/>
      <c r="E200" s="29"/>
      <c r="F200" s="167">
        <f>F201+F207</f>
        <v>8000</v>
      </c>
      <c r="G200" s="167">
        <f>G201+G207</f>
        <v>8000</v>
      </c>
    </row>
    <row r="201" spans="1:7" s="244" customFormat="1" ht="31.5" x14ac:dyDescent="0.25">
      <c r="A201" s="64" t="s">
        <v>133</v>
      </c>
      <c r="B201" s="29" t="s">
        <v>12</v>
      </c>
      <c r="C201" s="29" t="s">
        <v>132</v>
      </c>
      <c r="D201" s="87" t="s">
        <v>134</v>
      </c>
      <c r="E201" s="87"/>
      <c r="F201" s="167">
        <f t="shared" ref="F201:G205" si="42">F202</f>
        <v>5000</v>
      </c>
      <c r="G201" s="167">
        <f t="shared" si="42"/>
        <v>5000</v>
      </c>
    </row>
    <row r="202" spans="1:7" s="244" customFormat="1" ht="31.5" x14ac:dyDescent="0.25">
      <c r="A202" s="206" t="s">
        <v>135</v>
      </c>
      <c r="B202" s="33" t="s">
        <v>12</v>
      </c>
      <c r="C202" s="33" t="s">
        <v>132</v>
      </c>
      <c r="D202" s="245" t="s">
        <v>136</v>
      </c>
      <c r="E202" s="254"/>
      <c r="F202" s="260">
        <f t="shared" si="42"/>
        <v>5000</v>
      </c>
      <c r="G202" s="260">
        <f t="shared" si="42"/>
        <v>5000</v>
      </c>
    </row>
    <row r="203" spans="1:7" s="244" customFormat="1" ht="47.25" x14ac:dyDescent="0.25">
      <c r="A203" s="4" t="s">
        <v>137</v>
      </c>
      <c r="B203" s="29" t="s">
        <v>12</v>
      </c>
      <c r="C203" s="29" t="s">
        <v>132</v>
      </c>
      <c r="D203" s="29" t="s">
        <v>138</v>
      </c>
      <c r="E203" s="29"/>
      <c r="F203" s="167">
        <f t="shared" si="42"/>
        <v>5000</v>
      </c>
      <c r="G203" s="167">
        <f t="shared" si="42"/>
        <v>5000</v>
      </c>
    </row>
    <row r="204" spans="1:7" s="244" customFormat="1" ht="47.25" x14ac:dyDescent="0.25">
      <c r="A204" s="13" t="s">
        <v>139</v>
      </c>
      <c r="B204" s="38" t="s">
        <v>12</v>
      </c>
      <c r="C204" s="38" t="s">
        <v>132</v>
      </c>
      <c r="D204" s="38" t="s">
        <v>140</v>
      </c>
      <c r="E204" s="38"/>
      <c r="F204" s="168">
        <f t="shared" si="42"/>
        <v>5000</v>
      </c>
      <c r="G204" s="168">
        <f t="shared" si="42"/>
        <v>5000</v>
      </c>
    </row>
    <row r="205" spans="1:7" s="244" customFormat="1" ht="15.75" x14ac:dyDescent="0.25">
      <c r="A205" s="14" t="s">
        <v>46</v>
      </c>
      <c r="B205" s="42" t="s">
        <v>12</v>
      </c>
      <c r="C205" s="42" t="s">
        <v>132</v>
      </c>
      <c r="D205" s="42" t="s">
        <v>140</v>
      </c>
      <c r="E205" s="42" t="s">
        <v>47</v>
      </c>
      <c r="F205" s="151">
        <f t="shared" si="42"/>
        <v>5000</v>
      </c>
      <c r="G205" s="151">
        <f t="shared" si="42"/>
        <v>5000</v>
      </c>
    </row>
    <row r="206" spans="1:7" s="244" customFormat="1" ht="15.75" x14ac:dyDescent="0.25">
      <c r="A206" s="14" t="s">
        <v>141</v>
      </c>
      <c r="B206" s="42" t="s">
        <v>12</v>
      </c>
      <c r="C206" s="42" t="s">
        <v>132</v>
      </c>
      <c r="D206" s="42" t="s">
        <v>140</v>
      </c>
      <c r="E206" s="42" t="s">
        <v>142</v>
      </c>
      <c r="F206" s="151">
        <v>5000</v>
      </c>
      <c r="G206" s="151">
        <v>5000</v>
      </c>
    </row>
    <row r="207" spans="1:7" s="244" customFormat="1" ht="15.75" x14ac:dyDescent="0.25">
      <c r="A207" s="28" t="s">
        <v>143</v>
      </c>
      <c r="B207" s="29" t="s">
        <v>12</v>
      </c>
      <c r="C207" s="29" t="s">
        <v>132</v>
      </c>
      <c r="D207" s="29" t="s">
        <v>116</v>
      </c>
      <c r="E207" s="30"/>
      <c r="F207" s="167">
        <f t="shared" ref="F207:G210" si="43">F208</f>
        <v>3000</v>
      </c>
      <c r="G207" s="167">
        <f t="shared" si="43"/>
        <v>3000</v>
      </c>
    </row>
    <row r="208" spans="1:7" s="244" customFormat="1" ht="15.75" x14ac:dyDescent="0.25">
      <c r="A208" s="7" t="s">
        <v>144</v>
      </c>
      <c r="B208" s="31" t="s">
        <v>12</v>
      </c>
      <c r="C208" s="42" t="s">
        <v>132</v>
      </c>
      <c r="D208" s="42" t="s">
        <v>145</v>
      </c>
      <c r="E208" s="255"/>
      <c r="F208" s="151">
        <f t="shared" si="43"/>
        <v>3000</v>
      </c>
      <c r="G208" s="151">
        <f t="shared" si="43"/>
        <v>3000</v>
      </c>
    </row>
    <row r="209" spans="1:7" s="244" customFormat="1" ht="15.75" x14ac:dyDescent="0.25">
      <c r="A209" s="7" t="s">
        <v>146</v>
      </c>
      <c r="B209" s="31" t="s">
        <v>12</v>
      </c>
      <c r="C209" s="42" t="s">
        <v>132</v>
      </c>
      <c r="D209" s="42" t="s">
        <v>147</v>
      </c>
      <c r="E209" s="255"/>
      <c r="F209" s="151">
        <f t="shared" si="43"/>
        <v>3000</v>
      </c>
      <c r="G209" s="151">
        <f t="shared" si="43"/>
        <v>3000</v>
      </c>
    </row>
    <row r="210" spans="1:7" s="244" customFormat="1" ht="15.75" x14ac:dyDescent="0.25">
      <c r="A210" s="49" t="s">
        <v>46</v>
      </c>
      <c r="B210" s="42" t="s">
        <v>12</v>
      </c>
      <c r="C210" s="42" t="s">
        <v>132</v>
      </c>
      <c r="D210" s="42" t="s">
        <v>147</v>
      </c>
      <c r="E210" s="42">
        <v>800</v>
      </c>
      <c r="F210" s="151">
        <f t="shared" si="43"/>
        <v>3000</v>
      </c>
      <c r="G210" s="151">
        <f t="shared" si="43"/>
        <v>3000</v>
      </c>
    </row>
    <row r="211" spans="1:7" s="244" customFormat="1" ht="15.75" x14ac:dyDescent="0.25">
      <c r="A211" s="49" t="s">
        <v>148</v>
      </c>
      <c r="B211" s="42" t="s">
        <v>12</v>
      </c>
      <c r="C211" s="42" t="s">
        <v>132</v>
      </c>
      <c r="D211" s="42" t="s">
        <v>147</v>
      </c>
      <c r="E211" s="42">
        <v>870</v>
      </c>
      <c r="F211" s="151">
        <v>3000</v>
      </c>
      <c r="G211" s="151">
        <v>3000</v>
      </c>
    </row>
    <row r="212" spans="1:7" s="244" customFormat="1" ht="15.75" x14ac:dyDescent="0.25">
      <c r="A212" s="28" t="s">
        <v>149</v>
      </c>
      <c r="B212" s="29" t="s">
        <v>12</v>
      </c>
      <c r="C212" s="29" t="s">
        <v>150</v>
      </c>
      <c r="D212" s="29"/>
      <c r="E212" s="29"/>
      <c r="F212" s="167">
        <f>F213+F221+F228+F312+F332+F369</f>
        <v>911458</v>
      </c>
      <c r="G212" s="167">
        <f>G213+G221+G228+G312+G332+G369</f>
        <v>1151595</v>
      </c>
    </row>
    <row r="213" spans="1:7" ht="31.5" x14ac:dyDescent="0.25">
      <c r="A213" s="4" t="s">
        <v>151</v>
      </c>
      <c r="B213" s="29" t="s">
        <v>12</v>
      </c>
      <c r="C213" s="29" t="s">
        <v>150</v>
      </c>
      <c r="D213" s="29" t="s">
        <v>57</v>
      </c>
      <c r="E213" s="29"/>
      <c r="F213" s="167">
        <f>F215</f>
        <v>3887</v>
      </c>
      <c r="G213" s="167">
        <f>G215</f>
        <v>3887</v>
      </c>
    </row>
    <row r="214" spans="1:7" ht="15.75" x14ac:dyDescent="0.25">
      <c r="A214" s="259" t="s">
        <v>152</v>
      </c>
      <c r="B214" s="33" t="s">
        <v>12</v>
      </c>
      <c r="C214" s="33" t="s">
        <v>150</v>
      </c>
      <c r="D214" s="33" t="s">
        <v>153</v>
      </c>
      <c r="E214" s="33"/>
      <c r="F214" s="260">
        <f t="shared" ref="F214:G217" si="44">F215</f>
        <v>3887</v>
      </c>
      <c r="G214" s="260">
        <f t="shared" si="44"/>
        <v>3887</v>
      </c>
    </row>
    <row r="215" spans="1:7" ht="47.25" x14ac:dyDescent="0.25">
      <c r="A215" s="35" t="s">
        <v>820</v>
      </c>
      <c r="B215" s="29" t="s">
        <v>12</v>
      </c>
      <c r="C215" s="29" t="s">
        <v>150</v>
      </c>
      <c r="D215" s="36" t="s">
        <v>154</v>
      </c>
      <c r="E215" s="261"/>
      <c r="F215" s="167">
        <f t="shared" si="44"/>
        <v>3887</v>
      </c>
      <c r="G215" s="167">
        <f t="shared" si="44"/>
        <v>3887</v>
      </c>
    </row>
    <row r="216" spans="1:7" ht="63" x14ac:dyDescent="0.25">
      <c r="A216" s="37" t="s">
        <v>155</v>
      </c>
      <c r="B216" s="42" t="s">
        <v>12</v>
      </c>
      <c r="C216" s="42" t="s">
        <v>150</v>
      </c>
      <c r="D216" s="53" t="s">
        <v>156</v>
      </c>
      <c r="E216" s="55"/>
      <c r="F216" s="168">
        <f t="shared" si="44"/>
        <v>3887</v>
      </c>
      <c r="G216" s="168">
        <f t="shared" si="44"/>
        <v>3887</v>
      </c>
    </row>
    <row r="217" spans="1:7" ht="47.25" x14ac:dyDescent="0.25">
      <c r="A217" s="7" t="s">
        <v>20</v>
      </c>
      <c r="B217" s="42" t="s">
        <v>12</v>
      </c>
      <c r="C217" s="42" t="s">
        <v>150</v>
      </c>
      <c r="D217" s="41" t="s">
        <v>156</v>
      </c>
      <c r="E217" s="42" t="s">
        <v>62</v>
      </c>
      <c r="F217" s="151">
        <f t="shared" si="44"/>
        <v>3887</v>
      </c>
      <c r="G217" s="151">
        <f t="shared" si="44"/>
        <v>3887</v>
      </c>
    </row>
    <row r="218" spans="1:7" ht="15.75" x14ac:dyDescent="0.25">
      <c r="A218" s="7" t="s">
        <v>157</v>
      </c>
      <c r="B218" s="42" t="s">
        <v>12</v>
      </c>
      <c r="C218" s="42" t="s">
        <v>150</v>
      </c>
      <c r="D218" s="41" t="s">
        <v>156</v>
      </c>
      <c r="E218" s="42" t="s">
        <v>158</v>
      </c>
      <c r="F218" s="151">
        <f>F219+F220</f>
        <v>3887</v>
      </c>
      <c r="G218" s="151">
        <f>G219+G220</f>
        <v>3887</v>
      </c>
    </row>
    <row r="219" spans="1:7" ht="15.75" hidden="1" x14ac:dyDescent="0.25">
      <c r="A219" s="7" t="s">
        <v>159</v>
      </c>
      <c r="B219" s="42" t="s">
        <v>12</v>
      </c>
      <c r="C219" s="42" t="s">
        <v>150</v>
      </c>
      <c r="D219" s="41" t="s">
        <v>156</v>
      </c>
      <c r="E219" s="42" t="s">
        <v>160</v>
      </c>
      <c r="F219" s="151">
        <v>2985</v>
      </c>
      <c r="G219" s="151">
        <v>2985</v>
      </c>
    </row>
    <row r="220" spans="1:7" ht="31.5" hidden="1" x14ac:dyDescent="0.25">
      <c r="A220" s="7" t="s">
        <v>161</v>
      </c>
      <c r="B220" s="42" t="s">
        <v>12</v>
      </c>
      <c r="C220" s="42" t="s">
        <v>150</v>
      </c>
      <c r="D220" s="41" t="s">
        <v>156</v>
      </c>
      <c r="E220" s="42" t="s">
        <v>162</v>
      </c>
      <c r="F220" s="151">
        <v>902</v>
      </c>
      <c r="G220" s="151">
        <v>902</v>
      </c>
    </row>
    <row r="221" spans="1:7" ht="31.5" x14ac:dyDescent="0.25">
      <c r="A221" s="35" t="s">
        <v>163</v>
      </c>
      <c r="B221" s="20" t="s">
        <v>12</v>
      </c>
      <c r="C221" s="20" t="s">
        <v>150</v>
      </c>
      <c r="D221" s="5" t="s">
        <v>65</v>
      </c>
      <c r="E221" s="262"/>
      <c r="F221" s="151">
        <f t="shared" ref="F221:G226" si="45">F222</f>
        <v>200</v>
      </c>
      <c r="G221" s="151">
        <f t="shared" si="45"/>
        <v>200</v>
      </c>
    </row>
    <row r="222" spans="1:7" ht="15.75" x14ac:dyDescent="0.2">
      <c r="A222" s="35" t="s">
        <v>164</v>
      </c>
      <c r="B222" s="20" t="s">
        <v>12</v>
      </c>
      <c r="C222" s="20" t="s">
        <v>150</v>
      </c>
      <c r="D222" s="5" t="s">
        <v>165</v>
      </c>
      <c r="E222" s="263"/>
      <c r="F222" s="320">
        <f t="shared" si="45"/>
        <v>200</v>
      </c>
      <c r="G222" s="320">
        <f t="shared" si="45"/>
        <v>200</v>
      </c>
    </row>
    <row r="223" spans="1:7" ht="47.25" x14ac:dyDescent="0.2">
      <c r="A223" s="35" t="s">
        <v>166</v>
      </c>
      <c r="B223" s="20" t="s">
        <v>12</v>
      </c>
      <c r="C223" s="20" t="s">
        <v>150</v>
      </c>
      <c r="D223" s="5" t="s">
        <v>167</v>
      </c>
      <c r="E223" s="58"/>
      <c r="F223" s="321">
        <f t="shared" si="45"/>
        <v>200</v>
      </c>
      <c r="G223" s="321">
        <f t="shared" si="45"/>
        <v>200</v>
      </c>
    </row>
    <row r="224" spans="1:7" ht="63" x14ac:dyDescent="0.2">
      <c r="A224" s="54" t="s">
        <v>168</v>
      </c>
      <c r="B224" s="2" t="s">
        <v>12</v>
      </c>
      <c r="C224" s="2" t="s">
        <v>150</v>
      </c>
      <c r="D224" s="3" t="s">
        <v>169</v>
      </c>
      <c r="E224" s="163"/>
      <c r="F224" s="322">
        <f t="shared" si="45"/>
        <v>200</v>
      </c>
      <c r="G224" s="322">
        <f t="shared" si="45"/>
        <v>200</v>
      </c>
    </row>
    <row r="225" spans="1:7" ht="15.75" x14ac:dyDescent="0.2">
      <c r="A225" s="25" t="s">
        <v>32</v>
      </c>
      <c r="B225" s="2" t="s">
        <v>12</v>
      </c>
      <c r="C225" s="2" t="s">
        <v>150</v>
      </c>
      <c r="D225" s="3" t="s">
        <v>169</v>
      </c>
      <c r="E225" s="1" t="s">
        <v>42</v>
      </c>
      <c r="F225" s="323">
        <f t="shared" si="45"/>
        <v>200</v>
      </c>
      <c r="G225" s="323">
        <f t="shared" si="45"/>
        <v>200</v>
      </c>
    </row>
    <row r="226" spans="1:7" ht="31.5" x14ac:dyDescent="0.2">
      <c r="A226" s="25" t="s">
        <v>33</v>
      </c>
      <c r="B226" s="1" t="s">
        <v>12</v>
      </c>
      <c r="C226" s="1" t="s">
        <v>150</v>
      </c>
      <c r="D226" s="3" t="s">
        <v>169</v>
      </c>
      <c r="E226" s="1" t="s">
        <v>43</v>
      </c>
      <c r="F226" s="323">
        <f t="shared" si="45"/>
        <v>200</v>
      </c>
      <c r="G226" s="323">
        <f t="shared" si="45"/>
        <v>200</v>
      </c>
    </row>
    <row r="227" spans="1:7" ht="15.75" hidden="1" x14ac:dyDescent="0.2">
      <c r="A227" s="25" t="s">
        <v>170</v>
      </c>
      <c r="B227" s="1" t="s">
        <v>12</v>
      </c>
      <c r="C227" s="1" t="s">
        <v>150</v>
      </c>
      <c r="D227" s="3" t="s">
        <v>169</v>
      </c>
      <c r="E227" s="1" t="s">
        <v>35</v>
      </c>
      <c r="F227" s="322">
        <v>200</v>
      </c>
      <c r="G227" s="324">
        <v>200</v>
      </c>
    </row>
    <row r="228" spans="1:7" s="244" customFormat="1" ht="31.5" x14ac:dyDescent="0.25">
      <c r="A228" s="64" t="s">
        <v>11</v>
      </c>
      <c r="B228" s="29" t="s">
        <v>12</v>
      </c>
      <c r="C228" s="29" t="s">
        <v>150</v>
      </c>
      <c r="D228" s="29" t="s">
        <v>13</v>
      </c>
      <c r="E228" s="29"/>
      <c r="F228" s="167">
        <f>F229+F252</f>
        <v>591834</v>
      </c>
      <c r="G228" s="167">
        <f>G229+G252</f>
        <v>837261</v>
      </c>
    </row>
    <row r="229" spans="1:7" s="244" customFormat="1" ht="31.5" x14ac:dyDescent="0.25">
      <c r="A229" s="206" t="s">
        <v>171</v>
      </c>
      <c r="B229" s="33" t="s">
        <v>12</v>
      </c>
      <c r="C229" s="33" t="s">
        <v>150</v>
      </c>
      <c r="D229" s="245" t="s">
        <v>172</v>
      </c>
      <c r="E229" s="254"/>
      <c r="F229" s="260">
        <f t="shared" ref="F229:G229" si="46">F230+F245</f>
        <v>28145</v>
      </c>
      <c r="G229" s="260">
        <f t="shared" si="46"/>
        <v>28145</v>
      </c>
    </row>
    <row r="230" spans="1:7" s="244" customFormat="1" ht="31.5" x14ac:dyDescent="0.25">
      <c r="A230" s="64" t="s">
        <v>173</v>
      </c>
      <c r="B230" s="29" t="s">
        <v>12</v>
      </c>
      <c r="C230" s="29" t="s">
        <v>150</v>
      </c>
      <c r="D230" s="36" t="s">
        <v>174</v>
      </c>
      <c r="E230" s="30"/>
      <c r="F230" s="167">
        <f>F231</f>
        <v>28037</v>
      </c>
      <c r="G230" s="167">
        <f>G231</f>
        <v>28037</v>
      </c>
    </row>
    <row r="231" spans="1:7" s="244" customFormat="1" ht="15.75" x14ac:dyDescent="0.25">
      <c r="A231" s="37" t="s">
        <v>175</v>
      </c>
      <c r="B231" s="38" t="s">
        <v>12</v>
      </c>
      <c r="C231" s="38" t="s">
        <v>150</v>
      </c>
      <c r="D231" s="38" t="s">
        <v>176</v>
      </c>
      <c r="E231" s="38"/>
      <c r="F231" s="168">
        <f>F232+F237+F241</f>
        <v>28037</v>
      </c>
      <c r="G231" s="168">
        <f>G232+G237+G241</f>
        <v>28037</v>
      </c>
    </row>
    <row r="232" spans="1:7" s="244" customFormat="1" ht="47.25" x14ac:dyDescent="0.25">
      <c r="A232" s="7" t="s">
        <v>20</v>
      </c>
      <c r="B232" s="42" t="s">
        <v>12</v>
      </c>
      <c r="C232" s="42" t="s">
        <v>150</v>
      </c>
      <c r="D232" s="42" t="s">
        <v>176</v>
      </c>
      <c r="E232" s="42" t="s">
        <v>62</v>
      </c>
      <c r="F232" s="151">
        <f>F233</f>
        <v>24864</v>
      </c>
      <c r="G232" s="151">
        <f>G233</f>
        <v>24864</v>
      </c>
    </row>
    <row r="233" spans="1:7" s="244" customFormat="1" ht="15.75" x14ac:dyDescent="0.25">
      <c r="A233" s="7" t="s">
        <v>157</v>
      </c>
      <c r="B233" s="42" t="s">
        <v>12</v>
      </c>
      <c r="C233" s="42" t="s">
        <v>150</v>
      </c>
      <c r="D233" s="42" t="s">
        <v>176</v>
      </c>
      <c r="E233" s="42" t="s">
        <v>158</v>
      </c>
      <c r="F233" s="151">
        <f>F234+F235+F236</f>
        <v>24864</v>
      </c>
      <c r="G233" s="151">
        <f>G234+G235+G236</f>
        <v>24864</v>
      </c>
    </row>
    <row r="234" spans="1:7" s="244" customFormat="1" ht="15.75" hidden="1" x14ac:dyDescent="0.25">
      <c r="A234" s="7" t="s">
        <v>159</v>
      </c>
      <c r="B234" s="42" t="s">
        <v>12</v>
      </c>
      <c r="C234" s="42" t="s">
        <v>150</v>
      </c>
      <c r="D234" s="42" t="s">
        <v>176</v>
      </c>
      <c r="E234" s="42" t="s">
        <v>160</v>
      </c>
      <c r="F234" s="204">
        <v>15736</v>
      </c>
      <c r="G234" s="204">
        <v>15736</v>
      </c>
    </row>
    <row r="235" spans="1:7" s="244" customFormat="1" ht="31.5" hidden="1" x14ac:dyDescent="0.25">
      <c r="A235" s="7" t="s">
        <v>177</v>
      </c>
      <c r="B235" s="42" t="s">
        <v>12</v>
      </c>
      <c r="C235" s="42" t="s">
        <v>150</v>
      </c>
      <c r="D235" s="42" t="s">
        <v>176</v>
      </c>
      <c r="E235" s="42" t="s">
        <v>178</v>
      </c>
      <c r="F235" s="204">
        <v>3361</v>
      </c>
      <c r="G235" s="204">
        <v>3361</v>
      </c>
    </row>
    <row r="236" spans="1:7" s="244" customFormat="1" ht="31.5" hidden="1" x14ac:dyDescent="0.25">
      <c r="A236" s="7" t="s">
        <v>161</v>
      </c>
      <c r="B236" s="42" t="s">
        <v>12</v>
      </c>
      <c r="C236" s="42" t="s">
        <v>150</v>
      </c>
      <c r="D236" s="42" t="s">
        <v>176</v>
      </c>
      <c r="E236" s="42" t="s">
        <v>162</v>
      </c>
      <c r="F236" s="204">
        <v>5767</v>
      </c>
      <c r="G236" s="204">
        <v>5767</v>
      </c>
    </row>
    <row r="237" spans="1:7" s="244" customFormat="1" ht="15.75" x14ac:dyDescent="0.25">
      <c r="A237" s="7" t="s">
        <v>32</v>
      </c>
      <c r="B237" s="42" t="s">
        <v>12</v>
      </c>
      <c r="C237" s="42" t="s">
        <v>150</v>
      </c>
      <c r="D237" s="42" t="s">
        <v>176</v>
      </c>
      <c r="E237" s="42" t="s">
        <v>42</v>
      </c>
      <c r="F237" s="317">
        <f>F238</f>
        <v>3148</v>
      </c>
      <c r="G237" s="318">
        <f>G238</f>
        <v>3148</v>
      </c>
    </row>
    <row r="238" spans="1:7" s="244" customFormat="1" ht="31.5" x14ac:dyDescent="0.25">
      <c r="A238" s="7" t="s">
        <v>33</v>
      </c>
      <c r="B238" s="42" t="s">
        <v>12</v>
      </c>
      <c r="C238" s="42" t="s">
        <v>150</v>
      </c>
      <c r="D238" s="42" t="s">
        <v>176</v>
      </c>
      <c r="E238" s="42" t="s">
        <v>43</v>
      </c>
      <c r="F238" s="317">
        <f>F239+F240</f>
        <v>3148</v>
      </c>
      <c r="G238" s="318">
        <f>G239+G240</f>
        <v>3148</v>
      </c>
    </row>
    <row r="239" spans="1:7" s="244" customFormat="1" ht="31.5" hidden="1" x14ac:dyDescent="0.25">
      <c r="A239" s="14" t="s">
        <v>44</v>
      </c>
      <c r="B239" s="42" t="s">
        <v>12</v>
      </c>
      <c r="C239" s="42" t="s">
        <v>150</v>
      </c>
      <c r="D239" s="42" t="s">
        <v>176</v>
      </c>
      <c r="E239" s="42" t="s">
        <v>45</v>
      </c>
      <c r="F239" s="204">
        <v>1241</v>
      </c>
      <c r="G239" s="204">
        <v>1241</v>
      </c>
    </row>
    <row r="240" spans="1:7" s="244" customFormat="1" ht="15.75" hidden="1" x14ac:dyDescent="0.25">
      <c r="A240" s="7" t="s">
        <v>34</v>
      </c>
      <c r="B240" s="42" t="s">
        <v>12</v>
      </c>
      <c r="C240" s="42" t="s">
        <v>150</v>
      </c>
      <c r="D240" s="42" t="s">
        <v>176</v>
      </c>
      <c r="E240" s="42" t="s">
        <v>35</v>
      </c>
      <c r="F240" s="204">
        <v>1907</v>
      </c>
      <c r="G240" s="204">
        <v>1907</v>
      </c>
    </row>
    <row r="241" spans="1:7" s="244" customFormat="1" ht="15.75" x14ac:dyDescent="0.25">
      <c r="A241" s="14" t="s">
        <v>46</v>
      </c>
      <c r="B241" s="42" t="s">
        <v>12</v>
      </c>
      <c r="C241" s="42" t="s">
        <v>150</v>
      </c>
      <c r="D241" s="42" t="s">
        <v>176</v>
      </c>
      <c r="E241" s="42" t="s">
        <v>47</v>
      </c>
      <c r="F241" s="317">
        <f t="shared" ref="F241:G241" si="47">F242</f>
        <v>25</v>
      </c>
      <c r="G241" s="318">
        <f t="shared" si="47"/>
        <v>25</v>
      </c>
    </row>
    <row r="242" spans="1:7" s="244" customFormat="1" ht="15.75" x14ac:dyDescent="0.25">
      <c r="A242" s="7" t="s">
        <v>48</v>
      </c>
      <c r="B242" s="42" t="s">
        <v>12</v>
      </c>
      <c r="C242" s="42" t="s">
        <v>150</v>
      </c>
      <c r="D242" s="42" t="s">
        <v>176</v>
      </c>
      <c r="E242" s="42" t="s">
        <v>49</v>
      </c>
      <c r="F242" s="317">
        <f t="shared" ref="F242:G242" si="48">F243+F244</f>
        <v>25</v>
      </c>
      <c r="G242" s="317">
        <f t="shared" si="48"/>
        <v>25</v>
      </c>
    </row>
    <row r="243" spans="1:7" s="244" customFormat="1" ht="15.75" hidden="1" x14ac:dyDescent="0.25">
      <c r="A243" s="7" t="s">
        <v>50</v>
      </c>
      <c r="B243" s="42" t="s">
        <v>12</v>
      </c>
      <c r="C243" s="42" t="s">
        <v>150</v>
      </c>
      <c r="D243" s="42" t="s">
        <v>176</v>
      </c>
      <c r="E243" s="42" t="s">
        <v>51</v>
      </c>
      <c r="F243" s="204">
        <v>10</v>
      </c>
      <c r="G243" s="204">
        <v>10</v>
      </c>
    </row>
    <row r="244" spans="1:7" s="244" customFormat="1" ht="15.75" hidden="1" x14ac:dyDescent="0.25">
      <c r="A244" s="7" t="s">
        <v>91</v>
      </c>
      <c r="B244" s="42" t="s">
        <v>12</v>
      </c>
      <c r="C244" s="42" t="s">
        <v>150</v>
      </c>
      <c r="D244" s="42" t="s">
        <v>176</v>
      </c>
      <c r="E244" s="42" t="s">
        <v>92</v>
      </c>
      <c r="F244" s="204">
        <v>15</v>
      </c>
      <c r="G244" s="204">
        <v>15</v>
      </c>
    </row>
    <row r="245" spans="1:7" s="244" customFormat="1" ht="15.75" x14ac:dyDescent="0.25">
      <c r="A245" s="64" t="s">
        <v>179</v>
      </c>
      <c r="B245" s="29" t="s">
        <v>12</v>
      </c>
      <c r="C245" s="29" t="s">
        <v>150</v>
      </c>
      <c r="D245" s="36" t="s">
        <v>180</v>
      </c>
      <c r="E245" s="30"/>
      <c r="F245" s="167">
        <f>F246</f>
        <v>108</v>
      </c>
      <c r="G245" s="167">
        <f>G246</f>
        <v>108</v>
      </c>
    </row>
    <row r="246" spans="1:7" s="244" customFormat="1" ht="15.75" x14ac:dyDescent="0.25">
      <c r="A246" s="37" t="s">
        <v>181</v>
      </c>
      <c r="B246" s="38" t="s">
        <v>12</v>
      </c>
      <c r="C246" s="38" t="s">
        <v>150</v>
      </c>
      <c r="D246" s="38" t="s">
        <v>182</v>
      </c>
      <c r="E246" s="38"/>
      <c r="F246" s="168">
        <f>F247+F250</f>
        <v>108</v>
      </c>
      <c r="G246" s="168">
        <f>G247+G250</f>
        <v>108</v>
      </c>
    </row>
    <row r="247" spans="1:7" s="244" customFormat="1" ht="15.75" x14ac:dyDescent="0.25">
      <c r="A247" s="7" t="s">
        <v>32</v>
      </c>
      <c r="B247" s="42" t="s">
        <v>12</v>
      </c>
      <c r="C247" s="42" t="s">
        <v>150</v>
      </c>
      <c r="D247" s="41" t="s">
        <v>182</v>
      </c>
      <c r="E247" s="42" t="s">
        <v>42</v>
      </c>
      <c r="F247" s="151">
        <f t="shared" ref="F247:G248" si="49">F248</f>
        <v>50</v>
      </c>
      <c r="G247" s="151">
        <f t="shared" si="49"/>
        <v>50</v>
      </c>
    </row>
    <row r="248" spans="1:7" s="244" customFormat="1" ht="31.5" x14ac:dyDescent="0.25">
      <c r="A248" s="7" t="s">
        <v>33</v>
      </c>
      <c r="B248" s="42" t="s">
        <v>12</v>
      </c>
      <c r="C248" s="42" t="s">
        <v>150</v>
      </c>
      <c r="D248" s="41" t="s">
        <v>182</v>
      </c>
      <c r="E248" s="42" t="s">
        <v>43</v>
      </c>
      <c r="F248" s="151">
        <f t="shared" si="49"/>
        <v>50</v>
      </c>
      <c r="G248" s="151">
        <f t="shared" si="49"/>
        <v>50</v>
      </c>
    </row>
    <row r="249" spans="1:7" s="244" customFormat="1" ht="15.75" hidden="1" x14ac:dyDescent="0.25">
      <c r="A249" s="7" t="s">
        <v>34</v>
      </c>
      <c r="B249" s="42" t="s">
        <v>12</v>
      </c>
      <c r="C249" s="42" t="s">
        <v>150</v>
      </c>
      <c r="D249" s="42" t="s">
        <v>182</v>
      </c>
      <c r="E249" s="42" t="s">
        <v>35</v>
      </c>
      <c r="F249" s="205">
        <v>50</v>
      </c>
      <c r="G249" s="205">
        <v>50</v>
      </c>
    </row>
    <row r="250" spans="1:7" s="244" customFormat="1" ht="15.75" x14ac:dyDescent="0.25">
      <c r="A250" s="7" t="s">
        <v>183</v>
      </c>
      <c r="B250" s="42" t="s">
        <v>12</v>
      </c>
      <c r="C250" s="42" t="s">
        <v>150</v>
      </c>
      <c r="D250" s="42" t="s">
        <v>182</v>
      </c>
      <c r="E250" s="42" t="s">
        <v>184</v>
      </c>
      <c r="F250" s="317">
        <f>F251</f>
        <v>58</v>
      </c>
      <c r="G250" s="318">
        <f t="shared" ref="G250" si="50">G251</f>
        <v>58</v>
      </c>
    </row>
    <row r="251" spans="1:7" s="244" customFormat="1" ht="15.75" x14ac:dyDescent="0.25">
      <c r="A251" s="7" t="s">
        <v>185</v>
      </c>
      <c r="B251" s="42" t="s">
        <v>12</v>
      </c>
      <c r="C251" s="42" t="s">
        <v>150</v>
      </c>
      <c r="D251" s="42" t="s">
        <v>182</v>
      </c>
      <c r="E251" s="42" t="s">
        <v>186</v>
      </c>
      <c r="F251" s="317">
        <v>58</v>
      </c>
      <c r="G251" s="317">
        <v>58</v>
      </c>
    </row>
    <row r="252" spans="1:7" s="244" customFormat="1" ht="15.75" x14ac:dyDescent="0.25">
      <c r="A252" s="206" t="s">
        <v>14</v>
      </c>
      <c r="B252" s="33" t="s">
        <v>12</v>
      </c>
      <c r="C252" s="33" t="s">
        <v>150</v>
      </c>
      <c r="D252" s="245" t="s">
        <v>15</v>
      </c>
      <c r="E252" s="42"/>
      <c r="F252" s="260">
        <f>F253+F308</f>
        <v>563689</v>
      </c>
      <c r="G252" s="260">
        <f>G253+G308</f>
        <v>809116</v>
      </c>
    </row>
    <row r="253" spans="1:7" s="244" customFormat="1" ht="31.5" x14ac:dyDescent="0.25">
      <c r="A253" s="246" t="s">
        <v>16</v>
      </c>
      <c r="B253" s="29" t="s">
        <v>12</v>
      </c>
      <c r="C253" s="29" t="s">
        <v>150</v>
      </c>
      <c r="D253" s="36" t="s">
        <v>17</v>
      </c>
      <c r="E253" s="42"/>
      <c r="F253" s="167">
        <f>F254+F268+F282+F286+F290+F294+F301+F305</f>
        <v>263689</v>
      </c>
      <c r="G253" s="167">
        <f>G254+G268+G282+G286+G290+G294+G301+G305</f>
        <v>263689</v>
      </c>
    </row>
    <row r="254" spans="1:7" s="264" customFormat="1" ht="37.5" customHeight="1" x14ac:dyDescent="0.2">
      <c r="A254" s="82" t="s">
        <v>194</v>
      </c>
      <c r="B254" s="16" t="s">
        <v>8</v>
      </c>
      <c r="C254" s="16" t="s">
        <v>150</v>
      </c>
      <c r="D254" s="16" t="s">
        <v>195</v>
      </c>
      <c r="E254" s="58"/>
      <c r="F254" s="325">
        <f>F255+F260+F264</f>
        <v>92929</v>
      </c>
      <c r="G254" s="325">
        <f>G255+G260+G264</f>
        <v>92929</v>
      </c>
    </row>
    <row r="255" spans="1:7" s="244" customFormat="1" ht="47.25" x14ac:dyDescent="0.25">
      <c r="A255" s="166" t="s">
        <v>20</v>
      </c>
      <c r="B255" s="42" t="s">
        <v>8</v>
      </c>
      <c r="C255" s="42" t="s">
        <v>150</v>
      </c>
      <c r="D255" s="41" t="s">
        <v>195</v>
      </c>
      <c r="E255" s="42" t="s">
        <v>62</v>
      </c>
      <c r="F255" s="151">
        <f>F256</f>
        <v>84982</v>
      </c>
      <c r="G255" s="151">
        <f>G256</f>
        <v>84982</v>
      </c>
    </row>
    <row r="256" spans="1:7" s="244" customFormat="1" ht="15.75" x14ac:dyDescent="0.25">
      <c r="A256" s="166" t="s">
        <v>157</v>
      </c>
      <c r="B256" s="42" t="s">
        <v>8</v>
      </c>
      <c r="C256" s="42" t="s">
        <v>150</v>
      </c>
      <c r="D256" s="41" t="s">
        <v>195</v>
      </c>
      <c r="E256" s="42" t="s">
        <v>158</v>
      </c>
      <c r="F256" s="151">
        <f>F257+F258+F259</f>
        <v>84982</v>
      </c>
      <c r="G256" s="151">
        <f>G257+G258+G259</f>
        <v>84982</v>
      </c>
    </row>
    <row r="257" spans="1:7" s="244" customFormat="1" ht="15.75" hidden="1" x14ac:dyDescent="0.25">
      <c r="A257" s="166" t="s">
        <v>159</v>
      </c>
      <c r="B257" s="42" t="s">
        <v>8</v>
      </c>
      <c r="C257" s="42" t="s">
        <v>150</v>
      </c>
      <c r="D257" s="41" t="s">
        <v>195</v>
      </c>
      <c r="E257" s="42" t="s">
        <v>160</v>
      </c>
      <c r="F257" s="204">
        <v>52761</v>
      </c>
      <c r="G257" s="204">
        <v>52761</v>
      </c>
    </row>
    <row r="258" spans="1:7" s="244" customFormat="1" ht="31.5" hidden="1" x14ac:dyDescent="0.25">
      <c r="A258" s="7" t="s">
        <v>177</v>
      </c>
      <c r="B258" s="42" t="s">
        <v>12</v>
      </c>
      <c r="C258" s="42" t="s">
        <v>150</v>
      </c>
      <c r="D258" s="41" t="s">
        <v>195</v>
      </c>
      <c r="E258" s="42" t="s">
        <v>178</v>
      </c>
      <c r="F258" s="204">
        <f t="shared" ref="F258:G258" si="51">12520-2</f>
        <v>12518</v>
      </c>
      <c r="G258" s="204">
        <f t="shared" si="51"/>
        <v>12518</v>
      </c>
    </row>
    <row r="259" spans="1:7" s="244" customFormat="1" ht="31.5" hidden="1" x14ac:dyDescent="0.25">
      <c r="A259" s="7" t="s">
        <v>161</v>
      </c>
      <c r="B259" s="42" t="s">
        <v>8</v>
      </c>
      <c r="C259" s="42" t="s">
        <v>150</v>
      </c>
      <c r="D259" s="41" t="s">
        <v>195</v>
      </c>
      <c r="E259" s="42" t="s">
        <v>162</v>
      </c>
      <c r="F259" s="204">
        <v>19703</v>
      </c>
      <c r="G259" s="204">
        <v>19703</v>
      </c>
    </row>
    <row r="260" spans="1:7" s="244" customFormat="1" ht="15.75" x14ac:dyDescent="0.25">
      <c r="A260" s="6" t="s">
        <v>32</v>
      </c>
      <c r="B260" s="42" t="s">
        <v>8</v>
      </c>
      <c r="C260" s="42" t="s">
        <v>150</v>
      </c>
      <c r="D260" s="41" t="s">
        <v>195</v>
      </c>
      <c r="E260" s="42">
        <v>200</v>
      </c>
      <c r="F260" s="204">
        <f t="shared" ref="F260:G260" si="52">F261</f>
        <v>7765</v>
      </c>
      <c r="G260" s="204">
        <f t="shared" si="52"/>
        <v>7765</v>
      </c>
    </row>
    <row r="261" spans="1:7" s="244" customFormat="1" ht="31.5" x14ac:dyDescent="0.25">
      <c r="A261" s="6" t="s">
        <v>33</v>
      </c>
      <c r="B261" s="42" t="s">
        <v>8</v>
      </c>
      <c r="C261" s="42" t="s">
        <v>150</v>
      </c>
      <c r="D261" s="41" t="s">
        <v>195</v>
      </c>
      <c r="E261" s="42">
        <v>240</v>
      </c>
      <c r="F261" s="204">
        <f t="shared" ref="F261:G261" si="53">F262+F263</f>
        <v>7765</v>
      </c>
      <c r="G261" s="204">
        <f t="shared" si="53"/>
        <v>7765</v>
      </c>
    </row>
    <row r="262" spans="1:7" s="244" customFormat="1" ht="31.5" hidden="1" x14ac:dyDescent="0.25">
      <c r="A262" s="14" t="s">
        <v>44</v>
      </c>
      <c r="B262" s="42" t="s">
        <v>8</v>
      </c>
      <c r="C262" s="42" t="s">
        <v>150</v>
      </c>
      <c r="D262" s="41" t="s">
        <v>195</v>
      </c>
      <c r="E262" s="42" t="s">
        <v>45</v>
      </c>
      <c r="F262" s="204">
        <v>2155</v>
      </c>
      <c r="G262" s="204">
        <v>2155</v>
      </c>
    </row>
    <row r="263" spans="1:7" s="244" customFormat="1" ht="15.75" hidden="1" x14ac:dyDescent="0.25">
      <c r="A263" s="7" t="s">
        <v>34</v>
      </c>
      <c r="B263" s="42" t="s">
        <v>8</v>
      </c>
      <c r="C263" s="42" t="s">
        <v>150</v>
      </c>
      <c r="D263" s="41" t="s">
        <v>195</v>
      </c>
      <c r="E263" s="42" t="s">
        <v>35</v>
      </c>
      <c r="F263" s="204">
        <v>5610</v>
      </c>
      <c r="G263" s="204">
        <v>5610</v>
      </c>
    </row>
    <row r="264" spans="1:7" s="244" customFormat="1" ht="15.75" x14ac:dyDescent="0.25">
      <c r="A264" s="6" t="s">
        <v>46</v>
      </c>
      <c r="B264" s="42" t="s">
        <v>8</v>
      </c>
      <c r="C264" s="42" t="s">
        <v>150</v>
      </c>
      <c r="D264" s="41" t="s">
        <v>195</v>
      </c>
      <c r="E264" s="42">
        <v>800</v>
      </c>
      <c r="F264" s="204">
        <f t="shared" ref="F264:G264" si="54">F265</f>
        <v>182</v>
      </c>
      <c r="G264" s="204">
        <f t="shared" si="54"/>
        <v>182</v>
      </c>
    </row>
    <row r="265" spans="1:7" s="244" customFormat="1" ht="15.75" x14ac:dyDescent="0.25">
      <c r="A265" s="7" t="s">
        <v>48</v>
      </c>
      <c r="B265" s="42" t="s">
        <v>8</v>
      </c>
      <c r="C265" s="42" t="s">
        <v>150</v>
      </c>
      <c r="D265" s="41" t="s">
        <v>195</v>
      </c>
      <c r="E265" s="42">
        <v>850</v>
      </c>
      <c r="F265" s="204">
        <f t="shared" ref="F265:G265" si="55">F266+F267</f>
        <v>182</v>
      </c>
      <c r="G265" s="204">
        <f t="shared" si="55"/>
        <v>182</v>
      </c>
    </row>
    <row r="266" spans="1:7" s="244" customFormat="1" ht="15.75" hidden="1" x14ac:dyDescent="0.25">
      <c r="A266" s="7" t="s">
        <v>50</v>
      </c>
      <c r="B266" s="42" t="s">
        <v>12</v>
      </c>
      <c r="C266" s="42" t="s">
        <v>150</v>
      </c>
      <c r="D266" s="41" t="s">
        <v>195</v>
      </c>
      <c r="E266" s="42" t="s">
        <v>51</v>
      </c>
      <c r="F266" s="204">
        <v>174</v>
      </c>
      <c r="G266" s="204">
        <v>174</v>
      </c>
    </row>
    <row r="267" spans="1:7" s="244" customFormat="1" ht="15.75" hidden="1" x14ac:dyDescent="0.25">
      <c r="A267" s="7" t="s">
        <v>91</v>
      </c>
      <c r="B267" s="42" t="s">
        <v>12</v>
      </c>
      <c r="C267" s="42" t="s">
        <v>150</v>
      </c>
      <c r="D267" s="41" t="s">
        <v>195</v>
      </c>
      <c r="E267" s="42" t="s">
        <v>92</v>
      </c>
      <c r="F267" s="204">
        <v>8</v>
      </c>
      <c r="G267" s="204">
        <v>8</v>
      </c>
    </row>
    <row r="268" spans="1:7" s="264" customFormat="1" ht="62.25" customHeight="1" x14ac:dyDescent="0.2">
      <c r="A268" s="82" t="s">
        <v>196</v>
      </c>
      <c r="B268" s="16" t="s">
        <v>8</v>
      </c>
      <c r="C268" s="16" t="s">
        <v>150</v>
      </c>
      <c r="D268" s="16" t="s">
        <v>197</v>
      </c>
      <c r="E268" s="58"/>
      <c r="F268" s="325">
        <f>F269+F274+F278</f>
        <v>72726</v>
      </c>
      <c r="G268" s="325">
        <f>G269+G274+G278</f>
        <v>72726</v>
      </c>
    </row>
    <row r="269" spans="1:7" s="244" customFormat="1" ht="47.25" x14ac:dyDescent="0.25">
      <c r="A269" s="166" t="s">
        <v>20</v>
      </c>
      <c r="B269" s="42" t="s">
        <v>8</v>
      </c>
      <c r="C269" s="42" t="s">
        <v>150</v>
      </c>
      <c r="D269" s="41" t="s">
        <v>197</v>
      </c>
      <c r="E269" s="42" t="s">
        <v>62</v>
      </c>
      <c r="F269" s="151">
        <f>F270</f>
        <v>59302</v>
      </c>
      <c r="G269" s="151">
        <f>G270</f>
        <v>59302</v>
      </c>
    </row>
    <row r="270" spans="1:7" s="244" customFormat="1" ht="15.75" x14ac:dyDescent="0.25">
      <c r="A270" s="166" t="s">
        <v>157</v>
      </c>
      <c r="B270" s="42" t="s">
        <v>8</v>
      </c>
      <c r="C270" s="42" t="s">
        <v>150</v>
      </c>
      <c r="D270" s="41" t="s">
        <v>197</v>
      </c>
      <c r="E270" s="42" t="s">
        <v>158</v>
      </c>
      <c r="F270" s="151">
        <f>F271+F272+F273</f>
        <v>59302</v>
      </c>
      <c r="G270" s="151">
        <f>G271+G272+G273</f>
        <v>59302</v>
      </c>
    </row>
    <row r="271" spans="1:7" s="244" customFormat="1" ht="15.75" hidden="1" x14ac:dyDescent="0.25">
      <c r="A271" s="166" t="s">
        <v>159</v>
      </c>
      <c r="B271" s="42" t="s">
        <v>8</v>
      </c>
      <c r="C271" s="42" t="s">
        <v>150</v>
      </c>
      <c r="D271" s="41" t="s">
        <v>197</v>
      </c>
      <c r="E271" s="42" t="s">
        <v>160</v>
      </c>
      <c r="F271" s="204">
        <v>37745</v>
      </c>
      <c r="G271" s="204">
        <v>37745</v>
      </c>
    </row>
    <row r="272" spans="1:7" s="244" customFormat="1" ht="31.5" hidden="1" x14ac:dyDescent="0.25">
      <c r="A272" s="7" t="s">
        <v>177</v>
      </c>
      <c r="B272" s="42" t="s">
        <v>12</v>
      </c>
      <c r="C272" s="42" t="s">
        <v>150</v>
      </c>
      <c r="D272" s="41" t="s">
        <v>197</v>
      </c>
      <c r="E272" s="42" t="s">
        <v>178</v>
      </c>
      <c r="F272" s="204">
        <v>7802</v>
      </c>
      <c r="G272" s="204">
        <v>7802</v>
      </c>
    </row>
    <row r="273" spans="1:7" s="244" customFormat="1" ht="31.5" hidden="1" x14ac:dyDescent="0.25">
      <c r="A273" s="7" t="s">
        <v>161</v>
      </c>
      <c r="B273" s="42" t="s">
        <v>8</v>
      </c>
      <c r="C273" s="42" t="s">
        <v>150</v>
      </c>
      <c r="D273" s="41" t="s">
        <v>197</v>
      </c>
      <c r="E273" s="42" t="s">
        <v>162</v>
      </c>
      <c r="F273" s="204">
        <v>13755</v>
      </c>
      <c r="G273" s="204">
        <v>13755</v>
      </c>
    </row>
    <row r="274" spans="1:7" s="244" customFormat="1" ht="15.75" x14ac:dyDescent="0.25">
      <c r="A274" s="6" t="s">
        <v>32</v>
      </c>
      <c r="B274" s="42" t="s">
        <v>8</v>
      </c>
      <c r="C274" s="42" t="s">
        <v>150</v>
      </c>
      <c r="D274" s="41" t="s">
        <v>197</v>
      </c>
      <c r="E274" s="42">
        <v>200</v>
      </c>
      <c r="F274" s="204">
        <f t="shared" ref="F274:G274" si="56">F275</f>
        <v>13184</v>
      </c>
      <c r="G274" s="204">
        <f t="shared" si="56"/>
        <v>13184</v>
      </c>
    </row>
    <row r="275" spans="1:7" s="244" customFormat="1" ht="31.5" x14ac:dyDescent="0.25">
      <c r="A275" s="6" t="s">
        <v>33</v>
      </c>
      <c r="B275" s="42" t="s">
        <v>8</v>
      </c>
      <c r="C275" s="42" t="s">
        <v>150</v>
      </c>
      <c r="D275" s="41" t="s">
        <v>197</v>
      </c>
      <c r="E275" s="42">
        <v>240</v>
      </c>
      <c r="F275" s="204">
        <f t="shared" ref="F275:G275" si="57">F276+F277</f>
        <v>13184</v>
      </c>
      <c r="G275" s="204">
        <f t="shared" si="57"/>
        <v>13184</v>
      </c>
    </row>
    <row r="276" spans="1:7" s="244" customFormat="1" ht="31.5" hidden="1" x14ac:dyDescent="0.25">
      <c r="A276" s="14" t="s">
        <v>44</v>
      </c>
      <c r="B276" s="42" t="s">
        <v>8</v>
      </c>
      <c r="C276" s="42" t="s">
        <v>150</v>
      </c>
      <c r="D276" s="41" t="s">
        <v>197</v>
      </c>
      <c r="E276" s="42" t="s">
        <v>45</v>
      </c>
      <c r="F276" s="204">
        <v>430</v>
      </c>
      <c r="G276" s="204">
        <v>430</v>
      </c>
    </row>
    <row r="277" spans="1:7" s="244" customFormat="1" ht="15.75" hidden="1" x14ac:dyDescent="0.25">
      <c r="A277" s="7" t="s">
        <v>34</v>
      </c>
      <c r="B277" s="42" t="s">
        <v>8</v>
      </c>
      <c r="C277" s="42" t="s">
        <v>150</v>
      </c>
      <c r="D277" s="41" t="s">
        <v>197</v>
      </c>
      <c r="E277" s="42" t="s">
        <v>35</v>
      </c>
      <c r="F277" s="204">
        <v>12754</v>
      </c>
      <c r="G277" s="204">
        <v>12754</v>
      </c>
    </row>
    <row r="278" spans="1:7" s="244" customFormat="1" ht="15.75" x14ac:dyDescent="0.25">
      <c r="A278" s="6" t="s">
        <v>46</v>
      </c>
      <c r="B278" s="42" t="s">
        <v>8</v>
      </c>
      <c r="C278" s="42" t="s">
        <v>150</v>
      </c>
      <c r="D278" s="41" t="s">
        <v>197</v>
      </c>
      <c r="E278" s="1">
        <v>800</v>
      </c>
      <c r="F278" s="204">
        <f t="shared" ref="F278:G278" si="58">F279</f>
        <v>240</v>
      </c>
      <c r="G278" s="204">
        <f t="shared" si="58"/>
        <v>240</v>
      </c>
    </row>
    <row r="279" spans="1:7" s="244" customFormat="1" ht="15.75" x14ac:dyDescent="0.25">
      <c r="A279" s="7" t="s">
        <v>48</v>
      </c>
      <c r="B279" s="42" t="s">
        <v>8</v>
      </c>
      <c r="C279" s="42" t="s">
        <v>150</v>
      </c>
      <c r="D279" s="41" t="s">
        <v>197</v>
      </c>
      <c r="E279" s="1">
        <v>850</v>
      </c>
      <c r="F279" s="204">
        <f t="shared" ref="F279:G279" si="59">F280+F281</f>
        <v>240</v>
      </c>
      <c r="G279" s="204">
        <f t="shared" si="59"/>
        <v>240</v>
      </c>
    </row>
    <row r="280" spans="1:7" s="244" customFormat="1" ht="15.75" hidden="1" x14ac:dyDescent="0.25">
      <c r="A280" s="7" t="s">
        <v>50</v>
      </c>
      <c r="B280" s="42" t="s">
        <v>8</v>
      </c>
      <c r="C280" s="42" t="s">
        <v>150</v>
      </c>
      <c r="D280" s="41" t="s">
        <v>197</v>
      </c>
      <c r="E280" s="1" t="s">
        <v>51</v>
      </c>
      <c r="F280" s="204">
        <v>90</v>
      </c>
      <c r="G280" s="204">
        <v>90</v>
      </c>
    </row>
    <row r="281" spans="1:7" s="244" customFormat="1" ht="15.75" hidden="1" x14ac:dyDescent="0.25">
      <c r="A281" s="7" t="s">
        <v>91</v>
      </c>
      <c r="B281" s="42" t="s">
        <v>8</v>
      </c>
      <c r="C281" s="42" t="s">
        <v>150</v>
      </c>
      <c r="D281" s="41" t="s">
        <v>197</v>
      </c>
      <c r="E281" s="1" t="s">
        <v>92</v>
      </c>
      <c r="F281" s="204">
        <v>150</v>
      </c>
      <c r="G281" s="204">
        <v>150</v>
      </c>
    </row>
    <row r="282" spans="1:7" s="244" customFormat="1" ht="15.75" x14ac:dyDescent="0.25">
      <c r="A282" s="206" t="s">
        <v>193</v>
      </c>
      <c r="B282" s="33" t="s">
        <v>12</v>
      </c>
      <c r="C282" s="33" t="s">
        <v>150</v>
      </c>
      <c r="D282" s="16" t="s">
        <v>891</v>
      </c>
      <c r="E282" s="58"/>
      <c r="F282" s="325">
        <f t="shared" ref="F282:G284" si="60">F283</f>
        <v>1500</v>
      </c>
      <c r="G282" s="325">
        <f t="shared" si="60"/>
        <v>1500</v>
      </c>
    </row>
    <row r="283" spans="1:7" s="244" customFormat="1" ht="15.75" x14ac:dyDescent="0.25">
      <c r="A283" s="7" t="s">
        <v>32</v>
      </c>
      <c r="B283" s="42" t="s">
        <v>12</v>
      </c>
      <c r="C283" s="42" t="s">
        <v>150</v>
      </c>
      <c r="D283" s="42" t="s">
        <v>891</v>
      </c>
      <c r="E283" s="42" t="s">
        <v>42</v>
      </c>
      <c r="F283" s="124">
        <f t="shared" si="60"/>
        <v>1500</v>
      </c>
      <c r="G283" s="124">
        <f t="shared" si="60"/>
        <v>1500</v>
      </c>
    </row>
    <row r="284" spans="1:7" s="244" customFormat="1" ht="31.5" x14ac:dyDescent="0.25">
      <c r="A284" s="7" t="s">
        <v>33</v>
      </c>
      <c r="B284" s="42" t="s">
        <v>12</v>
      </c>
      <c r="C284" s="42" t="s">
        <v>150</v>
      </c>
      <c r="D284" s="42" t="s">
        <v>891</v>
      </c>
      <c r="E284" s="42" t="s">
        <v>43</v>
      </c>
      <c r="F284" s="124">
        <f t="shared" si="60"/>
        <v>1500</v>
      </c>
      <c r="G284" s="124">
        <f t="shared" si="60"/>
        <v>1500</v>
      </c>
    </row>
    <row r="285" spans="1:7" s="244" customFormat="1" ht="15.75" hidden="1" x14ac:dyDescent="0.25">
      <c r="A285" s="7" t="s">
        <v>34</v>
      </c>
      <c r="B285" s="42" t="s">
        <v>12</v>
      </c>
      <c r="C285" s="42" t="s">
        <v>150</v>
      </c>
      <c r="D285" s="42" t="s">
        <v>891</v>
      </c>
      <c r="E285" s="42" t="s">
        <v>35</v>
      </c>
      <c r="F285" s="124">
        <v>1500</v>
      </c>
      <c r="G285" s="124">
        <v>1500</v>
      </c>
    </row>
    <row r="286" spans="1:7" s="264" customFormat="1" ht="15.75" x14ac:dyDescent="0.2">
      <c r="A286" s="82" t="s">
        <v>88</v>
      </c>
      <c r="B286" s="16" t="s">
        <v>12</v>
      </c>
      <c r="C286" s="16">
        <v>13</v>
      </c>
      <c r="D286" s="16" t="s">
        <v>89</v>
      </c>
      <c r="E286" s="58"/>
      <c r="F286" s="325">
        <f t="shared" ref="F286:G286" si="61">F287</f>
        <v>6863</v>
      </c>
      <c r="G286" s="325">
        <f t="shared" si="61"/>
        <v>6863</v>
      </c>
    </row>
    <row r="287" spans="1:7" s="244" customFormat="1" ht="15.75" x14ac:dyDescent="0.25">
      <c r="A287" s="6" t="s">
        <v>32</v>
      </c>
      <c r="B287" s="42" t="s">
        <v>12</v>
      </c>
      <c r="C287" s="42">
        <v>13</v>
      </c>
      <c r="D287" s="41" t="s">
        <v>89</v>
      </c>
      <c r="E287" s="42">
        <v>200</v>
      </c>
      <c r="F287" s="151">
        <f>F288</f>
        <v>6863</v>
      </c>
      <c r="G287" s="151">
        <f>G288</f>
        <v>6863</v>
      </c>
    </row>
    <row r="288" spans="1:7" s="244" customFormat="1" ht="31.5" x14ac:dyDescent="0.25">
      <c r="A288" s="6" t="s">
        <v>33</v>
      </c>
      <c r="B288" s="42" t="s">
        <v>8</v>
      </c>
      <c r="C288" s="42">
        <v>13</v>
      </c>
      <c r="D288" s="41" t="s">
        <v>89</v>
      </c>
      <c r="E288" s="42">
        <v>240</v>
      </c>
      <c r="F288" s="151">
        <f t="shared" ref="F288:G288" si="62">F289</f>
        <v>6863</v>
      </c>
      <c r="G288" s="151">
        <f t="shared" si="62"/>
        <v>6863</v>
      </c>
    </row>
    <row r="289" spans="1:7" s="244" customFormat="1" ht="15.75" hidden="1" x14ac:dyDescent="0.25">
      <c r="A289" s="7" t="s">
        <v>34</v>
      </c>
      <c r="B289" s="42" t="s">
        <v>8</v>
      </c>
      <c r="C289" s="42">
        <v>13</v>
      </c>
      <c r="D289" s="41" t="s">
        <v>89</v>
      </c>
      <c r="E289" s="42" t="s">
        <v>35</v>
      </c>
      <c r="F289" s="317">
        <f>6595+268</f>
        <v>6863</v>
      </c>
      <c r="G289" s="317">
        <f>6595+268</f>
        <v>6863</v>
      </c>
    </row>
    <row r="290" spans="1:7" s="264" customFormat="1" ht="15.75" x14ac:dyDescent="0.2">
      <c r="A290" s="82" t="s">
        <v>99</v>
      </c>
      <c r="B290" s="16" t="s">
        <v>12</v>
      </c>
      <c r="C290" s="16" t="s">
        <v>150</v>
      </c>
      <c r="D290" s="16" t="s">
        <v>890</v>
      </c>
      <c r="E290" s="58"/>
      <c r="F290" s="325">
        <f t="shared" ref="F290:G292" si="63">F291</f>
        <v>1617</v>
      </c>
      <c r="G290" s="325">
        <f t="shared" si="63"/>
        <v>1617</v>
      </c>
    </row>
    <row r="291" spans="1:7" s="244" customFormat="1" ht="15.75" x14ac:dyDescent="0.25">
      <c r="A291" s="7" t="s">
        <v>46</v>
      </c>
      <c r="B291" s="42" t="s">
        <v>12</v>
      </c>
      <c r="C291" s="42" t="s">
        <v>150</v>
      </c>
      <c r="D291" s="1" t="s">
        <v>890</v>
      </c>
      <c r="E291" s="42">
        <v>800</v>
      </c>
      <c r="F291" s="151">
        <f t="shared" si="63"/>
        <v>1617</v>
      </c>
      <c r="G291" s="151">
        <f t="shared" si="63"/>
        <v>1617</v>
      </c>
    </row>
    <row r="292" spans="1:7" s="244" customFormat="1" ht="15.75" x14ac:dyDescent="0.25">
      <c r="A292" s="7" t="s">
        <v>48</v>
      </c>
      <c r="B292" s="42" t="s">
        <v>12</v>
      </c>
      <c r="C292" s="42" t="s">
        <v>150</v>
      </c>
      <c r="D292" s="1" t="s">
        <v>890</v>
      </c>
      <c r="E292" s="42">
        <v>850</v>
      </c>
      <c r="F292" s="151">
        <f t="shared" si="63"/>
        <v>1617</v>
      </c>
      <c r="G292" s="151">
        <f t="shared" si="63"/>
        <v>1617</v>
      </c>
    </row>
    <row r="293" spans="1:7" s="244" customFormat="1" ht="15.75" hidden="1" x14ac:dyDescent="0.25">
      <c r="A293" s="7" t="s">
        <v>93</v>
      </c>
      <c r="B293" s="42" t="s">
        <v>12</v>
      </c>
      <c r="C293" s="42" t="s">
        <v>150</v>
      </c>
      <c r="D293" s="1" t="s">
        <v>890</v>
      </c>
      <c r="E293" s="42" t="s">
        <v>94</v>
      </c>
      <c r="F293" s="204">
        <v>1617</v>
      </c>
      <c r="G293" s="204">
        <v>1617</v>
      </c>
    </row>
    <row r="294" spans="1:7" s="264" customFormat="1" ht="15.75" x14ac:dyDescent="0.2">
      <c r="A294" s="82" t="s">
        <v>95</v>
      </c>
      <c r="B294" s="16" t="s">
        <v>8</v>
      </c>
      <c r="C294" s="16">
        <v>13</v>
      </c>
      <c r="D294" s="16" t="s">
        <v>96</v>
      </c>
      <c r="E294" s="58"/>
      <c r="F294" s="325">
        <f t="shared" ref="F294:G294" si="64">F295+F298</f>
        <v>31376</v>
      </c>
      <c r="G294" s="325">
        <f t="shared" si="64"/>
        <v>31376</v>
      </c>
    </row>
    <row r="295" spans="1:7" s="244" customFormat="1" ht="15.75" x14ac:dyDescent="0.25">
      <c r="A295" s="6" t="s">
        <v>32</v>
      </c>
      <c r="B295" s="42" t="s">
        <v>8</v>
      </c>
      <c r="C295" s="42">
        <v>13</v>
      </c>
      <c r="D295" s="41" t="s">
        <v>96</v>
      </c>
      <c r="E295" s="42" t="s">
        <v>42</v>
      </c>
      <c r="F295" s="151">
        <f t="shared" ref="F295:G296" si="65">F296</f>
        <v>30001</v>
      </c>
      <c r="G295" s="151">
        <f t="shared" si="65"/>
        <v>30001</v>
      </c>
    </row>
    <row r="296" spans="1:7" s="244" customFormat="1" ht="31.5" x14ac:dyDescent="0.25">
      <c r="A296" s="6" t="s">
        <v>33</v>
      </c>
      <c r="B296" s="42" t="s">
        <v>8</v>
      </c>
      <c r="C296" s="42">
        <v>13</v>
      </c>
      <c r="D296" s="41" t="s">
        <v>96</v>
      </c>
      <c r="E296" s="42" t="s">
        <v>43</v>
      </c>
      <c r="F296" s="151">
        <f t="shared" si="65"/>
        <v>30001</v>
      </c>
      <c r="G296" s="151">
        <f t="shared" si="65"/>
        <v>30001</v>
      </c>
    </row>
    <row r="297" spans="1:7" s="244" customFormat="1" ht="15.75" hidden="1" x14ac:dyDescent="0.25">
      <c r="A297" s="7" t="s">
        <v>34</v>
      </c>
      <c r="B297" s="42" t="s">
        <v>8</v>
      </c>
      <c r="C297" s="42">
        <v>13</v>
      </c>
      <c r="D297" s="41" t="s">
        <v>96</v>
      </c>
      <c r="E297" s="42" t="s">
        <v>35</v>
      </c>
      <c r="F297" s="204">
        <f t="shared" ref="F297:G297" si="66">31376-1375</f>
        <v>30001</v>
      </c>
      <c r="G297" s="204">
        <f t="shared" si="66"/>
        <v>30001</v>
      </c>
    </row>
    <row r="298" spans="1:7" s="244" customFormat="1" ht="15.75" x14ac:dyDescent="0.25">
      <c r="A298" s="6" t="s">
        <v>46</v>
      </c>
      <c r="B298" s="42" t="s">
        <v>8</v>
      </c>
      <c r="C298" s="42">
        <v>13</v>
      </c>
      <c r="D298" s="41" t="s">
        <v>96</v>
      </c>
      <c r="E298" s="42" t="s">
        <v>47</v>
      </c>
      <c r="F298" s="204">
        <f t="shared" ref="F298:G299" si="67">F299</f>
        <v>1375</v>
      </c>
      <c r="G298" s="204">
        <f t="shared" si="67"/>
        <v>1375</v>
      </c>
    </row>
    <row r="299" spans="1:7" s="244" customFormat="1" ht="15.75" x14ac:dyDescent="0.25">
      <c r="A299" s="7" t="s">
        <v>48</v>
      </c>
      <c r="B299" s="42" t="s">
        <v>8</v>
      </c>
      <c r="C299" s="42">
        <v>13</v>
      </c>
      <c r="D299" s="41" t="s">
        <v>96</v>
      </c>
      <c r="E299" s="42" t="s">
        <v>49</v>
      </c>
      <c r="F299" s="204">
        <f t="shared" si="67"/>
        <v>1375</v>
      </c>
      <c r="G299" s="204">
        <f t="shared" si="67"/>
        <v>1375</v>
      </c>
    </row>
    <row r="300" spans="1:7" s="244" customFormat="1" ht="15.75" hidden="1" x14ac:dyDescent="0.25">
      <c r="A300" s="7" t="s">
        <v>50</v>
      </c>
      <c r="B300" s="42" t="s">
        <v>8</v>
      </c>
      <c r="C300" s="42">
        <v>13</v>
      </c>
      <c r="D300" s="41" t="s">
        <v>96</v>
      </c>
      <c r="E300" s="42" t="s">
        <v>51</v>
      </c>
      <c r="F300" s="204">
        <v>1375</v>
      </c>
      <c r="G300" s="204">
        <v>1375</v>
      </c>
    </row>
    <row r="301" spans="1:7" s="264" customFormat="1" ht="31.5" x14ac:dyDescent="0.2">
      <c r="A301" s="82" t="s">
        <v>97</v>
      </c>
      <c r="B301" s="16" t="s">
        <v>12</v>
      </c>
      <c r="C301" s="16">
        <v>13</v>
      </c>
      <c r="D301" s="16" t="s">
        <v>98</v>
      </c>
      <c r="E301" s="58"/>
      <c r="F301" s="325">
        <f t="shared" ref="F301:G303" si="68">F302</f>
        <v>1747</v>
      </c>
      <c r="G301" s="325">
        <f t="shared" si="68"/>
        <v>1747</v>
      </c>
    </row>
    <row r="302" spans="1:7" s="244" customFormat="1" ht="15.75" x14ac:dyDescent="0.25">
      <c r="A302" s="6" t="s">
        <v>32</v>
      </c>
      <c r="B302" s="42" t="s">
        <v>8</v>
      </c>
      <c r="C302" s="42">
        <v>13</v>
      </c>
      <c r="D302" s="41" t="s">
        <v>98</v>
      </c>
      <c r="E302" s="42" t="s">
        <v>42</v>
      </c>
      <c r="F302" s="151">
        <f t="shared" si="68"/>
        <v>1747</v>
      </c>
      <c r="G302" s="151">
        <f t="shared" si="68"/>
        <v>1747</v>
      </c>
    </row>
    <row r="303" spans="1:7" s="244" customFormat="1" ht="31.5" x14ac:dyDescent="0.25">
      <c r="A303" s="6" t="s">
        <v>33</v>
      </c>
      <c r="B303" s="42" t="s">
        <v>8</v>
      </c>
      <c r="C303" s="42">
        <v>13</v>
      </c>
      <c r="D303" s="41" t="s">
        <v>98</v>
      </c>
      <c r="E303" s="42" t="s">
        <v>43</v>
      </c>
      <c r="F303" s="151">
        <f t="shared" si="68"/>
        <v>1747</v>
      </c>
      <c r="G303" s="151">
        <f t="shared" si="68"/>
        <v>1747</v>
      </c>
    </row>
    <row r="304" spans="1:7" s="244" customFormat="1" ht="15.75" hidden="1" x14ac:dyDescent="0.25">
      <c r="A304" s="7" t="s">
        <v>34</v>
      </c>
      <c r="B304" s="42" t="s">
        <v>8</v>
      </c>
      <c r="C304" s="42">
        <v>13</v>
      </c>
      <c r="D304" s="41" t="s">
        <v>98</v>
      </c>
      <c r="E304" s="42" t="s">
        <v>35</v>
      </c>
      <c r="F304" s="204">
        <v>1747</v>
      </c>
      <c r="G304" s="204">
        <v>1747</v>
      </c>
    </row>
    <row r="305" spans="1:7" s="214" customFormat="1" ht="47.25" x14ac:dyDescent="0.25">
      <c r="A305" s="206" t="s">
        <v>979</v>
      </c>
      <c r="B305" s="1" t="s">
        <v>12</v>
      </c>
      <c r="C305" s="1" t="s">
        <v>150</v>
      </c>
      <c r="D305" s="16" t="s">
        <v>978</v>
      </c>
      <c r="E305" s="16"/>
      <c r="F305" s="207">
        <f t="shared" ref="F305:G306" si="69">F306</f>
        <v>54931</v>
      </c>
      <c r="G305" s="207">
        <f t="shared" si="69"/>
        <v>54931</v>
      </c>
    </row>
    <row r="306" spans="1:7" s="214" customFormat="1" ht="15.75" x14ac:dyDescent="0.25">
      <c r="A306" s="7" t="s">
        <v>46</v>
      </c>
      <c r="B306" s="1" t="s">
        <v>12</v>
      </c>
      <c r="C306" s="1" t="s">
        <v>150</v>
      </c>
      <c r="D306" s="1" t="s">
        <v>978</v>
      </c>
      <c r="E306" s="1" t="s">
        <v>47</v>
      </c>
      <c r="F306" s="204">
        <f t="shared" si="69"/>
        <v>54931</v>
      </c>
      <c r="G306" s="204">
        <f t="shared" si="69"/>
        <v>54931</v>
      </c>
    </row>
    <row r="307" spans="1:7" s="214" customFormat="1" ht="15.75" x14ac:dyDescent="0.25">
      <c r="A307" s="7" t="s">
        <v>148</v>
      </c>
      <c r="B307" s="1" t="s">
        <v>12</v>
      </c>
      <c r="C307" s="1" t="s">
        <v>150</v>
      </c>
      <c r="D307" s="1" t="s">
        <v>978</v>
      </c>
      <c r="E307" s="1" t="s">
        <v>142</v>
      </c>
      <c r="F307" s="204">
        <f>35082+6847+12403+867-268</f>
        <v>54931</v>
      </c>
      <c r="G307" s="204">
        <f>35082+6847+12403+867-268</f>
        <v>54931</v>
      </c>
    </row>
    <row r="308" spans="1:7" s="244" customFormat="1" ht="15.75" x14ac:dyDescent="0.25">
      <c r="A308" s="64" t="s">
        <v>198</v>
      </c>
      <c r="B308" s="29" t="s">
        <v>12</v>
      </c>
      <c r="C308" s="29" t="s">
        <v>150</v>
      </c>
      <c r="D308" s="36" t="s">
        <v>199</v>
      </c>
      <c r="E308" s="51"/>
      <c r="F308" s="167">
        <f t="shared" ref="F308:G310" si="70">F309</f>
        <v>300000</v>
      </c>
      <c r="G308" s="167">
        <f t="shared" si="70"/>
        <v>545427</v>
      </c>
    </row>
    <row r="309" spans="1:7" s="244" customFormat="1" ht="31.5" x14ac:dyDescent="0.25">
      <c r="A309" s="64" t="s">
        <v>981</v>
      </c>
      <c r="B309" s="29" t="s">
        <v>12</v>
      </c>
      <c r="C309" s="29" t="s">
        <v>150</v>
      </c>
      <c r="D309" s="5" t="s">
        <v>200</v>
      </c>
      <c r="E309" s="48"/>
      <c r="F309" s="162">
        <f t="shared" si="70"/>
        <v>300000</v>
      </c>
      <c r="G309" s="162">
        <f t="shared" si="70"/>
        <v>545427</v>
      </c>
    </row>
    <row r="310" spans="1:7" s="244" customFormat="1" ht="31.5" x14ac:dyDescent="0.25">
      <c r="A310" s="166" t="s">
        <v>33</v>
      </c>
      <c r="B310" s="1" t="s">
        <v>12</v>
      </c>
      <c r="C310" s="1" t="s">
        <v>150</v>
      </c>
      <c r="D310" s="24" t="s">
        <v>200</v>
      </c>
      <c r="E310" s="48" t="s">
        <v>47</v>
      </c>
      <c r="F310" s="124">
        <f t="shared" si="70"/>
        <v>300000</v>
      </c>
      <c r="G310" s="124">
        <f t="shared" si="70"/>
        <v>545427</v>
      </c>
    </row>
    <row r="311" spans="1:7" s="244" customFormat="1" ht="15.75" x14ac:dyDescent="0.25">
      <c r="A311" s="7" t="s">
        <v>148</v>
      </c>
      <c r="B311" s="1" t="s">
        <v>12</v>
      </c>
      <c r="C311" s="1" t="s">
        <v>150</v>
      </c>
      <c r="D311" s="24" t="s">
        <v>200</v>
      </c>
      <c r="E311" s="48" t="s">
        <v>142</v>
      </c>
      <c r="F311" s="204">
        <v>300000</v>
      </c>
      <c r="G311" s="204">
        <f>300000+195427+50000</f>
        <v>545427</v>
      </c>
    </row>
    <row r="312" spans="1:7" s="244" customFormat="1" ht="37.5" x14ac:dyDescent="0.3">
      <c r="A312" s="189" t="s">
        <v>893</v>
      </c>
      <c r="B312" s="29" t="s">
        <v>8</v>
      </c>
      <c r="C312" s="29" t="s">
        <v>150</v>
      </c>
      <c r="D312" s="29" t="s">
        <v>202</v>
      </c>
      <c r="E312" s="29"/>
      <c r="F312" s="167">
        <f>F313+F327</f>
        <v>36440</v>
      </c>
      <c r="G312" s="167">
        <f>G313+G327</f>
        <v>36440</v>
      </c>
    </row>
    <row r="313" spans="1:7" s="244" customFormat="1" ht="31.5" x14ac:dyDescent="0.25">
      <c r="A313" s="64" t="s">
        <v>894</v>
      </c>
      <c r="B313" s="29" t="s">
        <v>8</v>
      </c>
      <c r="C313" s="29" t="s">
        <v>150</v>
      </c>
      <c r="D313" s="5" t="s">
        <v>906</v>
      </c>
      <c r="E313" s="30"/>
      <c r="F313" s="167">
        <f t="shared" ref="F313:G313" si="71">F314+F318</f>
        <v>8662</v>
      </c>
      <c r="G313" s="167">
        <f t="shared" si="71"/>
        <v>8662</v>
      </c>
    </row>
    <row r="314" spans="1:7" s="244" customFormat="1" ht="15.75" x14ac:dyDescent="0.25">
      <c r="A314" s="37" t="s">
        <v>892</v>
      </c>
      <c r="B314" s="38" t="s">
        <v>8</v>
      </c>
      <c r="C314" s="38" t="s">
        <v>150</v>
      </c>
      <c r="D314" s="3" t="s">
        <v>895</v>
      </c>
      <c r="E314" s="38"/>
      <c r="F314" s="168">
        <f t="shared" ref="F314:G316" si="72">F315</f>
        <v>1382</v>
      </c>
      <c r="G314" s="168">
        <f t="shared" si="72"/>
        <v>1382</v>
      </c>
    </row>
    <row r="315" spans="1:7" s="244" customFormat="1" ht="15.75" x14ac:dyDescent="0.25">
      <c r="A315" s="7" t="s">
        <v>32</v>
      </c>
      <c r="B315" s="42" t="s">
        <v>8</v>
      </c>
      <c r="C315" s="42" t="s">
        <v>150</v>
      </c>
      <c r="D315" s="24" t="s">
        <v>895</v>
      </c>
      <c r="E315" s="42" t="s">
        <v>42</v>
      </c>
      <c r="F315" s="151">
        <f t="shared" si="72"/>
        <v>1382</v>
      </c>
      <c r="G315" s="151">
        <f t="shared" si="72"/>
        <v>1382</v>
      </c>
    </row>
    <row r="316" spans="1:7" s="244" customFormat="1" ht="31.5" x14ac:dyDescent="0.25">
      <c r="A316" s="7" t="s">
        <v>33</v>
      </c>
      <c r="B316" s="42" t="s">
        <v>12</v>
      </c>
      <c r="C316" s="42" t="s">
        <v>150</v>
      </c>
      <c r="D316" s="24" t="s">
        <v>895</v>
      </c>
      <c r="E316" s="42" t="s">
        <v>43</v>
      </c>
      <c r="F316" s="151">
        <f t="shared" si="72"/>
        <v>1382</v>
      </c>
      <c r="G316" s="151">
        <f t="shared" si="72"/>
        <v>1382</v>
      </c>
    </row>
    <row r="317" spans="1:7" s="244" customFormat="1" ht="15.75" hidden="1" x14ac:dyDescent="0.25">
      <c r="A317" s="7" t="s">
        <v>34</v>
      </c>
      <c r="B317" s="42" t="s">
        <v>12</v>
      </c>
      <c r="C317" s="42" t="s">
        <v>150</v>
      </c>
      <c r="D317" s="24" t="s">
        <v>895</v>
      </c>
      <c r="E317" s="42" t="s">
        <v>35</v>
      </c>
      <c r="F317" s="317">
        <f>1100+282</f>
        <v>1382</v>
      </c>
      <c r="G317" s="317">
        <f>1100+282</f>
        <v>1382</v>
      </c>
    </row>
    <row r="318" spans="1:7" s="244" customFormat="1" ht="15.75" x14ac:dyDescent="0.25">
      <c r="A318" s="37" t="s">
        <v>896</v>
      </c>
      <c r="B318" s="38" t="s">
        <v>12</v>
      </c>
      <c r="C318" s="38" t="s">
        <v>150</v>
      </c>
      <c r="D318" s="3" t="s">
        <v>897</v>
      </c>
      <c r="E318" s="38"/>
      <c r="F318" s="168">
        <f>F319+F323</f>
        <v>7280</v>
      </c>
      <c r="G318" s="168">
        <f>G319+G323</f>
        <v>7280</v>
      </c>
    </row>
    <row r="319" spans="1:7" s="244" customFormat="1" ht="15.75" x14ac:dyDescent="0.25">
      <c r="A319" s="37" t="s">
        <v>898</v>
      </c>
      <c r="B319" s="38" t="s">
        <v>12</v>
      </c>
      <c r="C319" s="38" t="s">
        <v>150</v>
      </c>
      <c r="D319" s="3" t="s">
        <v>899</v>
      </c>
      <c r="E319" s="38"/>
      <c r="F319" s="168">
        <f t="shared" ref="F319:G321" si="73">F320</f>
        <v>1735</v>
      </c>
      <c r="G319" s="168">
        <f t="shared" si="73"/>
        <v>1735</v>
      </c>
    </row>
    <row r="320" spans="1:7" s="208" customFormat="1" ht="15.75" x14ac:dyDescent="0.2">
      <c r="A320" s="25" t="s">
        <v>32</v>
      </c>
      <c r="B320" s="1" t="s">
        <v>12</v>
      </c>
      <c r="C320" s="1" t="s">
        <v>150</v>
      </c>
      <c r="D320" s="24" t="s">
        <v>899</v>
      </c>
      <c r="E320" s="1" t="s">
        <v>42</v>
      </c>
      <c r="F320" s="317">
        <f t="shared" si="73"/>
        <v>1735</v>
      </c>
      <c r="G320" s="318">
        <f t="shared" si="73"/>
        <v>1735</v>
      </c>
    </row>
    <row r="321" spans="1:7" s="208" customFormat="1" ht="31.5" x14ac:dyDescent="0.2">
      <c r="A321" s="25" t="s">
        <v>33</v>
      </c>
      <c r="B321" s="1" t="s">
        <v>8</v>
      </c>
      <c r="C321" s="1" t="s">
        <v>150</v>
      </c>
      <c r="D321" s="24" t="s">
        <v>899</v>
      </c>
      <c r="E321" s="1" t="s">
        <v>43</v>
      </c>
      <c r="F321" s="317">
        <f t="shared" si="73"/>
        <v>1735</v>
      </c>
      <c r="G321" s="318">
        <f t="shared" si="73"/>
        <v>1735</v>
      </c>
    </row>
    <row r="322" spans="1:7" s="208" customFormat="1" ht="15.75" hidden="1" x14ac:dyDescent="0.2">
      <c r="A322" s="25" t="s">
        <v>34</v>
      </c>
      <c r="B322" s="1" t="s">
        <v>12</v>
      </c>
      <c r="C322" s="1" t="s">
        <v>150</v>
      </c>
      <c r="D322" s="24" t="s">
        <v>899</v>
      </c>
      <c r="E322" s="1" t="s">
        <v>35</v>
      </c>
      <c r="F322" s="317">
        <f>1046+689</f>
        <v>1735</v>
      </c>
      <c r="G322" s="317">
        <f>1046+689</f>
        <v>1735</v>
      </c>
    </row>
    <row r="323" spans="1:7" s="244" customFormat="1" ht="15.75" x14ac:dyDescent="0.25">
      <c r="A323" s="37" t="s">
        <v>900</v>
      </c>
      <c r="B323" s="38" t="s">
        <v>8</v>
      </c>
      <c r="C323" s="38" t="s">
        <v>150</v>
      </c>
      <c r="D323" s="3" t="s">
        <v>901</v>
      </c>
      <c r="E323" s="38"/>
      <c r="F323" s="168">
        <f t="shared" ref="F323:G325" si="74">F324</f>
        <v>5545</v>
      </c>
      <c r="G323" s="168">
        <f t="shared" si="74"/>
        <v>5545</v>
      </c>
    </row>
    <row r="324" spans="1:7" s="208" customFormat="1" ht="15.75" x14ac:dyDescent="0.2">
      <c r="A324" s="25" t="s">
        <v>32</v>
      </c>
      <c r="B324" s="1" t="s">
        <v>12</v>
      </c>
      <c r="C324" s="1" t="s">
        <v>150</v>
      </c>
      <c r="D324" s="1" t="s">
        <v>901</v>
      </c>
      <c r="E324" s="1" t="s">
        <v>42</v>
      </c>
      <c r="F324" s="317">
        <f t="shared" si="74"/>
        <v>5545</v>
      </c>
      <c r="G324" s="318">
        <f t="shared" si="74"/>
        <v>5545</v>
      </c>
    </row>
    <row r="325" spans="1:7" s="208" customFormat="1" ht="31.5" x14ac:dyDescent="0.2">
      <c r="A325" s="25" t="s">
        <v>33</v>
      </c>
      <c r="B325" s="1" t="s">
        <v>8</v>
      </c>
      <c r="C325" s="1" t="s">
        <v>150</v>
      </c>
      <c r="D325" s="1" t="s">
        <v>901</v>
      </c>
      <c r="E325" s="1" t="s">
        <v>43</v>
      </c>
      <c r="F325" s="317">
        <f t="shared" si="74"/>
        <v>5545</v>
      </c>
      <c r="G325" s="318">
        <f t="shared" si="74"/>
        <v>5545</v>
      </c>
    </row>
    <row r="326" spans="1:7" s="208" customFormat="1" ht="15.75" hidden="1" x14ac:dyDescent="0.2">
      <c r="A326" s="25" t="s">
        <v>34</v>
      </c>
      <c r="B326" s="1" t="s">
        <v>12</v>
      </c>
      <c r="C326" s="1" t="s">
        <v>150</v>
      </c>
      <c r="D326" s="1" t="s">
        <v>901</v>
      </c>
      <c r="E326" s="1" t="s">
        <v>35</v>
      </c>
      <c r="F326" s="317">
        <v>5545</v>
      </c>
      <c r="G326" s="317">
        <v>5545</v>
      </c>
    </row>
    <row r="327" spans="1:7" s="210" customFormat="1" ht="31.5" x14ac:dyDescent="0.25">
      <c r="A327" s="64" t="s">
        <v>902</v>
      </c>
      <c r="B327" s="1" t="s">
        <v>12</v>
      </c>
      <c r="C327" s="1" t="s">
        <v>150</v>
      </c>
      <c r="D327" s="5" t="s">
        <v>903</v>
      </c>
      <c r="E327" s="42"/>
      <c r="F327" s="204">
        <f t="shared" ref="F327:G330" si="75">F328</f>
        <v>27778</v>
      </c>
      <c r="G327" s="204">
        <f t="shared" si="75"/>
        <v>27778</v>
      </c>
    </row>
    <row r="328" spans="1:7" s="210" customFormat="1" ht="31.5" x14ac:dyDescent="0.25">
      <c r="A328" s="209" t="s">
        <v>904</v>
      </c>
      <c r="B328" s="38" t="s">
        <v>12</v>
      </c>
      <c r="C328" s="38" t="s">
        <v>150</v>
      </c>
      <c r="D328" s="2" t="s">
        <v>905</v>
      </c>
      <c r="E328" s="172"/>
      <c r="F328" s="212">
        <f t="shared" si="75"/>
        <v>27778</v>
      </c>
      <c r="G328" s="212">
        <f t="shared" si="75"/>
        <v>27778</v>
      </c>
    </row>
    <row r="329" spans="1:7" s="210" customFormat="1" ht="15.75" x14ac:dyDescent="0.25">
      <c r="A329" s="49" t="s">
        <v>46</v>
      </c>
      <c r="B329" s="42" t="s">
        <v>12</v>
      </c>
      <c r="C329" s="42" t="s">
        <v>150</v>
      </c>
      <c r="D329" s="1" t="s">
        <v>905</v>
      </c>
      <c r="E329" s="1">
        <v>800</v>
      </c>
      <c r="F329" s="204">
        <f t="shared" si="75"/>
        <v>27778</v>
      </c>
      <c r="G329" s="204">
        <f t="shared" si="75"/>
        <v>27778</v>
      </c>
    </row>
    <row r="330" spans="1:7" s="210" customFormat="1" ht="15.75" x14ac:dyDescent="0.25">
      <c r="A330" s="49" t="s">
        <v>48</v>
      </c>
      <c r="B330" s="42" t="s">
        <v>12</v>
      </c>
      <c r="C330" s="42" t="s">
        <v>150</v>
      </c>
      <c r="D330" s="1" t="s">
        <v>905</v>
      </c>
      <c r="E330" s="1">
        <v>850</v>
      </c>
      <c r="F330" s="204">
        <f t="shared" si="75"/>
        <v>27778</v>
      </c>
      <c r="G330" s="204">
        <f t="shared" si="75"/>
        <v>27778</v>
      </c>
    </row>
    <row r="331" spans="1:7" s="210" customFormat="1" ht="15.75" hidden="1" x14ac:dyDescent="0.25">
      <c r="A331" s="7" t="s">
        <v>91</v>
      </c>
      <c r="B331" s="42" t="s">
        <v>12</v>
      </c>
      <c r="C331" s="42" t="s">
        <v>150</v>
      </c>
      <c r="D331" s="1" t="s">
        <v>905</v>
      </c>
      <c r="E331" s="1" t="s">
        <v>92</v>
      </c>
      <c r="F331" s="204">
        <v>27778</v>
      </c>
      <c r="G331" s="204">
        <v>27778</v>
      </c>
    </row>
    <row r="332" spans="1:7" ht="47.25" x14ac:dyDescent="0.25">
      <c r="A332" s="64" t="s">
        <v>121</v>
      </c>
      <c r="B332" s="29" t="s">
        <v>8</v>
      </c>
      <c r="C332" s="29" t="s">
        <v>150</v>
      </c>
      <c r="D332" s="29" t="s">
        <v>101</v>
      </c>
      <c r="E332" s="42"/>
      <c r="F332" s="167">
        <f>F333+F355</f>
        <v>253747</v>
      </c>
      <c r="G332" s="167">
        <f>G333+G355</f>
        <v>248412</v>
      </c>
    </row>
    <row r="333" spans="1:7" ht="47.25" x14ac:dyDescent="0.25">
      <c r="A333" s="206" t="s">
        <v>209</v>
      </c>
      <c r="B333" s="265" t="s">
        <v>12</v>
      </c>
      <c r="C333" s="265" t="s">
        <v>150</v>
      </c>
      <c r="D333" s="265" t="s">
        <v>210</v>
      </c>
      <c r="E333" s="265"/>
      <c r="F333" s="326">
        <f>F334</f>
        <v>224622</v>
      </c>
      <c r="G333" s="326">
        <f>G334</f>
        <v>224622</v>
      </c>
    </row>
    <row r="334" spans="1:7" ht="47.25" x14ac:dyDescent="0.25">
      <c r="A334" s="64" t="s">
        <v>211</v>
      </c>
      <c r="B334" s="29" t="s">
        <v>8</v>
      </c>
      <c r="C334" s="29" t="s">
        <v>150</v>
      </c>
      <c r="D334" s="36" t="s">
        <v>212</v>
      </c>
      <c r="E334" s="30"/>
      <c r="F334" s="167">
        <f t="shared" ref="F334:G334" si="76">F335</f>
        <v>224622</v>
      </c>
      <c r="G334" s="167">
        <f t="shared" si="76"/>
        <v>224622</v>
      </c>
    </row>
    <row r="335" spans="1:7" ht="31.5" x14ac:dyDescent="0.25">
      <c r="A335" s="37" t="s">
        <v>213</v>
      </c>
      <c r="B335" s="38" t="s">
        <v>8</v>
      </c>
      <c r="C335" s="38" t="s">
        <v>150</v>
      </c>
      <c r="D335" s="53" t="s">
        <v>214</v>
      </c>
      <c r="E335" s="38"/>
      <c r="F335" s="168">
        <f>F336+F341+F347</f>
        <v>224622</v>
      </c>
      <c r="G335" s="168">
        <f>G336+G341+G347</f>
        <v>224622</v>
      </c>
    </row>
    <row r="336" spans="1:7" ht="15.75" x14ac:dyDescent="0.25">
      <c r="A336" s="37" t="s">
        <v>215</v>
      </c>
      <c r="B336" s="38" t="s">
        <v>12</v>
      </c>
      <c r="C336" s="38" t="s">
        <v>150</v>
      </c>
      <c r="D336" s="53" t="s">
        <v>216</v>
      </c>
      <c r="E336" s="38"/>
      <c r="F336" s="168">
        <f t="shared" ref="F336:G337" si="77">F337</f>
        <v>23557</v>
      </c>
      <c r="G336" s="168">
        <f t="shared" si="77"/>
        <v>23557</v>
      </c>
    </row>
    <row r="337" spans="1:7" ht="47.25" x14ac:dyDescent="0.25">
      <c r="A337" s="166" t="s">
        <v>20</v>
      </c>
      <c r="B337" s="42" t="s">
        <v>8</v>
      </c>
      <c r="C337" s="42" t="s">
        <v>150</v>
      </c>
      <c r="D337" s="42" t="s">
        <v>216</v>
      </c>
      <c r="E337" s="42" t="s">
        <v>62</v>
      </c>
      <c r="F337" s="151">
        <f t="shared" si="77"/>
        <v>23557</v>
      </c>
      <c r="G337" s="151">
        <f t="shared" si="77"/>
        <v>23557</v>
      </c>
    </row>
    <row r="338" spans="1:7" ht="15.75" x14ac:dyDescent="0.25">
      <c r="A338" s="166" t="s">
        <v>157</v>
      </c>
      <c r="B338" s="42" t="s">
        <v>8</v>
      </c>
      <c r="C338" s="42" t="s">
        <v>150</v>
      </c>
      <c r="D338" s="42" t="s">
        <v>216</v>
      </c>
      <c r="E338" s="42" t="s">
        <v>158</v>
      </c>
      <c r="F338" s="151">
        <f>F339+F340</f>
        <v>23557</v>
      </c>
      <c r="G338" s="151">
        <f>G339+G340</f>
        <v>23557</v>
      </c>
    </row>
    <row r="339" spans="1:7" ht="15.75" hidden="1" x14ac:dyDescent="0.25">
      <c r="A339" s="7" t="s">
        <v>159</v>
      </c>
      <c r="B339" s="42" t="s">
        <v>8</v>
      </c>
      <c r="C339" s="42" t="s">
        <v>150</v>
      </c>
      <c r="D339" s="42" t="s">
        <v>216</v>
      </c>
      <c r="E339" s="42" t="s">
        <v>160</v>
      </c>
      <c r="F339" s="151">
        <v>18093</v>
      </c>
      <c r="G339" s="151">
        <v>18093</v>
      </c>
    </row>
    <row r="340" spans="1:7" ht="31.5" hidden="1" x14ac:dyDescent="0.25">
      <c r="A340" s="7" t="s">
        <v>161</v>
      </c>
      <c r="B340" s="42" t="s">
        <v>8</v>
      </c>
      <c r="C340" s="42" t="s">
        <v>150</v>
      </c>
      <c r="D340" s="42" t="s">
        <v>216</v>
      </c>
      <c r="E340" s="42" t="s">
        <v>162</v>
      </c>
      <c r="F340" s="151">
        <v>5464</v>
      </c>
      <c r="G340" s="151">
        <v>5464</v>
      </c>
    </row>
    <row r="341" spans="1:7" ht="15.75" x14ac:dyDescent="0.25">
      <c r="A341" s="37" t="s">
        <v>217</v>
      </c>
      <c r="B341" s="38" t="s">
        <v>8</v>
      </c>
      <c r="C341" s="38" t="s">
        <v>150</v>
      </c>
      <c r="D341" s="53" t="s">
        <v>218</v>
      </c>
      <c r="E341" s="38"/>
      <c r="F341" s="168">
        <f t="shared" ref="F341:G342" si="78">F342</f>
        <v>165819</v>
      </c>
      <c r="G341" s="168">
        <f t="shared" si="78"/>
        <v>165819</v>
      </c>
    </row>
    <row r="342" spans="1:7" ht="47.25" x14ac:dyDescent="0.25">
      <c r="A342" s="166" t="s">
        <v>20</v>
      </c>
      <c r="B342" s="42" t="s">
        <v>8</v>
      </c>
      <c r="C342" s="42" t="s">
        <v>150</v>
      </c>
      <c r="D342" s="42" t="s">
        <v>218</v>
      </c>
      <c r="E342" s="42" t="s">
        <v>62</v>
      </c>
      <c r="F342" s="151">
        <f t="shared" si="78"/>
        <v>165819</v>
      </c>
      <c r="G342" s="151">
        <f t="shared" si="78"/>
        <v>165819</v>
      </c>
    </row>
    <row r="343" spans="1:7" ht="15.75" x14ac:dyDescent="0.25">
      <c r="A343" s="166" t="s">
        <v>157</v>
      </c>
      <c r="B343" s="42" t="s">
        <v>8</v>
      </c>
      <c r="C343" s="42" t="s">
        <v>150</v>
      </c>
      <c r="D343" s="42" t="s">
        <v>218</v>
      </c>
      <c r="E343" s="42" t="s">
        <v>158</v>
      </c>
      <c r="F343" s="151">
        <f>F344+F345+F346</f>
        <v>165819</v>
      </c>
      <c r="G343" s="151">
        <f>G344+G345+G346</f>
        <v>165819</v>
      </c>
    </row>
    <row r="344" spans="1:7" ht="15.75" hidden="1" x14ac:dyDescent="0.25">
      <c r="A344" s="7" t="s">
        <v>159</v>
      </c>
      <c r="B344" s="42" t="s">
        <v>8</v>
      </c>
      <c r="C344" s="42" t="s">
        <v>150</v>
      </c>
      <c r="D344" s="42" t="s">
        <v>218</v>
      </c>
      <c r="E344" s="42" t="s">
        <v>160</v>
      </c>
      <c r="F344" s="151">
        <v>127169</v>
      </c>
      <c r="G344" s="151">
        <v>127169</v>
      </c>
    </row>
    <row r="345" spans="1:7" ht="31.5" hidden="1" x14ac:dyDescent="0.25">
      <c r="A345" s="7" t="s">
        <v>177</v>
      </c>
      <c r="B345" s="42" t="s">
        <v>8</v>
      </c>
      <c r="C345" s="42" t="s">
        <v>150</v>
      </c>
      <c r="D345" s="42" t="s">
        <v>218</v>
      </c>
      <c r="E345" s="51" t="s">
        <v>178</v>
      </c>
      <c r="F345" s="151">
        <v>246</v>
      </c>
      <c r="G345" s="151">
        <v>246</v>
      </c>
    </row>
    <row r="346" spans="1:7" ht="31.5" hidden="1" x14ac:dyDescent="0.25">
      <c r="A346" s="7" t="s">
        <v>161</v>
      </c>
      <c r="B346" s="42" t="s">
        <v>8</v>
      </c>
      <c r="C346" s="42" t="s">
        <v>150</v>
      </c>
      <c r="D346" s="42" t="s">
        <v>218</v>
      </c>
      <c r="E346" s="51" t="s">
        <v>162</v>
      </c>
      <c r="F346" s="151">
        <v>38404</v>
      </c>
      <c r="G346" s="151">
        <v>38404</v>
      </c>
    </row>
    <row r="347" spans="1:7" ht="15.75" x14ac:dyDescent="0.25">
      <c r="A347" s="37" t="s">
        <v>219</v>
      </c>
      <c r="B347" s="38" t="s">
        <v>8</v>
      </c>
      <c r="C347" s="38" t="s">
        <v>150</v>
      </c>
      <c r="D347" s="53" t="s">
        <v>220</v>
      </c>
      <c r="E347" s="38"/>
      <c r="F347" s="168">
        <f>F348+F352</f>
        <v>35246</v>
      </c>
      <c r="G347" s="168">
        <f>G348+G352</f>
        <v>35246</v>
      </c>
    </row>
    <row r="348" spans="1:7" ht="31.5" x14ac:dyDescent="0.25">
      <c r="A348" s="7" t="s">
        <v>201</v>
      </c>
      <c r="B348" s="42" t="s">
        <v>8</v>
      </c>
      <c r="C348" s="42" t="s">
        <v>150</v>
      </c>
      <c r="D348" s="42" t="s">
        <v>220</v>
      </c>
      <c r="E348" s="42" t="s">
        <v>42</v>
      </c>
      <c r="F348" s="151">
        <f>F349</f>
        <v>33298</v>
      </c>
      <c r="G348" s="151">
        <f>G349</f>
        <v>33298</v>
      </c>
    </row>
    <row r="349" spans="1:7" ht="31.5" x14ac:dyDescent="0.25">
      <c r="A349" s="7" t="s">
        <v>33</v>
      </c>
      <c r="B349" s="42" t="s">
        <v>8</v>
      </c>
      <c r="C349" s="42" t="s">
        <v>150</v>
      </c>
      <c r="D349" s="42" t="s">
        <v>220</v>
      </c>
      <c r="E349" s="42" t="s">
        <v>43</v>
      </c>
      <c r="F349" s="151">
        <f>F350+F351</f>
        <v>33298</v>
      </c>
      <c r="G349" s="151">
        <f>G350+G351</f>
        <v>33298</v>
      </c>
    </row>
    <row r="350" spans="1:7" ht="31.5" hidden="1" x14ac:dyDescent="0.25">
      <c r="A350" s="7" t="s">
        <v>108</v>
      </c>
      <c r="B350" s="42" t="s">
        <v>8</v>
      </c>
      <c r="C350" s="42" t="s">
        <v>150</v>
      </c>
      <c r="D350" s="42" t="s">
        <v>220</v>
      </c>
      <c r="E350" s="51" t="s">
        <v>45</v>
      </c>
      <c r="F350" s="151">
        <v>11458</v>
      </c>
      <c r="G350" s="151">
        <v>11458</v>
      </c>
    </row>
    <row r="351" spans="1:7" ht="15.75" hidden="1" x14ac:dyDescent="0.25">
      <c r="A351" s="7" t="s">
        <v>34</v>
      </c>
      <c r="B351" s="42" t="s">
        <v>8</v>
      </c>
      <c r="C351" s="42" t="s">
        <v>150</v>
      </c>
      <c r="D351" s="42" t="s">
        <v>220</v>
      </c>
      <c r="E351" s="51" t="s">
        <v>35</v>
      </c>
      <c r="F351" s="151">
        <v>21840</v>
      </c>
      <c r="G351" s="151">
        <v>21840</v>
      </c>
    </row>
    <row r="352" spans="1:7" ht="15.75" x14ac:dyDescent="0.25">
      <c r="A352" s="7" t="s">
        <v>46</v>
      </c>
      <c r="B352" s="42" t="s">
        <v>8</v>
      </c>
      <c r="C352" s="42" t="s">
        <v>150</v>
      </c>
      <c r="D352" s="42" t="s">
        <v>220</v>
      </c>
      <c r="E352" s="51" t="s">
        <v>47</v>
      </c>
      <c r="F352" s="151">
        <f t="shared" ref="F352:G353" si="79">F353</f>
        <v>1948</v>
      </c>
      <c r="G352" s="151">
        <f t="shared" si="79"/>
        <v>1948</v>
      </c>
    </row>
    <row r="353" spans="1:7" ht="15.75" x14ac:dyDescent="0.25">
      <c r="A353" s="166" t="s">
        <v>48</v>
      </c>
      <c r="B353" s="42" t="s">
        <v>8</v>
      </c>
      <c r="C353" s="42" t="s">
        <v>150</v>
      </c>
      <c r="D353" s="42" t="s">
        <v>220</v>
      </c>
      <c r="E353" s="51" t="s">
        <v>49</v>
      </c>
      <c r="F353" s="151">
        <f t="shared" si="79"/>
        <v>1948</v>
      </c>
      <c r="G353" s="151">
        <f t="shared" si="79"/>
        <v>1948</v>
      </c>
    </row>
    <row r="354" spans="1:7" ht="15.75" hidden="1" x14ac:dyDescent="0.25">
      <c r="A354" s="7" t="s">
        <v>50</v>
      </c>
      <c r="B354" s="42" t="s">
        <v>8</v>
      </c>
      <c r="C354" s="42" t="s">
        <v>150</v>
      </c>
      <c r="D354" s="42" t="s">
        <v>220</v>
      </c>
      <c r="E354" s="51" t="s">
        <v>51</v>
      </c>
      <c r="F354" s="151">
        <v>1948</v>
      </c>
      <c r="G354" s="151">
        <v>1948</v>
      </c>
    </row>
    <row r="355" spans="1:7" ht="63" x14ac:dyDescent="0.25">
      <c r="A355" s="206" t="s">
        <v>102</v>
      </c>
      <c r="B355" s="33" t="s">
        <v>12</v>
      </c>
      <c r="C355" s="33">
        <v>13</v>
      </c>
      <c r="D355" s="245" t="s">
        <v>103</v>
      </c>
      <c r="E355" s="33"/>
      <c r="F355" s="260">
        <f t="shared" ref="F355:G359" si="80">F356</f>
        <v>29125</v>
      </c>
      <c r="G355" s="260">
        <f t="shared" si="80"/>
        <v>23790</v>
      </c>
    </row>
    <row r="356" spans="1:7" ht="31.5" x14ac:dyDescent="0.25">
      <c r="A356" s="64" t="s">
        <v>104</v>
      </c>
      <c r="B356" s="29" t="s">
        <v>12</v>
      </c>
      <c r="C356" s="29">
        <v>13</v>
      </c>
      <c r="D356" s="36" t="s">
        <v>105</v>
      </c>
      <c r="E356" s="29"/>
      <c r="F356" s="167">
        <f t="shared" ref="F356:G356" si="81">F357+F365+F361</f>
        <v>29125</v>
      </c>
      <c r="G356" s="167">
        <f t="shared" si="81"/>
        <v>23790</v>
      </c>
    </row>
    <row r="357" spans="1:7" ht="15.75" x14ac:dyDescent="0.25">
      <c r="A357" s="37" t="s">
        <v>106</v>
      </c>
      <c r="B357" s="42" t="s">
        <v>12</v>
      </c>
      <c r="C357" s="42">
        <v>13</v>
      </c>
      <c r="D357" s="38" t="s">
        <v>107</v>
      </c>
      <c r="E357" s="39"/>
      <c r="F357" s="168">
        <f t="shared" si="80"/>
        <v>23790</v>
      </c>
      <c r="G357" s="168">
        <f t="shared" si="80"/>
        <v>23790</v>
      </c>
    </row>
    <row r="358" spans="1:7" ht="15.75" x14ac:dyDescent="0.25">
      <c r="A358" s="7" t="s">
        <v>32</v>
      </c>
      <c r="B358" s="42" t="s">
        <v>12</v>
      </c>
      <c r="C358" s="42">
        <v>13</v>
      </c>
      <c r="D358" s="42" t="s">
        <v>107</v>
      </c>
      <c r="E358" s="42" t="s">
        <v>42</v>
      </c>
      <c r="F358" s="151">
        <f t="shared" si="80"/>
        <v>23790</v>
      </c>
      <c r="G358" s="151">
        <f t="shared" si="80"/>
        <v>23790</v>
      </c>
    </row>
    <row r="359" spans="1:7" ht="31.5" x14ac:dyDescent="0.25">
      <c r="A359" s="7" t="s">
        <v>33</v>
      </c>
      <c r="B359" s="42" t="s">
        <v>12</v>
      </c>
      <c r="C359" s="42">
        <v>13</v>
      </c>
      <c r="D359" s="42" t="s">
        <v>107</v>
      </c>
      <c r="E359" s="42" t="s">
        <v>43</v>
      </c>
      <c r="F359" s="151">
        <f t="shared" si="80"/>
        <v>23790</v>
      </c>
      <c r="G359" s="151">
        <f t="shared" si="80"/>
        <v>23790</v>
      </c>
    </row>
    <row r="360" spans="1:7" ht="31.5" hidden="1" x14ac:dyDescent="0.25">
      <c r="A360" s="14" t="s">
        <v>108</v>
      </c>
      <c r="B360" s="42" t="s">
        <v>12</v>
      </c>
      <c r="C360" s="42">
        <v>13</v>
      </c>
      <c r="D360" s="42" t="s">
        <v>107</v>
      </c>
      <c r="E360" s="247" t="s">
        <v>45</v>
      </c>
      <c r="F360" s="151">
        <v>23790</v>
      </c>
      <c r="G360" s="151">
        <v>23790</v>
      </c>
    </row>
    <row r="361" spans="1:7" ht="31.5" x14ac:dyDescent="0.25">
      <c r="A361" s="37" t="s">
        <v>881</v>
      </c>
      <c r="B361" s="38" t="s">
        <v>12</v>
      </c>
      <c r="C361" s="38">
        <v>13</v>
      </c>
      <c r="D361" s="38" t="s">
        <v>882</v>
      </c>
      <c r="E361" s="39"/>
      <c r="F361" s="168">
        <f t="shared" ref="F361:G361" si="82">F362</f>
        <v>2038</v>
      </c>
      <c r="G361" s="168">
        <f t="shared" si="82"/>
        <v>0</v>
      </c>
    </row>
    <row r="362" spans="1:7" ht="15.75" x14ac:dyDescent="0.25">
      <c r="A362" s="7" t="s">
        <v>32</v>
      </c>
      <c r="B362" s="42" t="s">
        <v>12</v>
      </c>
      <c r="C362" s="42">
        <v>13</v>
      </c>
      <c r="D362" s="42" t="s">
        <v>882</v>
      </c>
      <c r="E362" s="42" t="s">
        <v>42</v>
      </c>
      <c r="F362" s="151">
        <f t="shared" ref="F362:G363" si="83">F363</f>
        <v>2038</v>
      </c>
      <c r="G362" s="151">
        <f t="shared" si="83"/>
        <v>0</v>
      </c>
    </row>
    <row r="363" spans="1:7" ht="31.5" x14ac:dyDescent="0.25">
      <c r="A363" s="7" t="s">
        <v>33</v>
      </c>
      <c r="B363" s="42" t="s">
        <v>12</v>
      </c>
      <c r="C363" s="42">
        <v>13</v>
      </c>
      <c r="D363" s="42" t="s">
        <v>882</v>
      </c>
      <c r="E363" s="42" t="s">
        <v>43</v>
      </c>
      <c r="F363" s="151">
        <f t="shared" si="83"/>
        <v>2038</v>
      </c>
      <c r="G363" s="151">
        <f t="shared" si="83"/>
        <v>0</v>
      </c>
    </row>
    <row r="364" spans="1:7" ht="31.5" hidden="1" x14ac:dyDescent="0.25">
      <c r="A364" s="14" t="s">
        <v>108</v>
      </c>
      <c r="B364" s="42" t="s">
        <v>12</v>
      </c>
      <c r="C364" s="42">
        <v>13</v>
      </c>
      <c r="D364" s="42" t="s">
        <v>882</v>
      </c>
      <c r="E364" s="247" t="s">
        <v>45</v>
      </c>
      <c r="F364" s="151">
        <v>2038</v>
      </c>
      <c r="G364" s="151">
        <v>0</v>
      </c>
    </row>
    <row r="365" spans="1:7" ht="31.5" x14ac:dyDescent="0.25">
      <c r="A365" s="37" t="s">
        <v>221</v>
      </c>
      <c r="B365" s="38" t="s">
        <v>12</v>
      </c>
      <c r="C365" s="38">
        <v>13</v>
      </c>
      <c r="D365" s="38" t="s">
        <v>222</v>
      </c>
      <c r="E365" s="39"/>
      <c r="F365" s="168">
        <f>F366</f>
        <v>3297</v>
      </c>
      <c r="G365" s="168"/>
    </row>
    <row r="366" spans="1:7" ht="15.75" x14ac:dyDescent="0.25">
      <c r="A366" s="7" t="s">
        <v>32</v>
      </c>
      <c r="B366" s="42" t="s">
        <v>12</v>
      </c>
      <c r="C366" s="42">
        <v>13</v>
      </c>
      <c r="D366" s="42" t="s">
        <v>222</v>
      </c>
      <c r="E366" s="42" t="s">
        <v>42</v>
      </c>
      <c r="F366" s="151">
        <f t="shared" ref="F366:G367" si="84">F367</f>
        <v>3297</v>
      </c>
      <c r="G366" s="151">
        <f t="shared" si="84"/>
        <v>0</v>
      </c>
    </row>
    <row r="367" spans="1:7" ht="31.5" x14ac:dyDescent="0.25">
      <c r="A367" s="7" t="s">
        <v>33</v>
      </c>
      <c r="B367" s="42" t="s">
        <v>12</v>
      </c>
      <c r="C367" s="42">
        <v>13</v>
      </c>
      <c r="D367" s="42" t="s">
        <v>222</v>
      </c>
      <c r="E367" s="42" t="s">
        <v>43</v>
      </c>
      <c r="F367" s="151">
        <f t="shared" si="84"/>
        <v>3297</v>
      </c>
      <c r="G367" s="151">
        <f t="shared" si="84"/>
        <v>0</v>
      </c>
    </row>
    <row r="368" spans="1:7" ht="31.5" hidden="1" x14ac:dyDescent="0.25">
      <c r="A368" s="14" t="s">
        <v>108</v>
      </c>
      <c r="B368" s="42" t="s">
        <v>12</v>
      </c>
      <c r="C368" s="42">
        <v>13</v>
      </c>
      <c r="D368" s="42" t="s">
        <v>222</v>
      </c>
      <c r="E368" s="247" t="s">
        <v>45</v>
      </c>
      <c r="F368" s="151">
        <v>3297</v>
      </c>
      <c r="G368" s="151">
        <v>0</v>
      </c>
    </row>
    <row r="369" spans="1:7" s="244" customFormat="1" ht="15.75" x14ac:dyDescent="0.25">
      <c r="A369" s="28" t="s">
        <v>143</v>
      </c>
      <c r="B369" s="29" t="s">
        <v>12</v>
      </c>
      <c r="C369" s="29" t="s">
        <v>150</v>
      </c>
      <c r="D369" s="29" t="s">
        <v>116</v>
      </c>
      <c r="E369" s="30"/>
      <c r="F369" s="167">
        <f t="shared" ref="F369:G369" si="85">F370</f>
        <v>25350</v>
      </c>
      <c r="G369" s="167">
        <f t="shared" si="85"/>
        <v>25395</v>
      </c>
    </row>
    <row r="370" spans="1:7" s="244" customFormat="1" ht="15.75" x14ac:dyDescent="0.25">
      <c r="A370" s="7" t="s">
        <v>144</v>
      </c>
      <c r="B370" s="42" t="s">
        <v>12</v>
      </c>
      <c r="C370" s="42" t="s">
        <v>150</v>
      </c>
      <c r="D370" s="42" t="s">
        <v>145</v>
      </c>
      <c r="E370" s="51"/>
      <c r="F370" s="151">
        <f t="shared" ref="F370:G371" si="86">F371</f>
        <v>25350</v>
      </c>
      <c r="G370" s="151">
        <f t="shared" si="86"/>
        <v>25395</v>
      </c>
    </row>
    <row r="371" spans="1:7" s="244" customFormat="1" ht="15.75" x14ac:dyDescent="0.25">
      <c r="A371" s="37" t="s">
        <v>223</v>
      </c>
      <c r="B371" s="38" t="s">
        <v>12</v>
      </c>
      <c r="C371" s="38" t="s">
        <v>150</v>
      </c>
      <c r="D371" s="38" t="s">
        <v>224</v>
      </c>
      <c r="E371" s="38"/>
      <c r="F371" s="168">
        <f t="shared" si="86"/>
        <v>25350</v>
      </c>
      <c r="G371" s="168">
        <f t="shared" si="86"/>
        <v>25395</v>
      </c>
    </row>
    <row r="372" spans="1:7" s="244" customFormat="1" ht="15.75" x14ac:dyDescent="0.25">
      <c r="A372" s="49" t="s">
        <v>46</v>
      </c>
      <c r="B372" s="42" t="s">
        <v>12</v>
      </c>
      <c r="C372" s="42" t="s">
        <v>150</v>
      </c>
      <c r="D372" s="42" t="s">
        <v>224</v>
      </c>
      <c r="E372" s="42" t="s">
        <v>47</v>
      </c>
      <c r="F372" s="151">
        <f t="shared" ref="F372:G373" si="87">F373</f>
        <v>25350</v>
      </c>
      <c r="G372" s="151">
        <f t="shared" si="87"/>
        <v>25395</v>
      </c>
    </row>
    <row r="373" spans="1:7" s="244" customFormat="1" ht="15.75" x14ac:dyDescent="0.25">
      <c r="A373" s="7" t="s">
        <v>225</v>
      </c>
      <c r="B373" s="42" t="s">
        <v>12</v>
      </c>
      <c r="C373" s="42" t="s">
        <v>150</v>
      </c>
      <c r="D373" s="42" t="s">
        <v>224</v>
      </c>
      <c r="E373" s="42" t="s">
        <v>226</v>
      </c>
      <c r="F373" s="151">
        <f t="shared" si="87"/>
        <v>25350</v>
      </c>
      <c r="G373" s="151">
        <f t="shared" si="87"/>
        <v>25395</v>
      </c>
    </row>
    <row r="374" spans="1:7" s="244" customFormat="1" ht="15.75" hidden="1" x14ac:dyDescent="0.25">
      <c r="A374" s="7" t="s">
        <v>227</v>
      </c>
      <c r="B374" s="42" t="s">
        <v>12</v>
      </c>
      <c r="C374" s="42" t="s">
        <v>150</v>
      </c>
      <c r="D374" s="42" t="s">
        <v>224</v>
      </c>
      <c r="E374" s="42" t="s">
        <v>228</v>
      </c>
      <c r="F374" s="317">
        <v>25350</v>
      </c>
      <c r="G374" s="317">
        <v>25395</v>
      </c>
    </row>
    <row r="375" spans="1:7" ht="18.75" x14ac:dyDescent="0.3">
      <c r="A375" s="26" t="s">
        <v>229</v>
      </c>
      <c r="B375" s="27" t="s">
        <v>27</v>
      </c>
      <c r="C375" s="27"/>
      <c r="D375" s="27"/>
      <c r="E375" s="27"/>
      <c r="F375" s="235">
        <f>F376+F427</f>
        <v>289545</v>
      </c>
      <c r="G375" s="235">
        <f>G376+G427</f>
        <v>264545</v>
      </c>
    </row>
    <row r="376" spans="1:7" ht="31.5" x14ac:dyDescent="0.25">
      <c r="A376" s="28" t="s">
        <v>230</v>
      </c>
      <c r="B376" s="29" t="s">
        <v>27</v>
      </c>
      <c r="C376" s="29" t="s">
        <v>231</v>
      </c>
      <c r="D376" s="29"/>
      <c r="E376" s="29"/>
      <c r="F376" s="167">
        <f>F377</f>
        <v>103084</v>
      </c>
      <c r="G376" s="167">
        <f>G377</f>
        <v>103084</v>
      </c>
    </row>
    <row r="377" spans="1:7" s="244" customFormat="1" ht="31.5" x14ac:dyDescent="0.25">
      <c r="A377" s="64" t="s">
        <v>133</v>
      </c>
      <c r="B377" s="29" t="s">
        <v>27</v>
      </c>
      <c r="C377" s="29" t="s">
        <v>231</v>
      </c>
      <c r="D377" s="87" t="s">
        <v>134</v>
      </c>
      <c r="E377" s="87"/>
      <c r="F377" s="167">
        <f>F378+F414+F421</f>
        <v>103084</v>
      </c>
      <c r="G377" s="167">
        <f>G378+G414+G421</f>
        <v>103084</v>
      </c>
    </row>
    <row r="378" spans="1:7" s="244" customFormat="1" ht="31.5" x14ac:dyDescent="0.25">
      <c r="A378" s="206" t="s">
        <v>135</v>
      </c>
      <c r="B378" s="33" t="s">
        <v>27</v>
      </c>
      <c r="C378" s="33" t="s">
        <v>231</v>
      </c>
      <c r="D378" s="245" t="s">
        <v>136</v>
      </c>
      <c r="E378" s="254"/>
      <c r="F378" s="260">
        <f>F379+F384+F393+F409</f>
        <v>87005</v>
      </c>
      <c r="G378" s="260">
        <f>G379+G384+G393+G409</f>
        <v>87005</v>
      </c>
    </row>
    <row r="379" spans="1:7" ht="47.25" x14ac:dyDescent="0.25">
      <c r="A379" s="4" t="s">
        <v>137</v>
      </c>
      <c r="B379" s="29" t="s">
        <v>27</v>
      </c>
      <c r="C379" s="29" t="s">
        <v>231</v>
      </c>
      <c r="D379" s="29" t="s">
        <v>138</v>
      </c>
      <c r="E379" s="29"/>
      <c r="F379" s="167">
        <f>F380</f>
        <v>2870</v>
      </c>
      <c r="G379" s="167">
        <f>G380</f>
        <v>2870</v>
      </c>
    </row>
    <row r="380" spans="1:7" ht="15.75" x14ac:dyDescent="0.25">
      <c r="A380" s="13" t="s">
        <v>232</v>
      </c>
      <c r="B380" s="38" t="s">
        <v>27</v>
      </c>
      <c r="C380" s="38" t="s">
        <v>231</v>
      </c>
      <c r="D380" s="38" t="s">
        <v>233</v>
      </c>
      <c r="E380" s="38"/>
      <c r="F380" s="168">
        <f t="shared" ref="F380:G380" si="88">F381</f>
        <v>2870</v>
      </c>
      <c r="G380" s="168">
        <f t="shared" si="88"/>
        <v>2870</v>
      </c>
    </row>
    <row r="381" spans="1:7" ht="15.75" x14ac:dyDescent="0.25">
      <c r="A381" s="14" t="s">
        <v>32</v>
      </c>
      <c r="B381" s="42" t="s">
        <v>27</v>
      </c>
      <c r="C381" s="42" t="s">
        <v>231</v>
      </c>
      <c r="D381" s="42" t="s">
        <v>233</v>
      </c>
      <c r="E381" s="42">
        <v>200</v>
      </c>
      <c r="F381" s="151">
        <f t="shared" ref="F381:G382" si="89">F382</f>
        <v>2870</v>
      </c>
      <c r="G381" s="151">
        <f t="shared" si="89"/>
        <v>2870</v>
      </c>
    </row>
    <row r="382" spans="1:7" ht="31.5" x14ac:dyDescent="0.25">
      <c r="A382" s="14" t="s">
        <v>33</v>
      </c>
      <c r="B382" s="42" t="s">
        <v>27</v>
      </c>
      <c r="C382" s="42" t="s">
        <v>231</v>
      </c>
      <c r="D382" s="42" t="s">
        <v>233</v>
      </c>
      <c r="E382" s="42">
        <v>240</v>
      </c>
      <c r="F382" s="151">
        <f t="shared" si="89"/>
        <v>2870</v>
      </c>
      <c r="G382" s="151">
        <f t="shared" si="89"/>
        <v>2870</v>
      </c>
    </row>
    <row r="383" spans="1:7" ht="15.75" hidden="1" x14ac:dyDescent="0.25">
      <c r="A383" s="7" t="s">
        <v>34</v>
      </c>
      <c r="B383" s="42" t="s">
        <v>27</v>
      </c>
      <c r="C383" s="42" t="s">
        <v>231</v>
      </c>
      <c r="D383" s="42" t="s">
        <v>233</v>
      </c>
      <c r="E383" s="42" t="s">
        <v>35</v>
      </c>
      <c r="F383" s="151">
        <v>2870</v>
      </c>
      <c r="G383" s="151">
        <v>2870</v>
      </c>
    </row>
    <row r="384" spans="1:7" s="244" customFormat="1" ht="31.5" x14ac:dyDescent="0.25">
      <c r="A384" s="4" t="s">
        <v>238</v>
      </c>
      <c r="B384" s="29" t="s">
        <v>27</v>
      </c>
      <c r="C384" s="29" t="s">
        <v>231</v>
      </c>
      <c r="D384" s="29" t="s">
        <v>239</v>
      </c>
      <c r="E384" s="29"/>
      <c r="F384" s="167">
        <f>F385+F389</f>
        <v>8841</v>
      </c>
      <c r="G384" s="167">
        <f>G385+G389</f>
        <v>8841</v>
      </c>
    </row>
    <row r="385" spans="1:7" s="244" customFormat="1" ht="15.75" x14ac:dyDescent="0.25">
      <c r="A385" s="13" t="s">
        <v>240</v>
      </c>
      <c r="B385" s="38" t="s">
        <v>27</v>
      </c>
      <c r="C385" s="38" t="s">
        <v>231</v>
      </c>
      <c r="D385" s="38" t="s">
        <v>241</v>
      </c>
      <c r="E385" s="38"/>
      <c r="F385" s="168">
        <f t="shared" ref="F385:G387" si="90">F386</f>
        <v>700</v>
      </c>
      <c r="G385" s="168">
        <f t="shared" si="90"/>
        <v>700</v>
      </c>
    </row>
    <row r="386" spans="1:7" s="244" customFormat="1" ht="15.75" x14ac:dyDescent="0.25">
      <c r="A386" s="14" t="s">
        <v>32</v>
      </c>
      <c r="B386" s="42" t="s">
        <v>27</v>
      </c>
      <c r="C386" s="42" t="s">
        <v>231</v>
      </c>
      <c r="D386" s="42" t="s">
        <v>241</v>
      </c>
      <c r="E386" s="42" t="s">
        <v>42</v>
      </c>
      <c r="F386" s="151">
        <f t="shared" si="90"/>
        <v>700</v>
      </c>
      <c r="G386" s="151">
        <f t="shared" si="90"/>
        <v>700</v>
      </c>
    </row>
    <row r="387" spans="1:7" s="244" customFormat="1" ht="31.5" x14ac:dyDescent="0.25">
      <c r="A387" s="14" t="s">
        <v>33</v>
      </c>
      <c r="B387" s="42" t="s">
        <v>27</v>
      </c>
      <c r="C387" s="42" t="s">
        <v>231</v>
      </c>
      <c r="D387" s="42" t="s">
        <v>241</v>
      </c>
      <c r="E387" s="42" t="s">
        <v>43</v>
      </c>
      <c r="F387" s="151">
        <f t="shared" si="90"/>
        <v>700</v>
      </c>
      <c r="G387" s="151">
        <f t="shared" si="90"/>
        <v>700</v>
      </c>
    </row>
    <row r="388" spans="1:7" s="244" customFormat="1" ht="15.75" hidden="1" x14ac:dyDescent="0.25">
      <c r="A388" s="7" t="s">
        <v>34</v>
      </c>
      <c r="B388" s="42" t="s">
        <v>27</v>
      </c>
      <c r="C388" s="42" t="s">
        <v>231</v>
      </c>
      <c r="D388" s="42" t="s">
        <v>241</v>
      </c>
      <c r="E388" s="42" t="s">
        <v>35</v>
      </c>
      <c r="F388" s="151">
        <v>700</v>
      </c>
      <c r="G388" s="151">
        <v>700</v>
      </c>
    </row>
    <row r="389" spans="1:7" s="244" customFormat="1" ht="15.75" x14ac:dyDescent="0.25">
      <c r="A389" s="13" t="s">
        <v>242</v>
      </c>
      <c r="B389" s="38" t="s">
        <v>27</v>
      </c>
      <c r="C389" s="38" t="s">
        <v>231</v>
      </c>
      <c r="D389" s="38" t="s">
        <v>243</v>
      </c>
      <c r="E389" s="38"/>
      <c r="F389" s="168">
        <f t="shared" ref="F389:G391" si="91">F390</f>
        <v>8141</v>
      </c>
      <c r="G389" s="168">
        <f t="shared" si="91"/>
        <v>8141</v>
      </c>
    </row>
    <row r="390" spans="1:7" s="244" customFormat="1" ht="15.75" x14ac:dyDescent="0.25">
      <c r="A390" s="14" t="s">
        <v>32</v>
      </c>
      <c r="B390" s="42" t="s">
        <v>27</v>
      </c>
      <c r="C390" s="42" t="s">
        <v>231</v>
      </c>
      <c r="D390" s="42" t="s">
        <v>243</v>
      </c>
      <c r="E390" s="42" t="s">
        <v>42</v>
      </c>
      <c r="F390" s="151">
        <f t="shared" si="91"/>
        <v>8141</v>
      </c>
      <c r="G390" s="151">
        <f t="shared" si="91"/>
        <v>8141</v>
      </c>
    </row>
    <row r="391" spans="1:7" s="244" customFormat="1" ht="31.5" x14ac:dyDescent="0.25">
      <c r="A391" s="14" t="s">
        <v>33</v>
      </c>
      <c r="B391" s="42" t="s">
        <v>27</v>
      </c>
      <c r="C391" s="42" t="s">
        <v>231</v>
      </c>
      <c r="D391" s="42" t="s">
        <v>243</v>
      </c>
      <c r="E391" s="42" t="s">
        <v>43</v>
      </c>
      <c r="F391" s="151">
        <f t="shared" si="91"/>
        <v>8141</v>
      </c>
      <c r="G391" s="151">
        <f t="shared" si="91"/>
        <v>8141</v>
      </c>
    </row>
    <row r="392" spans="1:7" s="244" customFormat="1" ht="15.75" hidden="1" x14ac:dyDescent="0.25">
      <c r="A392" s="7" t="s">
        <v>34</v>
      </c>
      <c r="B392" s="42" t="s">
        <v>27</v>
      </c>
      <c r="C392" s="42" t="s">
        <v>231</v>
      </c>
      <c r="D392" s="42" t="s">
        <v>243</v>
      </c>
      <c r="E392" s="42" t="s">
        <v>35</v>
      </c>
      <c r="F392" s="151">
        <v>8141</v>
      </c>
      <c r="G392" s="151">
        <v>8141</v>
      </c>
    </row>
    <row r="393" spans="1:7" s="244" customFormat="1" ht="31.5" x14ac:dyDescent="0.25">
      <c r="A393" s="64" t="s">
        <v>244</v>
      </c>
      <c r="B393" s="29" t="s">
        <v>27</v>
      </c>
      <c r="C393" s="29" t="s">
        <v>231</v>
      </c>
      <c r="D393" s="36" t="s">
        <v>245</v>
      </c>
      <c r="E393" s="30"/>
      <c r="F393" s="167">
        <f>F394</f>
        <v>73174</v>
      </c>
      <c r="G393" s="167">
        <f>G394</f>
        <v>73174</v>
      </c>
    </row>
    <row r="394" spans="1:7" s="244" customFormat="1" ht="15.75" x14ac:dyDescent="0.25">
      <c r="A394" s="13" t="s">
        <v>246</v>
      </c>
      <c r="B394" s="38" t="s">
        <v>27</v>
      </c>
      <c r="C394" s="38" t="s">
        <v>231</v>
      </c>
      <c r="D394" s="38" t="s">
        <v>247</v>
      </c>
      <c r="E394" s="38"/>
      <c r="F394" s="168">
        <f>F395+F400+F404</f>
        <v>73174</v>
      </c>
      <c r="G394" s="168">
        <f>G395+G400+G404</f>
        <v>73174</v>
      </c>
    </row>
    <row r="395" spans="1:7" s="244" customFormat="1" ht="47.25" x14ac:dyDescent="0.25">
      <c r="A395" s="14" t="s">
        <v>90</v>
      </c>
      <c r="B395" s="42" t="s">
        <v>27</v>
      </c>
      <c r="C395" s="42" t="s">
        <v>231</v>
      </c>
      <c r="D395" s="42" t="s">
        <v>247</v>
      </c>
      <c r="E395" s="42">
        <v>100</v>
      </c>
      <c r="F395" s="151">
        <f>F396</f>
        <v>59772</v>
      </c>
      <c r="G395" s="151">
        <f>G396</f>
        <v>59772</v>
      </c>
    </row>
    <row r="396" spans="1:7" s="244" customFormat="1" ht="15.75" x14ac:dyDescent="0.25">
      <c r="A396" s="14" t="s">
        <v>157</v>
      </c>
      <c r="B396" s="42" t="s">
        <v>27</v>
      </c>
      <c r="C396" s="42" t="s">
        <v>231</v>
      </c>
      <c r="D396" s="42" t="s">
        <v>247</v>
      </c>
      <c r="E396" s="42" t="s">
        <v>158</v>
      </c>
      <c r="F396" s="151">
        <f>F397+F398+F399</f>
        <v>59772</v>
      </c>
      <c r="G396" s="151">
        <f>G397+G398+G399</f>
        <v>59772</v>
      </c>
    </row>
    <row r="397" spans="1:7" s="244" customFormat="1" ht="15.75" hidden="1" x14ac:dyDescent="0.25">
      <c r="A397" s="14" t="s">
        <v>248</v>
      </c>
      <c r="B397" s="42" t="s">
        <v>27</v>
      </c>
      <c r="C397" s="42" t="s">
        <v>231</v>
      </c>
      <c r="D397" s="42" t="s">
        <v>247</v>
      </c>
      <c r="E397" s="42" t="s">
        <v>160</v>
      </c>
      <c r="F397" s="151">
        <v>36906</v>
      </c>
      <c r="G397" s="151">
        <v>36906</v>
      </c>
    </row>
    <row r="398" spans="1:7" s="244" customFormat="1" ht="31.5" hidden="1" x14ac:dyDescent="0.25">
      <c r="A398" s="14" t="s">
        <v>177</v>
      </c>
      <c r="B398" s="42" t="s">
        <v>27</v>
      </c>
      <c r="C398" s="42" t="s">
        <v>231</v>
      </c>
      <c r="D398" s="42" t="s">
        <v>247</v>
      </c>
      <c r="E398" s="42" t="s">
        <v>178</v>
      </c>
      <c r="F398" s="151">
        <v>9002</v>
      </c>
      <c r="G398" s="151">
        <v>9002</v>
      </c>
    </row>
    <row r="399" spans="1:7" s="244" customFormat="1" ht="31.5" hidden="1" x14ac:dyDescent="0.25">
      <c r="A399" s="14" t="s">
        <v>161</v>
      </c>
      <c r="B399" s="42" t="s">
        <v>27</v>
      </c>
      <c r="C399" s="42" t="s">
        <v>231</v>
      </c>
      <c r="D399" s="42" t="s">
        <v>247</v>
      </c>
      <c r="E399" s="42" t="s">
        <v>162</v>
      </c>
      <c r="F399" s="151">
        <v>13864</v>
      </c>
      <c r="G399" s="151">
        <v>13864</v>
      </c>
    </row>
    <row r="400" spans="1:7" s="244" customFormat="1" ht="15.75" x14ac:dyDescent="0.25">
      <c r="A400" s="14" t="s">
        <v>32</v>
      </c>
      <c r="B400" s="42" t="s">
        <v>27</v>
      </c>
      <c r="C400" s="42" t="s">
        <v>231</v>
      </c>
      <c r="D400" s="42" t="s">
        <v>247</v>
      </c>
      <c r="E400" s="42" t="s">
        <v>42</v>
      </c>
      <c r="F400" s="151">
        <f>F401</f>
        <v>13382</v>
      </c>
      <c r="G400" s="151">
        <f>G401</f>
        <v>13382</v>
      </c>
    </row>
    <row r="401" spans="1:7" s="244" customFormat="1" ht="31.5" x14ac:dyDescent="0.25">
      <c r="A401" s="14" t="s">
        <v>33</v>
      </c>
      <c r="B401" s="42" t="s">
        <v>27</v>
      </c>
      <c r="C401" s="42" t="s">
        <v>231</v>
      </c>
      <c r="D401" s="42" t="s">
        <v>247</v>
      </c>
      <c r="E401" s="42" t="s">
        <v>43</v>
      </c>
      <c r="F401" s="151">
        <f>F402+F403</f>
        <v>13382</v>
      </c>
      <c r="G401" s="151">
        <f>G402+G403</f>
        <v>13382</v>
      </c>
    </row>
    <row r="402" spans="1:7" s="244" customFormat="1" ht="31.5" hidden="1" x14ac:dyDescent="0.25">
      <c r="A402" s="14" t="s">
        <v>108</v>
      </c>
      <c r="B402" s="42" t="s">
        <v>27</v>
      </c>
      <c r="C402" s="42" t="s">
        <v>231</v>
      </c>
      <c r="D402" s="42" t="s">
        <v>247</v>
      </c>
      <c r="E402" s="42" t="s">
        <v>45</v>
      </c>
      <c r="F402" s="151">
        <v>1870</v>
      </c>
      <c r="G402" s="151">
        <v>1980</v>
      </c>
    </row>
    <row r="403" spans="1:7" s="244" customFormat="1" ht="15.75" hidden="1" x14ac:dyDescent="0.25">
      <c r="A403" s="7" t="s">
        <v>34</v>
      </c>
      <c r="B403" s="42" t="s">
        <v>27</v>
      </c>
      <c r="C403" s="42" t="s">
        <v>231</v>
      </c>
      <c r="D403" s="42" t="s">
        <v>247</v>
      </c>
      <c r="E403" s="42" t="s">
        <v>35</v>
      </c>
      <c r="F403" s="151">
        <v>11512</v>
      </c>
      <c r="G403" s="151">
        <v>11402</v>
      </c>
    </row>
    <row r="404" spans="1:7" s="244" customFormat="1" ht="15.75" x14ac:dyDescent="0.25">
      <c r="A404" s="14" t="s">
        <v>46</v>
      </c>
      <c r="B404" s="42" t="s">
        <v>27</v>
      </c>
      <c r="C404" s="42" t="s">
        <v>231</v>
      </c>
      <c r="D404" s="42" t="s">
        <v>247</v>
      </c>
      <c r="E404" s="42">
        <v>800</v>
      </c>
      <c r="F404" s="151">
        <f>F405</f>
        <v>20</v>
      </c>
      <c r="G404" s="151">
        <f>G405</f>
        <v>20</v>
      </c>
    </row>
    <row r="405" spans="1:7" s="244" customFormat="1" ht="15.75" x14ac:dyDescent="0.25">
      <c r="A405" s="14" t="s">
        <v>48</v>
      </c>
      <c r="B405" s="42" t="s">
        <v>27</v>
      </c>
      <c r="C405" s="42" t="s">
        <v>231</v>
      </c>
      <c r="D405" s="42" t="s">
        <v>247</v>
      </c>
      <c r="E405" s="42">
        <v>850</v>
      </c>
      <c r="F405" s="151">
        <f>F406+F407+F408</f>
        <v>20</v>
      </c>
      <c r="G405" s="151">
        <f>G406+G407+G408</f>
        <v>20</v>
      </c>
    </row>
    <row r="406" spans="1:7" s="244" customFormat="1" ht="15.75" hidden="1" x14ac:dyDescent="0.25">
      <c r="A406" s="14" t="s">
        <v>50</v>
      </c>
      <c r="B406" s="42" t="s">
        <v>27</v>
      </c>
      <c r="C406" s="42" t="s">
        <v>231</v>
      </c>
      <c r="D406" s="42" t="s">
        <v>247</v>
      </c>
      <c r="E406" s="42" t="s">
        <v>51</v>
      </c>
      <c r="F406" s="151">
        <v>6</v>
      </c>
      <c r="G406" s="151">
        <v>2</v>
      </c>
    </row>
    <row r="407" spans="1:7" s="244" customFormat="1" ht="15.75" hidden="1" x14ac:dyDescent="0.25">
      <c r="A407" s="14" t="s">
        <v>91</v>
      </c>
      <c r="B407" s="42" t="s">
        <v>27</v>
      </c>
      <c r="C407" s="42" t="s">
        <v>231</v>
      </c>
      <c r="D407" s="42" t="s">
        <v>247</v>
      </c>
      <c r="E407" s="42" t="s">
        <v>92</v>
      </c>
      <c r="F407" s="151">
        <v>8</v>
      </c>
      <c r="G407" s="151">
        <v>3</v>
      </c>
    </row>
    <row r="408" spans="1:7" s="244" customFormat="1" ht="15.75" hidden="1" x14ac:dyDescent="0.25">
      <c r="A408" s="14" t="s">
        <v>93</v>
      </c>
      <c r="B408" s="42" t="s">
        <v>27</v>
      </c>
      <c r="C408" s="42" t="s">
        <v>231</v>
      </c>
      <c r="D408" s="42" t="s">
        <v>247</v>
      </c>
      <c r="E408" s="42" t="s">
        <v>94</v>
      </c>
      <c r="F408" s="151">
        <v>6</v>
      </c>
      <c r="G408" s="151">
        <v>15</v>
      </c>
    </row>
    <row r="409" spans="1:7" s="244" customFormat="1" ht="31.5" x14ac:dyDescent="0.25">
      <c r="A409" s="64" t="s">
        <v>255</v>
      </c>
      <c r="B409" s="29" t="s">
        <v>27</v>
      </c>
      <c r="C409" s="29" t="s">
        <v>231</v>
      </c>
      <c r="D409" s="20" t="s">
        <v>920</v>
      </c>
      <c r="E409" s="20"/>
      <c r="F409" s="211">
        <f t="shared" ref="F409:G412" si="92">F410</f>
        <v>2120</v>
      </c>
      <c r="G409" s="211">
        <f t="shared" si="92"/>
        <v>2120</v>
      </c>
    </row>
    <row r="410" spans="1:7" s="244" customFormat="1" ht="31.5" x14ac:dyDescent="0.25">
      <c r="A410" s="13" t="s">
        <v>256</v>
      </c>
      <c r="B410" s="38" t="s">
        <v>27</v>
      </c>
      <c r="C410" s="38" t="s">
        <v>231</v>
      </c>
      <c r="D410" s="2" t="s">
        <v>921</v>
      </c>
      <c r="E410" s="2"/>
      <c r="F410" s="212">
        <f t="shared" si="92"/>
        <v>2120</v>
      </c>
      <c r="G410" s="212">
        <f t="shared" si="92"/>
        <v>2120</v>
      </c>
    </row>
    <row r="411" spans="1:7" s="244" customFormat="1" ht="31.5" x14ac:dyDescent="0.25">
      <c r="A411" s="25" t="s">
        <v>201</v>
      </c>
      <c r="B411" s="42" t="s">
        <v>27</v>
      </c>
      <c r="C411" s="42" t="s">
        <v>231</v>
      </c>
      <c r="D411" s="1" t="s">
        <v>921</v>
      </c>
      <c r="E411" s="1" t="s">
        <v>42</v>
      </c>
      <c r="F411" s="204">
        <f t="shared" si="92"/>
        <v>2120</v>
      </c>
      <c r="G411" s="204">
        <f t="shared" si="92"/>
        <v>2120</v>
      </c>
    </row>
    <row r="412" spans="1:7" s="244" customFormat="1" ht="31.5" x14ac:dyDescent="0.25">
      <c r="A412" s="14" t="s">
        <v>33</v>
      </c>
      <c r="B412" s="42" t="s">
        <v>27</v>
      </c>
      <c r="C412" s="42" t="s">
        <v>231</v>
      </c>
      <c r="D412" s="1" t="s">
        <v>921</v>
      </c>
      <c r="E412" s="1" t="s">
        <v>43</v>
      </c>
      <c r="F412" s="204">
        <f t="shared" si="92"/>
        <v>2120</v>
      </c>
      <c r="G412" s="204">
        <f t="shared" si="92"/>
        <v>2120</v>
      </c>
    </row>
    <row r="413" spans="1:7" s="244" customFormat="1" ht="15.75" hidden="1" x14ac:dyDescent="0.25">
      <c r="A413" s="14" t="s">
        <v>170</v>
      </c>
      <c r="B413" s="42" t="s">
        <v>27</v>
      </c>
      <c r="C413" s="42" t="s">
        <v>231</v>
      </c>
      <c r="D413" s="1" t="s">
        <v>921</v>
      </c>
      <c r="E413" s="1" t="s">
        <v>35</v>
      </c>
      <c r="F413" s="204">
        <v>2120</v>
      </c>
      <c r="G413" s="204">
        <v>2120</v>
      </c>
    </row>
    <row r="414" spans="1:7" s="244" customFormat="1" ht="31.5" x14ac:dyDescent="0.25">
      <c r="A414" s="206" t="s">
        <v>249</v>
      </c>
      <c r="B414" s="33" t="s">
        <v>27</v>
      </c>
      <c r="C414" s="33" t="s">
        <v>231</v>
      </c>
      <c r="D414" s="245" t="s">
        <v>250</v>
      </c>
      <c r="E414" s="254"/>
      <c r="F414" s="260">
        <f t="shared" ref="F414:G414" si="93">F415</f>
        <v>7527</v>
      </c>
      <c r="G414" s="260">
        <f t="shared" si="93"/>
        <v>7527</v>
      </c>
    </row>
    <row r="415" spans="1:7" s="244" customFormat="1" ht="31.5" x14ac:dyDescent="0.25">
      <c r="A415" s="64" t="s">
        <v>251</v>
      </c>
      <c r="B415" s="29" t="s">
        <v>27</v>
      </c>
      <c r="C415" s="29" t="s">
        <v>231</v>
      </c>
      <c r="D415" s="29" t="s">
        <v>252</v>
      </c>
      <c r="E415" s="29"/>
      <c r="F415" s="167">
        <f t="shared" ref="F415:G417" si="94">F416</f>
        <v>7527</v>
      </c>
      <c r="G415" s="167">
        <f t="shared" si="94"/>
        <v>7527</v>
      </c>
    </row>
    <row r="416" spans="1:7" s="244" customFormat="1" ht="31.5" x14ac:dyDescent="0.25">
      <c r="A416" s="37" t="s">
        <v>253</v>
      </c>
      <c r="B416" s="38" t="s">
        <v>27</v>
      </c>
      <c r="C416" s="38" t="s">
        <v>231</v>
      </c>
      <c r="D416" s="38" t="s">
        <v>254</v>
      </c>
      <c r="E416" s="38"/>
      <c r="F416" s="168">
        <f t="shared" si="94"/>
        <v>7527</v>
      </c>
      <c r="G416" s="168">
        <f t="shared" si="94"/>
        <v>7527</v>
      </c>
    </row>
    <row r="417" spans="1:7" s="244" customFormat="1" ht="15.75" x14ac:dyDescent="0.25">
      <c r="A417" s="266" t="s">
        <v>32</v>
      </c>
      <c r="B417" s="42" t="s">
        <v>27</v>
      </c>
      <c r="C417" s="42" t="s">
        <v>231</v>
      </c>
      <c r="D417" s="42" t="s">
        <v>254</v>
      </c>
      <c r="E417" s="31" t="s">
        <v>42</v>
      </c>
      <c r="F417" s="151">
        <f t="shared" si="94"/>
        <v>7527</v>
      </c>
      <c r="G417" s="151">
        <f t="shared" si="94"/>
        <v>7527</v>
      </c>
    </row>
    <row r="418" spans="1:7" s="244" customFormat="1" ht="31.5" x14ac:dyDescent="0.25">
      <c r="A418" s="137" t="s">
        <v>33</v>
      </c>
      <c r="B418" s="42" t="s">
        <v>27</v>
      </c>
      <c r="C418" s="42" t="s">
        <v>231</v>
      </c>
      <c r="D418" s="42" t="s">
        <v>254</v>
      </c>
      <c r="E418" s="31" t="s">
        <v>43</v>
      </c>
      <c r="F418" s="151">
        <f>F420+F419</f>
        <v>7527</v>
      </c>
      <c r="G418" s="151">
        <f>G420+G419</f>
        <v>7527</v>
      </c>
    </row>
    <row r="419" spans="1:7" s="244" customFormat="1" ht="31.5" hidden="1" x14ac:dyDescent="0.25">
      <c r="A419" s="137" t="s">
        <v>108</v>
      </c>
      <c r="B419" s="42" t="s">
        <v>27</v>
      </c>
      <c r="C419" s="42" t="s">
        <v>231</v>
      </c>
      <c r="D419" s="42" t="s">
        <v>254</v>
      </c>
      <c r="E419" s="42" t="s">
        <v>45</v>
      </c>
      <c r="F419" s="151">
        <v>4795</v>
      </c>
      <c r="G419" s="151">
        <v>4795</v>
      </c>
    </row>
    <row r="420" spans="1:7" s="244" customFormat="1" ht="15.75" hidden="1" x14ac:dyDescent="0.25">
      <c r="A420" s="7" t="s">
        <v>34</v>
      </c>
      <c r="B420" s="42" t="s">
        <v>27</v>
      </c>
      <c r="C420" s="42" t="s">
        <v>231</v>
      </c>
      <c r="D420" s="42" t="s">
        <v>254</v>
      </c>
      <c r="E420" s="31" t="s">
        <v>35</v>
      </c>
      <c r="F420" s="151">
        <v>2732</v>
      </c>
      <c r="G420" s="151">
        <v>2732</v>
      </c>
    </row>
    <row r="421" spans="1:7" s="244" customFormat="1" ht="15.75" x14ac:dyDescent="0.25">
      <c r="A421" s="206" t="s">
        <v>257</v>
      </c>
      <c r="B421" s="33" t="s">
        <v>27</v>
      </c>
      <c r="C421" s="33" t="s">
        <v>231</v>
      </c>
      <c r="D421" s="245" t="s">
        <v>258</v>
      </c>
      <c r="E421" s="254"/>
      <c r="F421" s="260">
        <f t="shared" ref="F421:G425" si="95">F422</f>
        <v>8552</v>
      </c>
      <c r="G421" s="260">
        <f t="shared" si="95"/>
        <v>8552</v>
      </c>
    </row>
    <row r="422" spans="1:7" s="244" customFormat="1" ht="15.75" x14ac:dyDescent="0.25">
      <c r="A422" s="64" t="s">
        <v>259</v>
      </c>
      <c r="B422" s="29" t="s">
        <v>27</v>
      </c>
      <c r="C422" s="29" t="s">
        <v>231</v>
      </c>
      <c r="D422" s="36" t="s">
        <v>260</v>
      </c>
      <c r="E422" s="267"/>
      <c r="F422" s="167">
        <f t="shared" si="95"/>
        <v>8552</v>
      </c>
      <c r="G422" s="167">
        <f t="shared" si="95"/>
        <v>8552</v>
      </c>
    </row>
    <row r="423" spans="1:7" s="244" customFormat="1" ht="15.75" x14ac:dyDescent="0.25">
      <c r="A423" s="268" t="s">
        <v>261</v>
      </c>
      <c r="B423" s="38" t="s">
        <v>27</v>
      </c>
      <c r="C423" s="38" t="s">
        <v>231</v>
      </c>
      <c r="D423" s="53" t="s">
        <v>260</v>
      </c>
      <c r="E423" s="267"/>
      <c r="F423" s="168">
        <f t="shared" si="95"/>
        <v>8552</v>
      </c>
      <c r="G423" s="168">
        <f t="shared" si="95"/>
        <v>8552</v>
      </c>
    </row>
    <row r="424" spans="1:7" s="244" customFormat="1" ht="15.75" x14ac:dyDescent="0.25">
      <c r="A424" s="266" t="s">
        <v>32</v>
      </c>
      <c r="B424" s="42" t="s">
        <v>27</v>
      </c>
      <c r="C424" s="42" t="s">
        <v>231</v>
      </c>
      <c r="D424" s="41" t="s">
        <v>260</v>
      </c>
      <c r="E424" s="269">
        <v>200</v>
      </c>
      <c r="F424" s="151">
        <f t="shared" si="95"/>
        <v>8552</v>
      </c>
      <c r="G424" s="151">
        <f t="shared" si="95"/>
        <v>8552</v>
      </c>
    </row>
    <row r="425" spans="1:7" s="244" customFormat="1" ht="31.5" x14ac:dyDescent="0.25">
      <c r="A425" s="137" t="s">
        <v>33</v>
      </c>
      <c r="B425" s="42" t="s">
        <v>27</v>
      </c>
      <c r="C425" s="42" t="s">
        <v>231</v>
      </c>
      <c r="D425" s="41" t="s">
        <v>260</v>
      </c>
      <c r="E425" s="269">
        <v>240</v>
      </c>
      <c r="F425" s="151">
        <f t="shared" si="95"/>
        <v>8552</v>
      </c>
      <c r="G425" s="151">
        <f t="shared" si="95"/>
        <v>8552</v>
      </c>
    </row>
    <row r="426" spans="1:7" s="244" customFormat="1" ht="15.75" hidden="1" x14ac:dyDescent="0.25">
      <c r="A426" s="7" t="s">
        <v>34</v>
      </c>
      <c r="B426" s="42" t="s">
        <v>27</v>
      </c>
      <c r="C426" s="42" t="s">
        <v>231</v>
      </c>
      <c r="D426" s="41" t="s">
        <v>260</v>
      </c>
      <c r="E426" s="269">
        <v>244</v>
      </c>
      <c r="F426" s="151">
        <v>8552</v>
      </c>
      <c r="G426" s="151">
        <v>8552</v>
      </c>
    </row>
    <row r="427" spans="1:7" ht="31.5" x14ac:dyDescent="0.25">
      <c r="A427" s="28" t="s">
        <v>262</v>
      </c>
      <c r="B427" s="29" t="s">
        <v>27</v>
      </c>
      <c r="C427" s="29" t="s">
        <v>263</v>
      </c>
      <c r="D427" s="29"/>
      <c r="E427" s="29"/>
      <c r="F427" s="167">
        <f>F428</f>
        <v>186461</v>
      </c>
      <c r="G427" s="167">
        <f>G428</f>
        <v>161461</v>
      </c>
    </row>
    <row r="428" spans="1:7" ht="31.5" x14ac:dyDescent="0.25">
      <c r="A428" s="64" t="s">
        <v>133</v>
      </c>
      <c r="B428" s="29" t="s">
        <v>27</v>
      </c>
      <c r="C428" s="29" t="s">
        <v>263</v>
      </c>
      <c r="D428" s="87" t="s">
        <v>134</v>
      </c>
      <c r="E428" s="87"/>
      <c r="F428" s="167">
        <f>F429+F468</f>
        <v>186461</v>
      </c>
      <c r="G428" s="167">
        <f>G429+G468</f>
        <v>161461</v>
      </c>
    </row>
    <row r="429" spans="1:7" ht="19.5" x14ac:dyDescent="0.35">
      <c r="A429" s="259" t="s">
        <v>264</v>
      </c>
      <c r="B429" s="33" t="s">
        <v>27</v>
      </c>
      <c r="C429" s="33" t="s">
        <v>263</v>
      </c>
      <c r="D429" s="33" t="s">
        <v>265</v>
      </c>
      <c r="E429" s="270"/>
      <c r="F429" s="260">
        <f>F430+F435+F445+F453+F463</f>
        <v>135818</v>
      </c>
      <c r="G429" s="260">
        <f>G430+G435+G445+G453+G463</f>
        <v>135818</v>
      </c>
    </row>
    <row r="430" spans="1:7" ht="32.25" x14ac:dyDescent="0.3">
      <c r="A430" s="4" t="s">
        <v>266</v>
      </c>
      <c r="B430" s="29" t="s">
        <v>27</v>
      </c>
      <c r="C430" s="29" t="s">
        <v>263</v>
      </c>
      <c r="D430" s="29" t="s">
        <v>267</v>
      </c>
      <c r="E430" s="27"/>
      <c r="F430" s="167">
        <f t="shared" ref="F430:G433" si="96">F431</f>
        <v>70650</v>
      </c>
      <c r="G430" s="167">
        <f t="shared" si="96"/>
        <v>70650</v>
      </c>
    </row>
    <row r="431" spans="1:7" ht="32.25" x14ac:dyDescent="0.3">
      <c r="A431" s="13" t="s">
        <v>268</v>
      </c>
      <c r="B431" s="38" t="s">
        <v>27</v>
      </c>
      <c r="C431" s="38" t="s">
        <v>263</v>
      </c>
      <c r="D431" s="38" t="s">
        <v>269</v>
      </c>
      <c r="E431" s="271"/>
      <c r="F431" s="168">
        <f t="shared" si="96"/>
        <v>70650</v>
      </c>
      <c r="G431" s="168">
        <f t="shared" si="96"/>
        <v>70650</v>
      </c>
    </row>
    <row r="432" spans="1:7" ht="18.75" x14ac:dyDescent="0.3">
      <c r="A432" s="14" t="s">
        <v>32</v>
      </c>
      <c r="B432" s="42" t="s">
        <v>27</v>
      </c>
      <c r="C432" s="42" t="s">
        <v>263</v>
      </c>
      <c r="D432" s="42" t="s">
        <v>269</v>
      </c>
      <c r="E432" s="272" t="s">
        <v>42</v>
      </c>
      <c r="F432" s="151">
        <f t="shared" si="96"/>
        <v>70650</v>
      </c>
      <c r="G432" s="151">
        <f t="shared" si="96"/>
        <v>70650</v>
      </c>
    </row>
    <row r="433" spans="1:7" ht="31.5" x14ac:dyDescent="0.25">
      <c r="A433" s="14" t="s">
        <v>33</v>
      </c>
      <c r="B433" s="42" t="s">
        <v>27</v>
      </c>
      <c r="C433" s="42" t="s">
        <v>263</v>
      </c>
      <c r="D433" s="42" t="s">
        <v>269</v>
      </c>
      <c r="E433" s="247" t="s">
        <v>43</v>
      </c>
      <c r="F433" s="151">
        <f t="shared" si="96"/>
        <v>70650</v>
      </c>
      <c r="G433" s="151">
        <f t="shared" si="96"/>
        <v>70650</v>
      </c>
    </row>
    <row r="434" spans="1:7" ht="15.75" hidden="1" x14ac:dyDescent="0.25">
      <c r="A434" s="7" t="s">
        <v>34</v>
      </c>
      <c r="B434" s="42" t="s">
        <v>27</v>
      </c>
      <c r="C434" s="42" t="s">
        <v>263</v>
      </c>
      <c r="D434" s="42" t="s">
        <v>269</v>
      </c>
      <c r="E434" s="247" t="s">
        <v>35</v>
      </c>
      <c r="F434" s="151">
        <v>70650</v>
      </c>
      <c r="G434" s="151">
        <v>70650</v>
      </c>
    </row>
    <row r="435" spans="1:7" ht="15.75" x14ac:dyDescent="0.25">
      <c r="A435" s="4" t="s">
        <v>270</v>
      </c>
      <c r="B435" s="29" t="s">
        <v>27</v>
      </c>
      <c r="C435" s="29" t="s">
        <v>263</v>
      </c>
      <c r="D435" s="29" t="s">
        <v>271</v>
      </c>
      <c r="E435" s="247"/>
      <c r="F435" s="167">
        <f>F436</f>
        <v>253</v>
      </c>
      <c r="G435" s="167">
        <f>G436</f>
        <v>253</v>
      </c>
    </row>
    <row r="436" spans="1:7" ht="31.5" x14ac:dyDescent="0.25">
      <c r="A436" s="13" t="s">
        <v>272</v>
      </c>
      <c r="B436" s="38" t="s">
        <v>27</v>
      </c>
      <c r="C436" s="38" t="s">
        <v>263</v>
      </c>
      <c r="D436" s="38" t="s">
        <v>273</v>
      </c>
      <c r="E436" s="247"/>
      <c r="F436" s="168">
        <f>F437+F440</f>
        <v>253</v>
      </c>
      <c r="G436" s="168">
        <f>G437+G440</f>
        <v>253</v>
      </c>
    </row>
    <row r="437" spans="1:7" ht="18.75" x14ac:dyDescent="0.3">
      <c r="A437" s="14" t="s">
        <v>32</v>
      </c>
      <c r="B437" s="42" t="s">
        <v>27</v>
      </c>
      <c r="C437" s="42" t="s">
        <v>263</v>
      </c>
      <c r="D437" s="42" t="s">
        <v>273</v>
      </c>
      <c r="E437" s="272" t="s">
        <v>42</v>
      </c>
      <c r="F437" s="151">
        <f t="shared" ref="F437:G438" si="97">F438</f>
        <v>220</v>
      </c>
      <c r="G437" s="151">
        <f t="shared" si="97"/>
        <v>220</v>
      </c>
    </row>
    <row r="438" spans="1:7" ht="31.5" x14ac:dyDescent="0.25">
      <c r="A438" s="14" t="s">
        <v>33</v>
      </c>
      <c r="B438" s="42" t="s">
        <v>27</v>
      </c>
      <c r="C438" s="42" t="s">
        <v>263</v>
      </c>
      <c r="D438" s="42" t="s">
        <v>273</v>
      </c>
      <c r="E438" s="247" t="s">
        <v>43</v>
      </c>
      <c r="F438" s="151">
        <f t="shared" si="97"/>
        <v>220</v>
      </c>
      <c r="G438" s="151">
        <f t="shared" si="97"/>
        <v>220</v>
      </c>
    </row>
    <row r="439" spans="1:7" ht="15.75" hidden="1" x14ac:dyDescent="0.25">
      <c r="A439" s="7" t="s">
        <v>34</v>
      </c>
      <c r="B439" s="42" t="s">
        <v>27</v>
      </c>
      <c r="C439" s="42" t="s">
        <v>263</v>
      </c>
      <c r="D439" s="42" t="s">
        <v>273</v>
      </c>
      <c r="E439" s="247" t="s">
        <v>35</v>
      </c>
      <c r="F439" s="151">
        <f>220</f>
        <v>220</v>
      </c>
      <c r="G439" s="151">
        <f>220</f>
        <v>220</v>
      </c>
    </row>
    <row r="440" spans="1:7" ht="31.5" x14ac:dyDescent="0.25">
      <c r="A440" s="14" t="s">
        <v>187</v>
      </c>
      <c r="B440" s="42" t="s">
        <v>27</v>
      </c>
      <c r="C440" s="42" t="s">
        <v>263</v>
      </c>
      <c r="D440" s="42" t="s">
        <v>273</v>
      </c>
      <c r="E440" s="42">
        <v>600</v>
      </c>
      <c r="F440" s="151">
        <f>F441+F443</f>
        <v>33</v>
      </c>
      <c r="G440" s="151">
        <f>G441+G443</f>
        <v>33</v>
      </c>
    </row>
    <row r="441" spans="1:7" ht="15.75" x14ac:dyDescent="0.25">
      <c r="A441" s="14" t="s">
        <v>274</v>
      </c>
      <c r="B441" s="42" t="s">
        <v>27</v>
      </c>
      <c r="C441" s="42" t="s">
        <v>263</v>
      </c>
      <c r="D441" s="42" t="s">
        <v>273</v>
      </c>
      <c r="E441" s="247">
        <v>610</v>
      </c>
      <c r="F441" s="151">
        <f>F442</f>
        <v>25</v>
      </c>
      <c r="G441" s="151">
        <f>G442</f>
        <v>25</v>
      </c>
    </row>
    <row r="442" spans="1:7" ht="15.75" hidden="1" x14ac:dyDescent="0.25">
      <c r="A442" s="14" t="s">
        <v>275</v>
      </c>
      <c r="B442" s="42" t="s">
        <v>27</v>
      </c>
      <c r="C442" s="42" t="s">
        <v>263</v>
      </c>
      <c r="D442" s="42" t="s">
        <v>273</v>
      </c>
      <c r="E442" s="247" t="s">
        <v>276</v>
      </c>
      <c r="F442" s="151">
        <f>25</f>
        <v>25</v>
      </c>
      <c r="G442" s="151">
        <f>25</f>
        <v>25</v>
      </c>
    </row>
    <row r="443" spans="1:7" ht="15.75" x14ac:dyDescent="0.25">
      <c r="A443" s="14" t="s">
        <v>277</v>
      </c>
      <c r="B443" s="42" t="s">
        <v>27</v>
      </c>
      <c r="C443" s="42" t="s">
        <v>263</v>
      </c>
      <c r="D443" s="42" t="s">
        <v>273</v>
      </c>
      <c r="E443" s="42" t="s">
        <v>235</v>
      </c>
      <c r="F443" s="151">
        <f>F444</f>
        <v>8</v>
      </c>
      <c r="G443" s="151">
        <f>G444</f>
        <v>8</v>
      </c>
    </row>
    <row r="444" spans="1:7" ht="15.75" hidden="1" x14ac:dyDescent="0.25">
      <c r="A444" s="14" t="s">
        <v>236</v>
      </c>
      <c r="B444" s="42" t="s">
        <v>27</v>
      </c>
      <c r="C444" s="42" t="s">
        <v>263</v>
      </c>
      <c r="D444" s="42" t="s">
        <v>273</v>
      </c>
      <c r="E444" s="42" t="s">
        <v>237</v>
      </c>
      <c r="F444" s="151">
        <v>8</v>
      </c>
      <c r="G444" s="151">
        <v>8</v>
      </c>
    </row>
    <row r="445" spans="1:7" ht="47.25" x14ac:dyDescent="0.25">
      <c r="A445" s="4" t="s">
        <v>278</v>
      </c>
      <c r="B445" s="29" t="s">
        <v>27</v>
      </c>
      <c r="C445" s="29" t="s">
        <v>263</v>
      </c>
      <c r="D445" s="29" t="s">
        <v>279</v>
      </c>
      <c r="E445" s="29"/>
      <c r="F445" s="167">
        <f>F446</f>
        <v>1630</v>
      </c>
      <c r="G445" s="167">
        <f>G446</f>
        <v>1630</v>
      </c>
    </row>
    <row r="446" spans="1:7" ht="31.5" x14ac:dyDescent="0.25">
      <c r="A446" s="13" t="s">
        <v>280</v>
      </c>
      <c r="B446" s="38" t="s">
        <v>27</v>
      </c>
      <c r="C446" s="38" t="s">
        <v>263</v>
      </c>
      <c r="D446" s="38" t="s">
        <v>281</v>
      </c>
      <c r="E446" s="38"/>
      <c r="F446" s="168">
        <f>F447+F450</f>
        <v>1630</v>
      </c>
      <c r="G446" s="168">
        <f>G447+G450</f>
        <v>1630</v>
      </c>
    </row>
    <row r="447" spans="1:7" ht="15.75" x14ac:dyDescent="0.25">
      <c r="A447" s="14" t="s">
        <v>32</v>
      </c>
      <c r="B447" s="42" t="s">
        <v>27</v>
      </c>
      <c r="C447" s="42" t="s">
        <v>263</v>
      </c>
      <c r="D447" s="42" t="s">
        <v>281</v>
      </c>
      <c r="E447" s="42">
        <v>200</v>
      </c>
      <c r="F447" s="151">
        <f t="shared" ref="F447:G448" si="98">F448</f>
        <v>425</v>
      </c>
      <c r="G447" s="151">
        <f t="shared" si="98"/>
        <v>425</v>
      </c>
    </row>
    <row r="448" spans="1:7" ht="31.5" x14ac:dyDescent="0.25">
      <c r="A448" s="14" t="s">
        <v>33</v>
      </c>
      <c r="B448" s="42" t="s">
        <v>27</v>
      </c>
      <c r="C448" s="42" t="s">
        <v>263</v>
      </c>
      <c r="D448" s="42" t="s">
        <v>281</v>
      </c>
      <c r="E448" s="42">
        <v>240</v>
      </c>
      <c r="F448" s="151">
        <f t="shared" si="98"/>
        <v>425</v>
      </c>
      <c r="G448" s="151">
        <f t="shared" si="98"/>
        <v>425</v>
      </c>
    </row>
    <row r="449" spans="1:7" ht="15.75" hidden="1" x14ac:dyDescent="0.25">
      <c r="A449" s="7" t="s">
        <v>34</v>
      </c>
      <c r="B449" s="42" t="s">
        <v>27</v>
      </c>
      <c r="C449" s="42" t="s">
        <v>263</v>
      </c>
      <c r="D449" s="42" t="s">
        <v>281</v>
      </c>
      <c r="E449" s="42" t="s">
        <v>35</v>
      </c>
      <c r="F449" s="151">
        <v>425</v>
      </c>
      <c r="G449" s="151">
        <v>425</v>
      </c>
    </row>
    <row r="450" spans="1:7" ht="31.5" x14ac:dyDescent="0.25">
      <c r="A450" s="14" t="s">
        <v>187</v>
      </c>
      <c r="B450" s="42" t="s">
        <v>27</v>
      </c>
      <c r="C450" s="42" t="s">
        <v>263</v>
      </c>
      <c r="D450" s="42" t="s">
        <v>281</v>
      </c>
      <c r="E450" s="42">
        <v>600</v>
      </c>
      <c r="F450" s="151">
        <f t="shared" ref="F450:G451" si="99">F451</f>
        <v>1205</v>
      </c>
      <c r="G450" s="151">
        <f t="shared" si="99"/>
        <v>1205</v>
      </c>
    </row>
    <row r="451" spans="1:7" ht="15.75" x14ac:dyDescent="0.25">
      <c r="A451" s="14" t="s">
        <v>274</v>
      </c>
      <c r="B451" s="42" t="s">
        <v>27</v>
      </c>
      <c r="C451" s="42" t="s">
        <v>263</v>
      </c>
      <c r="D451" s="42" t="s">
        <v>281</v>
      </c>
      <c r="E451" s="247">
        <v>610</v>
      </c>
      <c r="F451" s="151">
        <f t="shared" si="99"/>
        <v>1205</v>
      </c>
      <c r="G451" s="151">
        <f t="shared" si="99"/>
        <v>1205</v>
      </c>
    </row>
    <row r="452" spans="1:7" ht="15.75" hidden="1" x14ac:dyDescent="0.25">
      <c r="A452" s="14" t="s">
        <v>275</v>
      </c>
      <c r="B452" s="42" t="s">
        <v>27</v>
      </c>
      <c r="C452" s="42" t="s">
        <v>263</v>
      </c>
      <c r="D452" s="42" t="s">
        <v>281</v>
      </c>
      <c r="E452" s="247" t="s">
        <v>276</v>
      </c>
      <c r="F452" s="151">
        <v>1205</v>
      </c>
      <c r="G452" s="151">
        <v>1205</v>
      </c>
    </row>
    <row r="453" spans="1:7" ht="15.75" x14ac:dyDescent="0.25">
      <c r="A453" s="4" t="s">
        <v>282</v>
      </c>
      <c r="B453" s="29" t="s">
        <v>27</v>
      </c>
      <c r="C453" s="29" t="s">
        <v>263</v>
      </c>
      <c r="D453" s="29" t="s">
        <v>283</v>
      </c>
      <c r="E453" s="29"/>
      <c r="F453" s="167">
        <f>F454</f>
        <v>62985</v>
      </c>
      <c r="G453" s="167">
        <f>G454</f>
        <v>62985</v>
      </c>
    </row>
    <row r="454" spans="1:7" ht="31.5" x14ac:dyDescent="0.25">
      <c r="A454" s="13" t="s">
        <v>284</v>
      </c>
      <c r="B454" s="38" t="s">
        <v>27</v>
      </c>
      <c r="C454" s="38" t="s">
        <v>263</v>
      </c>
      <c r="D454" s="38" t="s">
        <v>285</v>
      </c>
      <c r="E454" s="38"/>
      <c r="F454" s="168">
        <f>F455+F458</f>
        <v>62985</v>
      </c>
      <c r="G454" s="168">
        <f>G455+G458</f>
        <v>62985</v>
      </c>
    </row>
    <row r="455" spans="1:7" ht="15.75" x14ac:dyDescent="0.25">
      <c r="A455" s="14" t="s">
        <v>32</v>
      </c>
      <c r="B455" s="42" t="s">
        <v>27</v>
      </c>
      <c r="C455" s="42" t="s">
        <v>263</v>
      </c>
      <c r="D455" s="42" t="s">
        <v>285</v>
      </c>
      <c r="E455" s="42" t="s">
        <v>42</v>
      </c>
      <c r="F455" s="151">
        <f t="shared" ref="F455:G456" si="100">F456</f>
        <v>2000</v>
      </c>
      <c r="G455" s="151">
        <f t="shared" si="100"/>
        <v>2000</v>
      </c>
    </row>
    <row r="456" spans="1:7" ht="31.5" x14ac:dyDescent="0.25">
      <c r="A456" s="14" t="s">
        <v>33</v>
      </c>
      <c r="B456" s="42" t="s">
        <v>27</v>
      </c>
      <c r="C456" s="42" t="s">
        <v>263</v>
      </c>
      <c r="D456" s="42" t="s">
        <v>285</v>
      </c>
      <c r="E456" s="42" t="s">
        <v>43</v>
      </c>
      <c r="F456" s="151">
        <f t="shared" si="100"/>
        <v>2000</v>
      </c>
      <c r="G456" s="151">
        <f t="shared" si="100"/>
        <v>2000</v>
      </c>
    </row>
    <row r="457" spans="1:7" ht="15.75" hidden="1" x14ac:dyDescent="0.25">
      <c r="A457" s="7" t="s">
        <v>34</v>
      </c>
      <c r="B457" s="42" t="s">
        <v>27</v>
      </c>
      <c r="C457" s="42" t="s">
        <v>263</v>
      </c>
      <c r="D457" s="42" t="s">
        <v>285</v>
      </c>
      <c r="E457" s="42" t="s">
        <v>35</v>
      </c>
      <c r="F457" s="151">
        <v>2000</v>
      </c>
      <c r="G457" s="151">
        <v>2000</v>
      </c>
    </row>
    <row r="458" spans="1:7" ht="31.5" x14ac:dyDescent="0.25">
      <c r="A458" s="14" t="s">
        <v>187</v>
      </c>
      <c r="B458" s="42" t="s">
        <v>27</v>
      </c>
      <c r="C458" s="42" t="s">
        <v>263</v>
      </c>
      <c r="D458" s="42" t="s">
        <v>285</v>
      </c>
      <c r="E458" s="42" t="s">
        <v>188</v>
      </c>
      <c r="F458" s="151">
        <f>F459+F461</f>
        <v>60985</v>
      </c>
      <c r="G458" s="151">
        <f>G459+G461</f>
        <v>60985</v>
      </c>
    </row>
    <row r="459" spans="1:7" ht="15.75" x14ac:dyDescent="0.25">
      <c r="A459" s="14" t="s">
        <v>274</v>
      </c>
      <c r="B459" s="42" t="s">
        <v>27</v>
      </c>
      <c r="C459" s="42" t="s">
        <v>263</v>
      </c>
      <c r="D459" s="42" t="s">
        <v>285</v>
      </c>
      <c r="E459" s="42" t="s">
        <v>286</v>
      </c>
      <c r="F459" s="151">
        <f>F460</f>
        <v>56045</v>
      </c>
      <c r="G459" s="151">
        <f>G460</f>
        <v>56045</v>
      </c>
    </row>
    <row r="460" spans="1:7" ht="15.75" hidden="1" x14ac:dyDescent="0.25">
      <c r="A460" s="14" t="s">
        <v>275</v>
      </c>
      <c r="B460" s="42" t="s">
        <v>27</v>
      </c>
      <c r="C460" s="42" t="s">
        <v>263</v>
      </c>
      <c r="D460" s="42" t="s">
        <v>285</v>
      </c>
      <c r="E460" s="42" t="s">
        <v>276</v>
      </c>
      <c r="F460" s="151">
        <v>56045</v>
      </c>
      <c r="G460" s="151">
        <v>56045</v>
      </c>
    </row>
    <row r="461" spans="1:7" ht="15.75" x14ac:dyDescent="0.25">
      <c r="A461" s="14" t="s">
        <v>277</v>
      </c>
      <c r="B461" s="42" t="s">
        <v>27</v>
      </c>
      <c r="C461" s="42" t="s">
        <v>263</v>
      </c>
      <c r="D461" s="42" t="s">
        <v>285</v>
      </c>
      <c r="E461" s="42" t="s">
        <v>235</v>
      </c>
      <c r="F461" s="151">
        <f>F462</f>
        <v>4940</v>
      </c>
      <c r="G461" s="151">
        <f>G462</f>
        <v>4940</v>
      </c>
    </row>
    <row r="462" spans="1:7" ht="15.75" hidden="1" x14ac:dyDescent="0.25">
      <c r="A462" s="14" t="s">
        <v>236</v>
      </c>
      <c r="B462" s="42" t="s">
        <v>27</v>
      </c>
      <c r="C462" s="42" t="s">
        <v>263</v>
      </c>
      <c r="D462" s="42" t="s">
        <v>285</v>
      </c>
      <c r="E462" s="42" t="s">
        <v>237</v>
      </c>
      <c r="F462" s="151">
        <v>4940</v>
      </c>
      <c r="G462" s="151">
        <v>4940</v>
      </c>
    </row>
    <row r="463" spans="1:7" ht="31.5" x14ac:dyDescent="0.25">
      <c r="A463" s="4" t="s">
        <v>287</v>
      </c>
      <c r="B463" s="29" t="s">
        <v>27</v>
      </c>
      <c r="C463" s="29" t="s">
        <v>263</v>
      </c>
      <c r="D463" s="29" t="s">
        <v>288</v>
      </c>
      <c r="E463" s="29"/>
      <c r="F463" s="167">
        <f t="shared" ref="F463:G466" si="101">F464</f>
        <v>300</v>
      </c>
      <c r="G463" s="167">
        <f t="shared" si="101"/>
        <v>300</v>
      </c>
    </row>
    <row r="464" spans="1:7" ht="31.5" x14ac:dyDescent="0.25">
      <c r="A464" s="13" t="s">
        <v>289</v>
      </c>
      <c r="B464" s="38" t="s">
        <v>27</v>
      </c>
      <c r="C464" s="38" t="s">
        <v>263</v>
      </c>
      <c r="D464" s="38" t="s">
        <v>288</v>
      </c>
      <c r="E464" s="38"/>
      <c r="F464" s="168">
        <f t="shared" si="101"/>
        <v>300</v>
      </c>
      <c r="G464" s="168">
        <f t="shared" si="101"/>
        <v>300</v>
      </c>
    </row>
    <row r="465" spans="1:7" ht="31.5" x14ac:dyDescent="0.25">
      <c r="A465" s="14" t="s">
        <v>187</v>
      </c>
      <c r="B465" s="42" t="s">
        <v>27</v>
      </c>
      <c r="C465" s="42" t="s">
        <v>263</v>
      </c>
      <c r="D465" s="42" t="s">
        <v>288</v>
      </c>
      <c r="E465" s="42" t="s">
        <v>188</v>
      </c>
      <c r="F465" s="151">
        <f t="shared" si="101"/>
        <v>300</v>
      </c>
      <c r="G465" s="151">
        <f t="shared" si="101"/>
        <v>300</v>
      </c>
    </row>
    <row r="466" spans="1:7" ht="31.5" x14ac:dyDescent="0.25">
      <c r="A466" s="14" t="s">
        <v>189</v>
      </c>
      <c r="B466" s="42" t="s">
        <v>27</v>
      </c>
      <c r="C466" s="42" t="s">
        <v>263</v>
      </c>
      <c r="D466" s="42" t="s">
        <v>288</v>
      </c>
      <c r="E466" s="42" t="s">
        <v>190</v>
      </c>
      <c r="F466" s="151">
        <f t="shared" si="101"/>
        <v>300</v>
      </c>
      <c r="G466" s="151">
        <f t="shared" si="101"/>
        <v>300</v>
      </c>
    </row>
    <row r="467" spans="1:7" ht="63" hidden="1" x14ac:dyDescent="0.25">
      <c r="A467" s="7" t="s">
        <v>290</v>
      </c>
      <c r="B467" s="42" t="s">
        <v>27</v>
      </c>
      <c r="C467" s="42" t="s">
        <v>263</v>
      </c>
      <c r="D467" s="42" t="s">
        <v>288</v>
      </c>
      <c r="E467" s="42" t="s">
        <v>291</v>
      </c>
      <c r="F467" s="151">
        <v>300</v>
      </c>
      <c r="G467" s="151">
        <v>300</v>
      </c>
    </row>
    <row r="468" spans="1:7" ht="15.75" x14ac:dyDescent="0.25">
      <c r="A468" s="206" t="s">
        <v>292</v>
      </c>
      <c r="B468" s="33" t="s">
        <v>27</v>
      </c>
      <c r="C468" s="33" t="s">
        <v>263</v>
      </c>
      <c r="D468" s="245" t="s">
        <v>293</v>
      </c>
      <c r="E468" s="254"/>
      <c r="F468" s="260">
        <f>F469</f>
        <v>50643</v>
      </c>
      <c r="G468" s="260">
        <f>G469</f>
        <v>25643</v>
      </c>
    </row>
    <row r="469" spans="1:7" ht="15.75" x14ac:dyDescent="0.25">
      <c r="A469" s="64" t="s">
        <v>294</v>
      </c>
      <c r="B469" s="29" t="s">
        <v>27</v>
      </c>
      <c r="C469" s="29" t="s">
        <v>263</v>
      </c>
      <c r="D469" s="29" t="s">
        <v>295</v>
      </c>
      <c r="E469" s="42"/>
      <c r="F469" s="167">
        <f t="shared" ref="F469:G469" si="102">F470+F479+F483</f>
        <v>50643</v>
      </c>
      <c r="G469" s="167">
        <f t="shared" si="102"/>
        <v>25643</v>
      </c>
    </row>
    <row r="470" spans="1:7" ht="15.75" x14ac:dyDescent="0.25">
      <c r="A470" s="13" t="s">
        <v>296</v>
      </c>
      <c r="B470" s="38" t="s">
        <v>27</v>
      </c>
      <c r="C470" s="38" t="s">
        <v>263</v>
      </c>
      <c r="D470" s="38" t="s">
        <v>297</v>
      </c>
      <c r="E470" s="38"/>
      <c r="F470" s="168">
        <f>F471+F474</f>
        <v>19743</v>
      </c>
      <c r="G470" s="168">
        <f>G471+G474</f>
        <v>19743</v>
      </c>
    </row>
    <row r="471" spans="1:7" ht="15.75" x14ac:dyDescent="0.25">
      <c r="A471" s="266" t="s">
        <v>32</v>
      </c>
      <c r="B471" s="42" t="s">
        <v>27</v>
      </c>
      <c r="C471" s="42" t="s">
        <v>263</v>
      </c>
      <c r="D471" s="42" t="s">
        <v>297</v>
      </c>
      <c r="E471" s="42" t="s">
        <v>42</v>
      </c>
      <c r="F471" s="151">
        <f t="shared" ref="F471:G472" si="103">F472</f>
        <v>6879</v>
      </c>
      <c r="G471" s="151">
        <f t="shared" si="103"/>
        <v>6879</v>
      </c>
    </row>
    <row r="472" spans="1:7" ht="31.5" x14ac:dyDescent="0.25">
      <c r="A472" s="14" t="s">
        <v>33</v>
      </c>
      <c r="B472" s="42" t="s">
        <v>27</v>
      </c>
      <c r="C472" s="42" t="s">
        <v>263</v>
      </c>
      <c r="D472" s="42" t="s">
        <v>297</v>
      </c>
      <c r="E472" s="42" t="s">
        <v>43</v>
      </c>
      <c r="F472" s="151">
        <f t="shared" si="103"/>
        <v>6879</v>
      </c>
      <c r="G472" s="151">
        <f t="shared" si="103"/>
        <v>6879</v>
      </c>
    </row>
    <row r="473" spans="1:7" ht="15.75" hidden="1" x14ac:dyDescent="0.25">
      <c r="A473" s="7" t="s">
        <v>34</v>
      </c>
      <c r="B473" s="42" t="s">
        <v>27</v>
      </c>
      <c r="C473" s="42" t="s">
        <v>263</v>
      </c>
      <c r="D473" s="42" t="s">
        <v>297</v>
      </c>
      <c r="E473" s="42" t="s">
        <v>35</v>
      </c>
      <c r="F473" s="151">
        <v>6879</v>
      </c>
      <c r="G473" s="151">
        <v>6879</v>
      </c>
    </row>
    <row r="474" spans="1:7" ht="31.5" x14ac:dyDescent="0.25">
      <c r="A474" s="14" t="s">
        <v>187</v>
      </c>
      <c r="B474" s="42" t="s">
        <v>27</v>
      </c>
      <c r="C474" s="42" t="s">
        <v>263</v>
      </c>
      <c r="D474" s="42" t="s">
        <v>297</v>
      </c>
      <c r="E474" s="42" t="s">
        <v>188</v>
      </c>
      <c r="F474" s="151">
        <f>F475+F477</f>
        <v>12864</v>
      </c>
      <c r="G474" s="151">
        <f>G475+G477</f>
        <v>12864</v>
      </c>
    </row>
    <row r="475" spans="1:7" ht="15.75" x14ac:dyDescent="0.25">
      <c r="A475" s="14" t="s">
        <v>274</v>
      </c>
      <c r="B475" s="42" t="s">
        <v>27</v>
      </c>
      <c r="C475" s="42" t="s">
        <v>263</v>
      </c>
      <c r="D475" s="42" t="s">
        <v>297</v>
      </c>
      <c r="E475" s="42" t="s">
        <v>286</v>
      </c>
      <c r="F475" s="151">
        <f>F476</f>
        <v>9429</v>
      </c>
      <c r="G475" s="151">
        <f>G476</f>
        <v>9429</v>
      </c>
    </row>
    <row r="476" spans="1:7" ht="15.75" hidden="1" x14ac:dyDescent="0.25">
      <c r="A476" s="14" t="s">
        <v>275</v>
      </c>
      <c r="B476" s="42" t="s">
        <v>27</v>
      </c>
      <c r="C476" s="42" t="s">
        <v>263</v>
      </c>
      <c r="D476" s="42" t="s">
        <v>297</v>
      </c>
      <c r="E476" s="42" t="s">
        <v>276</v>
      </c>
      <c r="F476" s="151">
        <v>9429</v>
      </c>
      <c r="G476" s="151">
        <v>9429</v>
      </c>
    </row>
    <row r="477" spans="1:7" ht="15.75" x14ac:dyDescent="0.25">
      <c r="A477" s="14" t="s">
        <v>277</v>
      </c>
      <c r="B477" s="42" t="s">
        <v>27</v>
      </c>
      <c r="C477" s="42" t="s">
        <v>263</v>
      </c>
      <c r="D477" s="42" t="s">
        <v>297</v>
      </c>
      <c r="E477" s="42" t="s">
        <v>235</v>
      </c>
      <c r="F477" s="151">
        <f>F478</f>
        <v>3435</v>
      </c>
      <c r="G477" s="151">
        <f>G478</f>
        <v>3435</v>
      </c>
    </row>
    <row r="478" spans="1:7" ht="15.75" hidden="1" x14ac:dyDescent="0.25">
      <c r="A478" s="14" t="s">
        <v>236</v>
      </c>
      <c r="B478" s="42" t="s">
        <v>27</v>
      </c>
      <c r="C478" s="42" t="s">
        <v>263</v>
      </c>
      <c r="D478" s="42" t="s">
        <v>297</v>
      </c>
      <c r="E478" s="42" t="s">
        <v>237</v>
      </c>
      <c r="F478" s="151">
        <v>3435</v>
      </c>
      <c r="G478" s="151">
        <v>3435</v>
      </c>
    </row>
    <row r="479" spans="1:7" ht="15.75" x14ac:dyDescent="0.25">
      <c r="A479" s="37" t="s">
        <v>298</v>
      </c>
      <c r="B479" s="38" t="s">
        <v>27</v>
      </c>
      <c r="C479" s="38" t="s">
        <v>263</v>
      </c>
      <c r="D479" s="38" t="s">
        <v>299</v>
      </c>
      <c r="E479" s="38"/>
      <c r="F479" s="168">
        <f t="shared" ref="F479:G481" si="104">F480</f>
        <v>900</v>
      </c>
      <c r="G479" s="168">
        <f t="shared" si="104"/>
        <v>900</v>
      </c>
    </row>
    <row r="480" spans="1:7" ht="31.5" x14ac:dyDescent="0.25">
      <c r="A480" s="14" t="s">
        <v>187</v>
      </c>
      <c r="B480" s="42" t="s">
        <v>27</v>
      </c>
      <c r="C480" s="42" t="s">
        <v>263</v>
      </c>
      <c r="D480" s="42" t="s">
        <v>299</v>
      </c>
      <c r="E480" s="247" t="s">
        <v>188</v>
      </c>
      <c r="F480" s="151">
        <f t="shared" si="104"/>
        <v>900</v>
      </c>
      <c r="G480" s="151">
        <f t="shared" si="104"/>
        <v>900</v>
      </c>
    </row>
    <row r="481" spans="1:7" ht="31.5" x14ac:dyDescent="0.25">
      <c r="A481" s="14" t="s">
        <v>189</v>
      </c>
      <c r="B481" s="42" t="s">
        <v>27</v>
      </c>
      <c r="C481" s="42" t="s">
        <v>263</v>
      </c>
      <c r="D481" s="42" t="s">
        <v>299</v>
      </c>
      <c r="E481" s="247" t="s">
        <v>190</v>
      </c>
      <c r="F481" s="151">
        <f t="shared" si="104"/>
        <v>900</v>
      </c>
      <c r="G481" s="151">
        <f t="shared" si="104"/>
        <v>900</v>
      </c>
    </row>
    <row r="482" spans="1:7" ht="63" hidden="1" x14ac:dyDescent="0.25">
      <c r="A482" s="7" t="s">
        <v>290</v>
      </c>
      <c r="B482" s="42" t="s">
        <v>27</v>
      </c>
      <c r="C482" s="42" t="s">
        <v>263</v>
      </c>
      <c r="D482" s="42" t="s">
        <v>299</v>
      </c>
      <c r="E482" s="247" t="s">
        <v>291</v>
      </c>
      <c r="F482" s="151">
        <v>900</v>
      </c>
      <c r="G482" s="151">
        <v>900</v>
      </c>
    </row>
    <row r="483" spans="1:7" ht="15.75" x14ac:dyDescent="0.25">
      <c r="A483" s="13" t="s">
        <v>922</v>
      </c>
      <c r="B483" s="38" t="s">
        <v>27</v>
      </c>
      <c r="C483" s="38" t="s">
        <v>263</v>
      </c>
      <c r="D483" s="2" t="s">
        <v>923</v>
      </c>
      <c r="E483" s="2"/>
      <c r="F483" s="212">
        <f t="shared" ref="F483:G485" si="105">F484</f>
        <v>30000</v>
      </c>
      <c r="G483" s="212">
        <f t="shared" si="105"/>
        <v>5000</v>
      </c>
    </row>
    <row r="484" spans="1:7" ht="31.5" x14ac:dyDescent="0.25">
      <c r="A484" s="217" t="s">
        <v>324</v>
      </c>
      <c r="B484" s="42" t="s">
        <v>27</v>
      </c>
      <c r="C484" s="42" t="s">
        <v>263</v>
      </c>
      <c r="D484" s="1" t="s">
        <v>923</v>
      </c>
      <c r="E484" s="218" t="s">
        <v>384</v>
      </c>
      <c r="F484" s="204">
        <f t="shared" si="105"/>
        <v>30000</v>
      </c>
      <c r="G484" s="204">
        <f t="shared" si="105"/>
        <v>5000</v>
      </c>
    </row>
    <row r="485" spans="1:7" ht="15.75" x14ac:dyDescent="0.25">
      <c r="A485" s="14" t="s">
        <v>325</v>
      </c>
      <c r="B485" s="42" t="s">
        <v>27</v>
      </c>
      <c r="C485" s="42" t="s">
        <v>263</v>
      </c>
      <c r="D485" s="1" t="s">
        <v>923</v>
      </c>
      <c r="E485" s="218" t="s">
        <v>392</v>
      </c>
      <c r="F485" s="204">
        <f t="shared" si="105"/>
        <v>30000</v>
      </c>
      <c r="G485" s="204">
        <f t="shared" si="105"/>
        <v>5000</v>
      </c>
    </row>
    <row r="486" spans="1:7" ht="31.5" hidden="1" x14ac:dyDescent="0.25">
      <c r="A486" s="14" t="s">
        <v>326</v>
      </c>
      <c r="B486" s="42" t="s">
        <v>27</v>
      </c>
      <c r="C486" s="42" t="s">
        <v>263</v>
      </c>
      <c r="D486" s="1" t="s">
        <v>923</v>
      </c>
      <c r="E486" s="218" t="s">
        <v>385</v>
      </c>
      <c r="F486" s="204">
        <v>30000</v>
      </c>
      <c r="G486" s="204">
        <v>5000</v>
      </c>
    </row>
    <row r="487" spans="1:7" s="244" customFormat="1" ht="18.75" x14ac:dyDescent="0.3">
      <c r="A487" s="26" t="s">
        <v>300</v>
      </c>
      <c r="B487" s="27" t="s">
        <v>55</v>
      </c>
      <c r="C487" s="27"/>
      <c r="D487" s="27"/>
      <c r="E487" s="27"/>
      <c r="F487" s="273">
        <f>F488+F507+F566</f>
        <v>683702</v>
      </c>
      <c r="G487" s="273">
        <f>G488+G507+G566</f>
        <v>680208</v>
      </c>
    </row>
    <row r="488" spans="1:7" s="244" customFormat="1" ht="15.75" x14ac:dyDescent="0.25">
      <c r="A488" s="28" t="s">
        <v>301</v>
      </c>
      <c r="B488" s="29" t="s">
        <v>55</v>
      </c>
      <c r="C488" s="29" t="s">
        <v>302</v>
      </c>
      <c r="D488" s="29"/>
      <c r="E488" s="29"/>
      <c r="F488" s="167">
        <f t="shared" ref="F488:G489" si="106">F489</f>
        <v>91996</v>
      </c>
      <c r="G488" s="167">
        <f t="shared" si="106"/>
        <v>88502</v>
      </c>
    </row>
    <row r="489" spans="1:7" s="244" customFormat="1" ht="31.5" x14ac:dyDescent="0.25">
      <c r="A489" s="64" t="s">
        <v>303</v>
      </c>
      <c r="B489" s="29" t="s">
        <v>55</v>
      </c>
      <c r="C489" s="29" t="s">
        <v>302</v>
      </c>
      <c r="D489" s="87" t="s">
        <v>304</v>
      </c>
      <c r="E489" s="87"/>
      <c r="F489" s="167">
        <f t="shared" si="106"/>
        <v>91996</v>
      </c>
      <c r="G489" s="167">
        <f t="shared" si="106"/>
        <v>88502</v>
      </c>
    </row>
    <row r="490" spans="1:7" ht="31.5" x14ac:dyDescent="0.25">
      <c r="A490" s="64" t="s">
        <v>305</v>
      </c>
      <c r="B490" s="29" t="s">
        <v>55</v>
      </c>
      <c r="C490" s="29" t="s">
        <v>302</v>
      </c>
      <c r="D490" s="87" t="s">
        <v>306</v>
      </c>
      <c r="E490" s="64"/>
      <c r="F490" s="167">
        <f t="shared" ref="F490:G490" si="107">F491+F499+F503+F495</f>
        <v>91996</v>
      </c>
      <c r="G490" s="167">
        <f t="shared" si="107"/>
        <v>88502</v>
      </c>
    </row>
    <row r="491" spans="1:7" ht="31.5" x14ac:dyDescent="0.25">
      <c r="A491" s="37" t="s">
        <v>307</v>
      </c>
      <c r="B491" s="38" t="s">
        <v>55</v>
      </c>
      <c r="C491" s="38" t="s">
        <v>302</v>
      </c>
      <c r="D491" s="38" t="s">
        <v>308</v>
      </c>
      <c r="E491" s="85"/>
      <c r="F491" s="168">
        <f t="shared" ref="F491:G493" si="108">F492</f>
        <v>795</v>
      </c>
      <c r="G491" s="168">
        <f t="shared" si="108"/>
        <v>760</v>
      </c>
    </row>
    <row r="492" spans="1:7" ht="15.75" x14ac:dyDescent="0.25">
      <c r="A492" s="7" t="s">
        <v>32</v>
      </c>
      <c r="B492" s="42" t="s">
        <v>55</v>
      </c>
      <c r="C492" s="42" t="s">
        <v>302</v>
      </c>
      <c r="D492" s="42" t="s">
        <v>308</v>
      </c>
      <c r="E492" s="89">
        <v>200</v>
      </c>
      <c r="F492" s="151">
        <f t="shared" si="108"/>
        <v>795</v>
      </c>
      <c r="G492" s="151">
        <f t="shared" si="108"/>
        <v>760</v>
      </c>
    </row>
    <row r="493" spans="1:7" ht="31.5" x14ac:dyDescent="0.25">
      <c r="A493" s="7" t="s">
        <v>33</v>
      </c>
      <c r="B493" s="42" t="s">
        <v>55</v>
      </c>
      <c r="C493" s="42" t="s">
        <v>302</v>
      </c>
      <c r="D493" s="42" t="s">
        <v>308</v>
      </c>
      <c r="E493" s="89">
        <v>240</v>
      </c>
      <c r="F493" s="151">
        <f t="shared" si="108"/>
        <v>795</v>
      </c>
      <c r="G493" s="151">
        <f t="shared" si="108"/>
        <v>760</v>
      </c>
    </row>
    <row r="494" spans="1:7" ht="15.75" hidden="1" x14ac:dyDescent="0.25">
      <c r="A494" s="7" t="s">
        <v>34</v>
      </c>
      <c r="B494" s="42" t="s">
        <v>55</v>
      </c>
      <c r="C494" s="42" t="s">
        <v>302</v>
      </c>
      <c r="D494" s="42" t="s">
        <v>308</v>
      </c>
      <c r="E494" s="89">
        <v>244</v>
      </c>
      <c r="F494" s="151">
        <v>795</v>
      </c>
      <c r="G494" s="151">
        <v>760</v>
      </c>
    </row>
    <row r="495" spans="1:7" ht="47.25" x14ac:dyDescent="0.25">
      <c r="A495" s="37" t="s">
        <v>883</v>
      </c>
      <c r="B495" s="38" t="s">
        <v>55</v>
      </c>
      <c r="C495" s="38" t="s">
        <v>302</v>
      </c>
      <c r="D495" s="38" t="s">
        <v>884</v>
      </c>
      <c r="E495" s="85"/>
      <c r="F495" s="168">
        <v>78701</v>
      </c>
      <c r="G495" s="168">
        <v>75242</v>
      </c>
    </row>
    <row r="496" spans="1:7" ht="15.75" x14ac:dyDescent="0.25">
      <c r="A496" s="7" t="s">
        <v>32</v>
      </c>
      <c r="B496" s="42" t="s">
        <v>55</v>
      </c>
      <c r="C496" s="42" t="s">
        <v>302</v>
      </c>
      <c r="D496" s="42" t="s">
        <v>884</v>
      </c>
      <c r="E496" s="89">
        <v>200</v>
      </c>
      <c r="F496" s="151">
        <f t="shared" ref="F496:G497" si="109">F497</f>
        <v>795</v>
      </c>
      <c r="G496" s="151">
        <f t="shared" si="109"/>
        <v>760</v>
      </c>
    </row>
    <row r="497" spans="1:7" ht="31.5" x14ac:dyDescent="0.25">
      <c r="A497" s="7" t="s">
        <v>33</v>
      </c>
      <c r="B497" s="42" t="s">
        <v>55</v>
      </c>
      <c r="C497" s="42" t="s">
        <v>302</v>
      </c>
      <c r="D497" s="42" t="s">
        <v>884</v>
      </c>
      <c r="E497" s="89">
        <v>240</v>
      </c>
      <c r="F497" s="151">
        <f t="shared" si="109"/>
        <v>795</v>
      </c>
      <c r="G497" s="151">
        <f t="shared" si="109"/>
        <v>760</v>
      </c>
    </row>
    <row r="498" spans="1:7" ht="15.75" hidden="1" x14ac:dyDescent="0.25">
      <c r="A498" s="7" t="s">
        <v>34</v>
      </c>
      <c r="B498" s="42" t="s">
        <v>55</v>
      </c>
      <c r="C498" s="42" t="s">
        <v>302</v>
      </c>
      <c r="D498" s="42" t="s">
        <v>884</v>
      </c>
      <c r="E498" s="89">
        <v>244</v>
      </c>
      <c r="F498" s="151">
        <v>795</v>
      </c>
      <c r="G498" s="151">
        <v>760</v>
      </c>
    </row>
    <row r="499" spans="1:7" ht="31.5" x14ac:dyDescent="0.25">
      <c r="A499" s="37" t="s">
        <v>309</v>
      </c>
      <c r="B499" s="38" t="s">
        <v>55</v>
      </c>
      <c r="C499" s="38" t="s">
        <v>302</v>
      </c>
      <c r="D499" s="38" t="s">
        <v>310</v>
      </c>
      <c r="E499" s="85"/>
      <c r="F499" s="168">
        <f t="shared" ref="F499:G501" si="110">F500</f>
        <v>2500</v>
      </c>
      <c r="G499" s="168">
        <f t="shared" si="110"/>
        <v>2500</v>
      </c>
    </row>
    <row r="500" spans="1:7" ht="15.75" x14ac:dyDescent="0.25">
      <c r="A500" s="7" t="s">
        <v>32</v>
      </c>
      <c r="B500" s="42" t="s">
        <v>55</v>
      </c>
      <c r="C500" s="42" t="s">
        <v>302</v>
      </c>
      <c r="D500" s="42" t="s">
        <v>310</v>
      </c>
      <c r="E500" s="89">
        <v>200</v>
      </c>
      <c r="F500" s="151">
        <f t="shared" si="110"/>
        <v>2500</v>
      </c>
      <c r="G500" s="151">
        <f t="shared" si="110"/>
        <v>2500</v>
      </c>
    </row>
    <row r="501" spans="1:7" ht="31.5" x14ac:dyDescent="0.25">
      <c r="A501" s="7" t="s">
        <v>33</v>
      </c>
      <c r="B501" s="42" t="s">
        <v>55</v>
      </c>
      <c r="C501" s="42" t="s">
        <v>302</v>
      </c>
      <c r="D501" s="42" t="s">
        <v>310</v>
      </c>
      <c r="E501" s="89">
        <v>240</v>
      </c>
      <c r="F501" s="151">
        <f t="shared" si="110"/>
        <v>2500</v>
      </c>
      <c r="G501" s="151">
        <f t="shared" si="110"/>
        <v>2500</v>
      </c>
    </row>
    <row r="502" spans="1:7" ht="15.75" hidden="1" x14ac:dyDescent="0.25">
      <c r="A502" s="7" t="s">
        <v>34</v>
      </c>
      <c r="B502" s="42" t="s">
        <v>55</v>
      </c>
      <c r="C502" s="42" t="s">
        <v>302</v>
      </c>
      <c r="D502" s="42" t="s">
        <v>310</v>
      </c>
      <c r="E502" s="89">
        <v>244</v>
      </c>
      <c r="F502" s="151">
        <v>2500</v>
      </c>
      <c r="G502" s="151">
        <v>2500</v>
      </c>
    </row>
    <row r="503" spans="1:7" ht="15.75" x14ac:dyDescent="0.25">
      <c r="A503" s="37" t="s">
        <v>311</v>
      </c>
      <c r="B503" s="38" t="s">
        <v>55</v>
      </c>
      <c r="C503" s="38" t="s">
        <v>302</v>
      </c>
      <c r="D503" s="38" t="s">
        <v>312</v>
      </c>
      <c r="E503" s="85"/>
      <c r="F503" s="168">
        <f t="shared" ref="F503:G505" si="111">F504</f>
        <v>10000</v>
      </c>
      <c r="G503" s="168">
        <f t="shared" si="111"/>
        <v>10000</v>
      </c>
    </row>
    <row r="504" spans="1:7" ht="15.75" x14ac:dyDescent="0.25">
      <c r="A504" s="7" t="s">
        <v>32</v>
      </c>
      <c r="B504" s="42" t="s">
        <v>55</v>
      </c>
      <c r="C504" s="42" t="s">
        <v>302</v>
      </c>
      <c r="D504" s="42" t="s">
        <v>312</v>
      </c>
      <c r="E504" s="89">
        <v>200</v>
      </c>
      <c r="F504" s="151">
        <f t="shared" si="111"/>
        <v>10000</v>
      </c>
      <c r="G504" s="151">
        <f t="shared" si="111"/>
        <v>10000</v>
      </c>
    </row>
    <row r="505" spans="1:7" ht="31.5" x14ac:dyDescent="0.25">
      <c r="A505" s="7" t="s">
        <v>33</v>
      </c>
      <c r="B505" s="42" t="s">
        <v>55</v>
      </c>
      <c r="C505" s="42" t="s">
        <v>302</v>
      </c>
      <c r="D505" s="42" t="s">
        <v>312</v>
      </c>
      <c r="E505" s="89">
        <v>240</v>
      </c>
      <c r="F505" s="151">
        <f t="shared" si="111"/>
        <v>10000</v>
      </c>
      <c r="G505" s="151">
        <f t="shared" si="111"/>
        <v>10000</v>
      </c>
    </row>
    <row r="506" spans="1:7" ht="15.75" hidden="1" x14ac:dyDescent="0.25">
      <c r="A506" s="7" t="s">
        <v>34</v>
      </c>
      <c r="B506" s="42" t="s">
        <v>55</v>
      </c>
      <c r="C506" s="42" t="s">
        <v>302</v>
      </c>
      <c r="D506" s="42" t="s">
        <v>312</v>
      </c>
      <c r="E506" s="89">
        <v>244</v>
      </c>
      <c r="F506" s="151">
        <v>10000</v>
      </c>
      <c r="G506" s="151">
        <v>10000</v>
      </c>
    </row>
    <row r="507" spans="1:7" s="244" customFormat="1" ht="15.75" x14ac:dyDescent="0.25">
      <c r="A507" s="274" t="s">
        <v>313</v>
      </c>
      <c r="B507" s="29" t="s">
        <v>55</v>
      </c>
      <c r="C507" s="29" t="s">
        <v>231</v>
      </c>
      <c r="D507" s="42"/>
      <c r="E507" s="42"/>
      <c r="F507" s="167">
        <f t="shared" ref="F507:G507" si="112">F508</f>
        <v>561669</v>
      </c>
      <c r="G507" s="167">
        <f t="shared" si="112"/>
        <v>561669</v>
      </c>
    </row>
    <row r="508" spans="1:7" s="244" customFormat="1" ht="31.5" x14ac:dyDescent="0.25">
      <c r="A508" s="64" t="s">
        <v>303</v>
      </c>
      <c r="B508" s="29" t="s">
        <v>55</v>
      </c>
      <c r="C508" s="29" t="s">
        <v>231</v>
      </c>
      <c r="D508" s="87" t="s">
        <v>304</v>
      </c>
      <c r="E508" s="87"/>
      <c r="F508" s="167">
        <f>F509+F554</f>
        <v>561669</v>
      </c>
      <c r="G508" s="167">
        <f>G509+G554</f>
        <v>561669</v>
      </c>
    </row>
    <row r="509" spans="1:7" ht="31.5" x14ac:dyDescent="0.25">
      <c r="A509" s="64" t="s">
        <v>314</v>
      </c>
      <c r="B509" s="29" t="s">
        <v>55</v>
      </c>
      <c r="C509" s="29" t="s">
        <v>231</v>
      </c>
      <c r="D509" s="29" t="s">
        <v>315</v>
      </c>
      <c r="E509" s="87"/>
      <c r="F509" s="167">
        <f t="shared" ref="F509:G509" si="113">F510+F514+F518+F522+F526+F530+F534+F538+F542+F546+F550</f>
        <v>518969</v>
      </c>
      <c r="G509" s="167">
        <f t="shared" si="113"/>
        <v>518969</v>
      </c>
    </row>
    <row r="510" spans="1:7" ht="15.75" x14ac:dyDescent="0.25">
      <c r="A510" s="44" t="s">
        <v>316</v>
      </c>
      <c r="B510" s="38" t="s">
        <v>55</v>
      </c>
      <c r="C510" s="38" t="s">
        <v>231</v>
      </c>
      <c r="D510" s="38" t="s">
        <v>317</v>
      </c>
      <c r="E510" s="85"/>
      <c r="F510" s="168">
        <f t="shared" ref="F510:G512" si="114">F511</f>
        <v>199678</v>
      </c>
      <c r="G510" s="168">
        <f t="shared" si="114"/>
        <v>199678</v>
      </c>
    </row>
    <row r="511" spans="1:7" ht="15.75" x14ac:dyDescent="0.25">
      <c r="A511" s="166" t="s">
        <v>32</v>
      </c>
      <c r="B511" s="42" t="s">
        <v>55</v>
      </c>
      <c r="C511" s="42" t="s">
        <v>231</v>
      </c>
      <c r="D511" s="42" t="s">
        <v>317</v>
      </c>
      <c r="E511" s="89">
        <v>200</v>
      </c>
      <c r="F511" s="151">
        <f t="shared" si="114"/>
        <v>199678</v>
      </c>
      <c r="G511" s="151">
        <f t="shared" si="114"/>
        <v>199678</v>
      </c>
    </row>
    <row r="512" spans="1:7" ht="31.5" x14ac:dyDescent="0.25">
      <c r="A512" s="166" t="s">
        <v>33</v>
      </c>
      <c r="B512" s="42" t="s">
        <v>55</v>
      </c>
      <c r="C512" s="42" t="s">
        <v>231</v>
      </c>
      <c r="D512" s="42" t="s">
        <v>317</v>
      </c>
      <c r="E512" s="89">
        <v>240</v>
      </c>
      <c r="F512" s="151">
        <f t="shared" si="114"/>
        <v>199678</v>
      </c>
      <c r="G512" s="151">
        <f t="shared" si="114"/>
        <v>199678</v>
      </c>
    </row>
    <row r="513" spans="1:7" ht="15.75" hidden="1" x14ac:dyDescent="0.25">
      <c r="A513" s="7" t="s">
        <v>34</v>
      </c>
      <c r="B513" s="42" t="s">
        <v>55</v>
      </c>
      <c r="C513" s="42" t="s">
        <v>231</v>
      </c>
      <c r="D513" s="42" t="s">
        <v>317</v>
      </c>
      <c r="E513" s="89">
        <v>244</v>
      </c>
      <c r="F513" s="151">
        <v>199678</v>
      </c>
      <c r="G513" s="151">
        <v>199678</v>
      </c>
    </row>
    <row r="514" spans="1:7" ht="15.75" x14ac:dyDescent="0.25">
      <c r="A514" s="44" t="s">
        <v>318</v>
      </c>
      <c r="B514" s="38" t="s">
        <v>55</v>
      </c>
      <c r="C514" s="38" t="s">
        <v>231</v>
      </c>
      <c r="D514" s="38" t="s">
        <v>319</v>
      </c>
      <c r="E514" s="89"/>
      <c r="F514" s="151">
        <f t="shared" ref="F514:G520" si="115">F515</f>
        <v>40000</v>
      </c>
      <c r="G514" s="151">
        <f t="shared" si="115"/>
        <v>40000</v>
      </c>
    </row>
    <row r="515" spans="1:7" ht="15.75" x14ac:dyDescent="0.25">
      <c r="A515" s="166" t="s">
        <v>32</v>
      </c>
      <c r="B515" s="42" t="s">
        <v>55</v>
      </c>
      <c r="C515" s="42" t="s">
        <v>231</v>
      </c>
      <c r="D515" s="42" t="s">
        <v>319</v>
      </c>
      <c r="E515" s="89">
        <v>200</v>
      </c>
      <c r="F515" s="151">
        <f t="shared" si="115"/>
        <v>40000</v>
      </c>
      <c r="G515" s="151">
        <f t="shared" si="115"/>
        <v>40000</v>
      </c>
    </row>
    <row r="516" spans="1:7" ht="31.5" x14ac:dyDescent="0.25">
      <c r="A516" s="166" t="s">
        <v>33</v>
      </c>
      <c r="B516" s="42" t="s">
        <v>55</v>
      </c>
      <c r="C516" s="42" t="s">
        <v>231</v>
      </c>
      <c r="D516" s="42" t="s">
        <v>319</v>
      </c>
      <c r="E516" s="89">
        <v>240</v>
      </c>
      <c r="F516" s="151">
        <f t="shared" si="115"/>
        <v>40000</v>
      </c>
      <c r="G516" s="151">
        <f t="shared" si="115"/>
        <v>40000</v>
      </c>
    </row>
    <row r="517" spans="1:7" ht="15.75" hidden="1" x14ac:dyDescent="0.25">
      <c r="A517" s="7" t="s">
        <v>34</v>
      </c>
      <c r="B517" s="42" t="s">
        <v>55</v>
      </c>
      <c r="C517" s="42" t="s">
        <v>231</v>
      </c>
      <c r="D517" s="42" t="s">
        <v>319</v>
      </c>
      <c r="E517" s="89">
        <v>244</v>
      </c>
      <c r="F517" s="151">
        <v>40000</v>
      </c>
      <c r="G517" s="151">
        <v>40000</v>
      </c>
    </row>
    <row r="518" spans="1:7" ht="15.75" x14ac:dyDescent="0.25">
      <c r="A518" s="54" t="s">
        <v>885</v>
      </c>
      <c r="B518" s="38" t="s">
        <v>55</v>
      </c>
      <c r="C518" s="38" t="s">
        <v>231</v>
      </c>
      <c r="D518" s="38" t="s">
        <v>886</v>
      </c>
      <c r="E518" s="89"/>
      <c r="F518" s="151">
        <f t="shared" si="115"/>
        <v>6450</v>
      </c>
      <c r="G518" s="151">
        <f t="shared" si="115"/>
        <v>6450</v>
      </c>
    </row>
    <row r="519" spans="1:7" ht="15.75" x14ac:dyDescent="0.25">
      <c r="A519" s="153" t="s">
        <v>32</v>
      </c>
      <c r="B519" s="42" t="s">
        <v>55</v>
      </c>
      <c r="C519" s="42" t="s">
        <v>231</v>
      </c>
      <c r="D519" s="42" t="s">
        <v>886</v>
      </c>
      <c r="E519" s="89">
        <v>200</v>
      </c>
      <c r="F519" s="151">
        <f t="shared" si="115"/>
        <v>6450</v>
      </c>
      <c r="G519" s="151">
        <f t="shared" si="115"/>
        <v>6450</v>
      </c>
    </row>
    <row r="520" spans="1:7" ht="31.5" x14ac:dyDescent="0.25">
      <c r="A520" s="153" t="s">
        <v>33</v>
      </c>
      <c r="B520" s="42" t="s">
        <v>55</v>
      </c>
      <c r="C520" s="42" t="s">
        <v>231</v>
      </c>
      <c r="D520" s="42" t="s">
        <v>886</v>
      </c>
      <c r="E520" s="89">
        <v>240</v>
      </c>
      <c r="F520" s="151">
        <f t="shared" si="115"/>
        <v>6450</v>
      </c>
      <c r="G520" s="151">
        <f t="shared" si="115"/>
        <v>6450</v>
      </c>
    </row>
    <row r="521" spans="1:7" ht="31.5" hidden="1" x14ac:dyDescent="0.25">
      <c r="A521" s="25" t="s">
        <v>208</v>
      </c>
      <c r="B521" s="42" t="s">
        <v>55</v>
      </c>
      <c r="C521" s="42" t="s">
        <v>231</v>
      </c>
      <c r="D521" s="42" t="s">
        <v>886</v>
      </c>
      <c r="E521" s="89">
        <v>244</v>
      </c>
      <c r="F521" s="151">
        <v>6450</v>
      </c>
      <c r="G521" s="151">
        <v>6450</v>
      </c>
    </row>
    <row r="522" spans="1:7" ht="15.75" x14ac:dyDescent="0.25">
      <c r="A522" s="88" t="s">
        <v>320</v>
      </c>
      <c r="B522" s="38" t="s">
        <v>55</v>
      </c>
      <c r="C522" s="38" t="s">
        <v>231</v>
      </c>
      <c r="D522" s="38" t="s">
        <v>321</v>
      </c>
      <c r="E522" s="38"/>
      <c r="F522" s="168">
        <f t="shared" ref="F522:G524" si="116">F523</f>
        <v>5000</v>
      </c>
      <c r="G522" s="168">
        <f t="shared" si="116"/>
        <v>5000</v>
      </c>
    </row>
    <row r="523" spans="1:7" ht="15.75" x14ac:dyDescent="0.25">
      <c r="A523" s="166" t="s">
        <v>32</v>
      </c>
      <c r="B523" s="42" t="s">
        <v>55</v>
      </c>
      <c r="C523" s="42" t="s">
        <v>231</v>
      </c>
      <c r="D523" s="42" t="s">
        <v>321</v>
      </c>
      <c r="E523" s="89">
        <v>200</v>
      </c>
      <c r="F523" s="151">
        <f t="shared" si="116"/>
        <v>5000</v>
      </c>
      <c r="G523" s="151">
        <f t="shared" si="116"/>
        <v>5000</v>
      </c>
    </row>
    <row r="524" spans="1:7" ht="31.5" x14ac:dyDescent="0.25">
      <c r="A524" s="166" t="s">
        <v>33</v>
      </c>
      <c r="B524" s="42" t="s">
        <v>55</v>
      </c>
      <c r="C524" s="42" t="s">
        <v>231</v>
      </c>
      <c r="D524" s="42" t="s">
        <v>321</v>
      </c>
      <c r="E524" s="89">
        <v>240</v>
      </c>
      <c r="F524" s="151">
        <f t="shared" si="116"/>
        <v>5000</v>
      </c>
      <c r="G524" s="151">
        <f t="shared" si="116"/>
        <v>5000</v>
      </c>
    </row>
    <row r="525" spans="1:7" ht="15.75" hidden="1" x14ac:dyDescent="0.25">
      <c r="A525" s="7" t="s">
        <v>34</v>
      </c>
      <c r="B525" s="42" t="s">
        <v>55</v>
      </c>
      <c r="C525" s="42" t="s">
        <v>231</v>
      </c>
      <c r="D525" s="42" t="s">
        <v>321</v>
      </c>
      <c r="E525" s="89">
        <v>244</v>
      </c>
      <c r="F525" s="151">
        <v>5000</v>
      </c>
      <c r="G525" s="151">
        <v>5000</v>
      </c>
    </row>
    <row r="526" spans="1:7" ht="15.75" x14ac:dyDescent="0.25">
      <c r="A526" s="37" t="s">
        <v>322</v>
      </c>
      <c r="B526" s="38" t="s">
        <v>55</v>
      </c>
      <c r="C526" s="38" t="s">
        <v>231</v>
      </c>
      <c r="D526" s="38" t="s">
        <v>323</v>
      </c>
      <c r="E526" s="85"/>
      <c r="F526" s="168">
        <f t="shared" ref="F526:G528" si="117">F527</f>
        <v>50000</v>
      </c>
      <c r="G526" s="168">
        <f t="shared" si="117"/>
        <v>50000</v>
      </c>
    </row>
    <row r="527" spans="1:7" ht="31.5" x14ac:dyDescent="0.25">
      <c r="A527" s="275" t="s">
        <v>324</v>
      </c>
      <c r="B527" s="42" t="s">
        <v>55</v>
      </c>
      <c r="C527" s="42" t="s">
        <v>231</v>
      </c>
      <c r="D527" s="42" t="s">
        <v>323</v>
      </c>
      <c r="E527" s="89">
        <v>400</v>
      </c>
      <c r="F527" s="151">
        <f t="shared" si="117"/>
        <v>50000</v>
      </c>
      <c r="G527" s="151">
        <f t="shared" si="117"/>
        <v>50000</v>
      </c>
    </row>
    <row r="528" spans="1:7" ht="15.75" x14ac:dyDescent="0.25">
      <c r="A528" s="137" t="s">
        <v>325</v>
      </c>
      <c r="B528" s="42" t="s">
        <v>55</v>
      </c>
      <c r="C528" s="42" t="s">
        <v>231</v>
      </c>
      <c r="D528" s="42" t="s">
        <v>323</v>
      </c>
      <c r="E528" s="89">
        <v>410</v>
      </c>
      <c r="F528" s="151">
        <f t="shared" si="117"/>
        <v>50000</v>
      </c>
      <c r="G528" s="151">
        <f t="shared" si="117"/>
        <v>50000</v>
      </c>
    </row>
    <row r="529" spans="1:7" ht="31.5" hidden="1" x14ac:dyDescent="0.25">
      <c r="A529" s="137" t="s">
        <v>326</v>
      </c>
      <c r="B529" s="42" t="s">
        <v>55</v>
      </c>
      <c r="C529" s="42" t="s">
        <v>231</v>
      </c>
      <c r="D529" s="42" t="s">
        <v>323</v>
      </c>
      <c r="E529" s="89">
        <v>414</v>
      </c>
      <c r="F529" s="151">
        <v>50000</v>
      </c>
      <c r="G529" s="151">
        <v>50000</v>
      </c>
    </row>
    <row r="530" spans="1:7" ht="31.5" x14ac:dyDescent="0.25">
      <c r="A530" s="37" t="s">
        <v>327</v>
      </c>
      <c r="B530" s="38" t="s">
        <v>55</v>
      </c>
      <c r="C530" s="38" t="s">
        <v>231</v>
      </c>
      <c r="D530" s="38" t="s">
        <v>328</v>
      </c>
      <c r="E530" s="85"/>
      <c r="F530" s="168">
        <f t="shared" ref="F530:G532" si="118">F531</f>
        <v>150000</v>
      </c>
      <c r="G530" s="168">
        <f t="shared" si="118"/>
        <v>150000</v>
      </c>
    </row>
    <row r="531" spans="1:7" ht="31.5" x14ac:dyDescent="0.25">
      <c r="A531" s="14" t="s">
        <v>187</v>
      </c>
      <c r="B531" s="42" t="s">
        <v>55</v>
      </c>
      <c r="C531" s="42" t="s">
        <v>231</v>
      </c>
      <c r="D531" s="42" t="s">
        <v>328</v>
      </c>
      <c r="E531" s="89">
        <v>600</v>
      </c>
      <c r="F531" s="151">
        <f t="shared" si="118"/>
        <v>150000</v>
      </c>
      <c r="G531" s="151">
        <f t="shared" si="118"/>
        <v>150000</v>
      </c>
    </row>
    <row r="532" spans="1:7" ht="15.75" x14ac:dyDescent="0.25">
      <c r="A532" s="137" t="s">
        <v>274</v>
      </c>
      <c r="B532" s="42" t="s">
        <v>55</v>
      </c>
      <c r="C532" s="42" t="s">
        <v>231</v>
      </c>
      <c r="D532" s="42" t="s">
        <v>328</v>
      </c>
      <c r="E532" s="89">
        <v>610</v>
      </c>
      <c r="F532" s="151">
        <f t="shared" si="118"/>
        <v>150000</v>
      </c>
      <c r="G532" s="151">
        <f t="shared" si="118"/>
        <v>150000</v>
      </c>
    </row>
    <row r="533" spans="1:7" ht="47.25" hidden="1" x14ac:dyDescent="0.25">
      <c r="A533" s="14" t="s">
        <v>329</v>
      </c>
      <c r="B533" s="42" t="s">
        <v>55</v>
      </c>
      <c r="C533" s="42" t="s">
        <v>231</v>
      </c>
      <c r="D533" s="42" t="s">
        <v>328</v>
      </c>
      <c r="E533" s="89">
        <v>611</v>
      </c>
      <c r="F533" s="151">
        <v>150000</v>
      </c>
      <c r="G533" s="151">
        <v>150000</v>
      </c>
    </row>
    <row r="534" spans="1:7" ht="15.75" x14ac:dyDescent="0.25">
      <c r="A534" s="37" t="s">
        <v>330</v>
      </c>
      <c r="B534" s="38" t="s">
        <v>55</v>
      </c>
      <c r="C534" s="38" t="s">
        <v>231</v>
      </c>
      <c r="D534" s="38" t="s">
        <v>331</v>
      </c>
      <c r="E534" s="85"/>
      <c r="F534" s="168">
        <f t="shared" ref="F534:G536" si="119">F535</f>
        <v>3500</v>
      </c>
      <c r="G534" s="168">
        <f t="shared" si="119"/>
        <v>3500</v>
      </c>
    </row>
    <row r="535" spans="1:7" ht="31.5" x14ac:dyDescent="0.25">
      <c r="A535" s="14" t="s">
        <v>187</v>
      </c>
      <c r="B535" s="42" t="s">
        <v>55</v>
      </c>
      <c r="C535" s="42" t="s">
        <v>231</v>
      </c>
      <c r="D535" s="42" t="s">
        <v>331</v>
      </c>
      <c r="E535" s="89">
        <v>600</v>
      </c>
      <c r="F535" s="151">
        <f t="shared" si="119"/>
        <v>3500</v>
      </c>
      <c r="G535" s="151">
        <f t="shared" si="119"/>
        <v>3500</v>
      </c>
    </row>
    <row r="536" spans="1:7" ht="15.75" x14ac:dyDescent="0.25">
      <c r="A536" s="137" t="s">
        <v>274</v>
      </c>
      <c r="B536" s="42" t="s">
        <v>55</v>
      </c>
      <c r="C536" s="42" t="s">
        <v>231</v>
      </c>
      <c r="D536" s="42" t="s">
        <v>331</v>
      </c>
      <c r="E536" s="89">
        <v>610</v>
      </c>
      <c r="F536" s="151">
        <f t="shared" si="119"/>
        <v>3500</v>
      </c>
      <c r="G536" s="151">
        <f t="shared" si="119"/>
        <v>3500</v>
      </c>
    </row>
    <row r="537" spans="1:7" ht="15.75" hidden="1" x14ac:dyDescent="0.25">
      <c r="A537" s="137" t="s">
        <v>275</v>
      </c>
      <c r="B537" s="42" t="s">
        <v>55</v>
      </c>
      <c r="C537" s="42" t="s">
        <v>231</v>
      </c>
      <c r="D537" s="42" t="s">
        <v>331</v>
      </c>
      <c r="E537" s="89">
        <v>612</v>
      </c>
      <c r="F537" s="151">
        <v>3500</v>
      </c>
      <c r="G537" s="151">
        <v>3500</v>
      </c>
    </row>
    <row r="538" spans="1:7" ht="15.75" x14ac:dyDescent="0.25">
      <c r="A538" s="37" t="s">
        <v>332</v>
      </c>
      <c r="B538" s="38" t="s">
        <v>55</v>
      </c>
      <c r="C538" s="38" t="s">
        <v>231</v>
      </c>
      <c r="D538" s="38" t="s">
        <v>333</v>
      </c>
      <c r="E538" s="85"/>
      <c r="F538" s="168">
        <f t="shared" ref="F538:G540" si="120">F539</f>
        <v>16741</v>
      </c>
      <c r="G538" s="168">
        <f t="shared" si="120"/>
        <v>16741</v>
      </c>
    </row>
    <row r="539" spans="1:7" ht="31.5" x14ac:dyDescent="0.25">
      <c r="A539" s="14" t="s">
        <v>187</v>
      </c>
      <c r="B539" s="42" t="s">
        <v>55</v>
      </c>
      <c r="C539" s="42" t="s">
        <v>231</v>
      </c>
      <c r="D539" s="42" t="s">
        <v>333</v>
      </c>
      <c r="E539" s="89">
        <v>600</v>
      </c>
      <c r="F539" s="151">
        <f t="shared" si="120"/>
        <v>16741</v>
      </c>
      <c r="G539" s="151">
        <f t="shared" si="120"/>
        <v>16741</v>
      </c>
    </row>
    <row r="540" spans="1:7" ht="15.75" x14ac:dyDescent="0.25">
      <c r="A540" s="137" t="s">
        <v>274</v>
      </c>
      <c r="B540" s="42" t="s">
        <v>55</v>
      </c>
      <c r="C540" s="42" t="s">
        <v>231</v>
      </c>
      <c r="D540" s="42" t="s">
        <v>333</v>
      </c>
      <c r="E540" s="89">
        <v>610</v>
      </c>
      <c r="F540" s="151">
        <f t="shared" si="120"/>
        <v>16741</v>
      </c>
      <c r="G540" s="151">
        <f t="shared" si="120"/>
        <v>16741</v>
      </c>
    </row>
    <row r="541" spans="1:7" ht="15.75" hidden="1" x14ac:dyDescent="0.25">
      <c r="A541" s="137" t="s">
        <v>275</v>
      </c>
      <c r="B541" s="42" t="s">
        <v>55</v>
      </c>
      <c r="C541" s="42" t="s">
        <v>231</v>
      </c>
      <c r="D541" s="42" t="s">
        <v>333</v>
      </c>
      <c r="E541" s="89">
        <v>612</v>
      </c>
      <c r="F541" s="151">
        <v>16741</v>
      </c>
      <c r="G541" s="151">
        <v>16741</v>
      </c>
    </row>
    <row r="542" spans="1:7" ht="47.25" x14ac:dyDescent="0.25">
      <c r="A542" s="13" t="s">
        <v>334</v>
      </c>
      <c r="B542" s="38" t="s">
        <v>55</v>
      </c>
      <c r="C542" s="38" t="s">
        <v>231</v>
      </c>
      <c r="D542" s="38" t="s">
        <v>335</v>
      </c>
      <c r="E542" s="85"/>
      <c r="F542" s="168">
        <f t="shared" ref="F542:G544" si="121">F543</f>
        <v>16100</v>
      </c>
      <c r="G542" s="168">
        <f t="shared" si="121"/>
        <v>16100</v>
      </c>
    </row>
    <row r="543" spans="1:7" ht="31.5" x14ac:dyDescent="0.25">
      <c r="A543" s="14" t="s">
        <v>187</v>
      </c>
      <c r="B543" s="42" t="s">
        <v>55</v>
      </c>
      <c r="C543" s="42" t="s">
        <v>231</v>
      </c>
      <c r="D543" s="42" t="s">
        <v>335</v>
      </c>
      <c r="E543" s="89">
        <v>600</v>
      </c>
      <c r="F543" s="151">
        <f t="shared" si="121"/>
        <v>16100</v>
      </c>
      <c r="G543" s="151">
        <f t="shared" si="121"/>
        <v>16100</v>
      </c>
    </row>
    <row r="544" spans="1:7" ht="15.75" x14ac:dyDescent="0.25">
      <c r="A544" s="137" t="s">
        <v>274</v>
      </c>
      <c r="B544" s="42" t="s">
        <v>55</v>
      </c>
      <c r="C544" s="42" t="s">
        <v>231</v>
      </c>
      <c r="D544" s="42" t="s">
        <v>335</v>
      </c>
      <c r="E544" s="89">
        <v>610</v>
      </c>
      <c r="F544" s="151">
        <f t="shared" si="121"/>
        <v>16100</v>
      </c>
      <c r="G544" s="151">
        <f t="shared" si="121"/>
        <v>16100</v>
      </c>
    </row>
    <row r="545" spans="1:7" ht="15.75" hidden="1" x14ac:dyDescent="0.25">
      <c r="A545" s="137" t="s">
        <v>275</v>
      </c>
      <c r="B545" s="42" t="s">
        <v>55</v>
      </c>
      <c r="C545" s="42" t="s">
        <v>231</v>
      </c>
      <c r="D545" s="42" t="s">
        <v>335</v>
      </c>
      <c r="E545" s="89">
        <v>612</v>
      </c>
      <c r="F545" s="151">
        <v>16100</v>
      </c>
      <c r="G545" s="151">
        <v>16100</v>
      </c>
    </row>
    <row r="546" spans="1:7" ht="15.75" x14ac:dyDescent="0.2">
      <c r="A546" s="54" t="s">
        <v>887</v>
      </c>
      <c r="B546" s="2" t="s">
        <v>55</v>
      </c>
      <c r="C546" s="2" t="s">
        <v>231</v>
      </c>
      <c r="D546" s="2" t="s">
        <v>336</v>
      </c>
      <c r="E546" s="276"/>
      <c r="F546" s="155">
        <f t="shared" ref="F546:G548" si="122">F547</f>
        <v>1500</v>
      </c>
      <c r="G546" s="155">
        <f t="shared" si="122"/>
        <v>1500</v>
      </c>
    </row>
    <row r="547" spans="1:7" ht="31.5" x14ac:dyDescent="0.2">
      <c r="A547" s="25" t="s">
        <v>187</v>
      </c>
      <c r="B547" s="1" t="s">
        <v>55</v>
      </c>
      <c r="C547" s="1" t="s">
        <v>231</v>
      </c>
      <c r="D547" s="1" t="s">
        <v>336</v>
      </c>
      <c r="E547" s="86">
        <v>600</v>
      </c>
      <c r="F547" s="114">
        <f t="shared" si="122"/>
        <v>1500</v>
      </c>
      <c r="G547" s="114">
        <f t="shared" si="122"/>
        <v>1500</v>
      </c>
    </row>
    <row r="548" spans="1:7" ht="15.75" x14ac:dyDescent="0.2">
      <c r="A548" s="153" t="s">
        <v>274</v>
      </c>
      <c r="B548" s="1" t="s">
        <v>55</v>
      </c>
      <c r="C548" s="1" t="s">
        <v>231</v>
      </c>
      <c r="D548" s="1" t="s">
        <v>336</v>
      </c>
      <c r="E548" s="86">
        <v>610</v>
      </c>
      <c r="F548" s="114">
        <f t="shared" si="122"/>
        <v>1500</v>
      </c>
      <c r="G548" s="114">
        <f t="shared" si="122"/>
        <v>1500</v>
      </c>
    </row>
    <row r="549" spans="1:7" ht="15.75" hidden="1" x14ac:dyDescent="0.2">
      <c r="A549" s="153" t="s">
        <v>275</v>
      </c>
      <c r="B549" s="1" t="s">
        <v>55</v>
      </c>
      <c r="C549" s="1" t="s">
        <v>231</v>
      </c>
      <c r="D549" s="1" t="s">
        <v>336</v>
      </c>
      <c r="E549" s="86">
        <v>612</v>
      </c>
      <c r="F549" s="124">
        <v>1500</v>
      </c>
      <c r="G549" s="124">
        <v>1500</v>
      </c>
    </row>
    <row r="550" spans="1:7" ht="15.75" x14ac:dyDescent="0.2">
      <c r="A550" s="54" t="s">
        <v>337</v>
      </c>
      <c r="B550" s="2" t="s">
        <v>55</v>
      </c>
      <c r="C550" s="2" t="s">
        <v>231</v>
      </c>
      <c r="D550" s="2" t="s">
        <v>338</v>
      </c>
      <c r="E550" s="276"/>
      <c r="F550" s="155">
        <f t="shared" ref="F550:G552" si="123">F551</f>
        <v>30000</v>
      </c>
      <c r="G550" s="155">
        <f t="shared" si="123"/>
        <v>30000</v>
      </c>
    </row>
    <row r="551" spans="1:7" ht="15.75" x14ac:dyDescent="0.25">
      <c r="A551" s="14" t="s">
        <v>46</v>
      </c>
      <c r="B551" s="1" t="s">
        <v>55</v>
      </c>
      <c r="C551" s="1" t="s">
        <v>231</v>
      </c>
      <c r="D551" s="1" t="s">
        <v>338</v>
      </c>
      <c r="E551" s="86">
        <v>800</v>
      </c>
      <c r="F551" s="114">
        <f t="shared" si="123"/>
        <v>30000</v>
      </c>
      <c r="G551" s="114">
        <f t="shared" si="123"/>
        <v>30000</v>
      </c>
    </row>
    <row r="552" spans="1:7" ht="47.25" x14ac:dyDescent="0.25">
      <c r="A552" s="49" t="s">
        <v>203</v>
      </c>
      <c r="B552" s="1" t="s">
        <v>55</v>
      </c>
      <c r="C552" s="1" t="s">
        <v>231</v>
      </c>
      <c r="D552" s="1" t="s">
        <v>338</v>
      </c>
      <c r="E552" s="86">
        <v>810</v>
      </c>
      <c r="F552" s="277">
        <f t="shared" si="123"/>
        <v>30000</v>
      </c>
      <c r="G552" s="277">
        <f t="shared" si="123"/>
        <v>30000</v>
      </c>
    </row>
    <row r="553" spans="1:7" ht="47.25" hidden="1" x14ac:dyDescent="0.25">
      <c r="A553" s="202" t="s">
        <v>888</v>
      </c>
      <c r="B553" s="1" t="s">
        <v>55</v>
      </c>
      <c r="C553" s="1" t="s">
        <v>231</v>
      </c>
      <c r="D553" s="1" t="s">
        <v>338</v>
      </c>
      <c r="E553" s="86">
        <v>812</v>
      </c>
      <c r="F553" s="277">
        <v>30000</v>
      </c>
      <c r="G553" s="277">
        <v>30000</v>
      </c>
    </row>
    <row r="554" spans="1:7" ht="31.5" x14ac:dyDescent="0.25">
      <c r="A554" s="64" t="s">
        <v>339</v>
      </c>
      <c r="B554" s="29" t="s">
        <v>55</v>
      </c>
      <c r="C554" s="29" t="s">
        <v>231</v>
      </c>
      <c r="D554" s="29" t="s">
        <v>340</v>
      </c>
      <c r="E554" s="29"/>
      <c r="F554" s="167">
        <f>F555+F559</f>
        <v>42700</v>
      </c>
      <c r="G554" s="167">
        <f>G555+G559</f>
        <v>42700</v>
      </c>
    </row>
    <row r="555" spans="1:7" ht="31.5" x14ac:dyDescent="0.25">
      <c r="A555" s="88" t="s">
        <v>341</v>
      </c>
      <c r="B555" s="38" t="s">
        <v>55</v>
      </c>
      <c r="C555" s="38" t="s">
        <v>231</v>
      </c>
      <c r="D555" s="38" t="s">
        <v>342</v>
      </c>
      <c r="E555" s="38"/>
      <c r="F555" s="168">
        <f t="shared" ref="F555:G557" si="124">F556</f>
        <v>1200</v>
      </c>
      <c r="G555" s="168">
        <f t="shared" si="124"/>
        <v>1200</v>
      </c>
    </row>
    <row r="556" spans="1:7" ht="15.75" x14ac:dyDescent="0.25">
      <c r="A556" s="7" t="s">
        <v>32</v>
      </c>
      <c r="B556" s="42" t="s">
        <v>55</v>
      </c>
      <c r="C556" s="42" t="s">
        <v>231</v>
      </c>
      <c r="D556" s="42" t="s">
        <v>342</v>
      </c>
      <c r="E556" s="42" t="s">
        <v>42</v>
      </c>
      <c r="F556" s="151">
        <f t="shared" si="124"/>
        <v>1200</v>
      </c>
      <c r="G556" s="151">
        <f t="shared" si="124"/>
        <v>1200</v>
      </c>
    </row>
    <row r="557" spans="1:7" ht="31.5" x14ac:dyDescent="0.25">
      <c r="A557" s="7" t="s">
        <v>33</v>
      </c>
      <c r="B557" s="42" t="s">
        <v>55</v>
      </c>
      <c r="C557" s="42" t="s">
        <v>231</v>
      </c>
      <c r="D557" s="42" t="s">
        <v>342</v>
      </c>
      <c r="E557" s="42" t="s">
        <v>43</v>
      </c>
      <c r="F557" s="151">
        <f t="shared" si="124"/>
        <v>1200</v>
      </c>
      <c r="G557" s="151">
        <f t="shared" si="124"/>
        <v>1200</v>
      </c>
    </row>
    <row r="558" spans="1:7" ht="15.75" hidden="1" x14ac:dyDescent="0.25">
      <c r="A558" s="7" t="s">
        <v>34</v>
      </c>
      <c r="B558" s="42" t="s">
        <v>55</v>
      </c>
      <c r="C558" s="42" t="s">
        <v>231</v>
      </c>
      <c r="D558" s="42" t="s">
        <v>342</v>
      </c>
      <c r="E558" s="42" t="s">
        <v>35</v>
      </c>
      <c r="F558" s="151">
        <v>1200</v>
      </c>
      <c r="G558" s="151">
        <v>1200</v>
      </c>
    </row>
    <row r="559" spans="1:7" ht="15.75" x14ac:dyDescent="0.25">
      <c r="A559" s="88" t="s">
        <v>343</v>
      </c>
      <c r="B559" s="38" t="s">
        <v>55</v>
      </c>
      <c r="C559" s="38" t="s">
        <v>231</v>
      </c>
      <c r="D559" s="38" t="s">
        <v>344</v>
      </c>
      <c r="E559" s="38"/>
      <c r="F559" s="168">
        <f>F560+F563</f>
        <v>41500</v>
      </c>
      <c r="G559" s="168">
        <f>G560+G563</f>
        <v>41500</v>
      </c>
    </row>
    <row r="560" spans="1:7" ht="15.75" x14ac:dyDescent="0.25">
      <c r="A560" s="7" t="s">
        <v>32</v>
      </c>
      <c r="B560" s="42" t="s">
        <v>55</v>
      </c>
      <c r="C560" s="42" t="s">
        <v>231</v>
      </c>
      <c r="D560" s="42" t="s">
        <v>344</v>
      </c>
      <c r="E560" s="42" t="s">
        <v>42</v>
      </c>
      <c r="F560" s="151">
        <f t="shared" ref="F560:G561" si="125">F561</f>
        <v>38500</v>
      </c>
      <c r="G560" s="151">
        <f t="shared" si="125"/>
        <v>38500</v>
      </c>
    </row>
    <row r="561" spans="1:7" ht="31.5" x14ac:dyDescent="0.25">
      <c r="A561" s="7" t="s">
        <v>33</v>
      </c>
      <c r="B561" s="42" t="s">
        <v>55</v>
      </c>
      <c r="C561" s="42" t="s">
        <v>231</v>
      </c>
      <c r="D561" s="42" t="s">
        <v>344</v>
      </c>
      <c r="E561" s="42" t="s">
        <v>43</v>
      </c>
      <c r="F561" s="151">
        <f t="shared" si="125"/>
        <v>38500</v>
      </c>
      <c r="G561" s="151">
        <f t="shared" si="125"/>
        <v>38500</v>
      </c>
    </row>
    <row r="562" spans="1:7" ht="15.75" hidden="1" x14ac:dyDescent="0.25">
      <c r="A562" s="7" t="s">
        <v>34</v>
      </c>
      <c r="B562" s="42" t="s">
        <v>55</v>
      </c>
      <c r="C562" s="42" t="s">
        <v>231</v>
      </c>
      <c r="D562" s="42" t="s">
        <v>344</v>
      </c>
      <c r="E562" s="42" t="s">
        <v>35</v>
      </c>
      <c r="F562" s="151">
        <v>38500</v>
      </c>
      <c r="G562" s="151">
        <v>38500</v>
      </c>
    </row>
    <row r="563" spans="1:7" ht="31.5" x14ac:dyDescent="0.2">
      <c r="A563" s="6" t="s">
        <v>187</v>
      </c>
      <c r="B563" s="1" t="s">
        <v>55</v>
      </c>
      <c r="C563" s="1" t="s">
        <v>231</v>
      </c>
      <c r="D563" s="1" t="s">
        <v>344</v>
      </c>
      <c r="E563" s="86">
        <v>600</v>
      </c>
      <c r="F563" s="8">
        <f t="shared" ref="F563:G564" si="126">F564</f>
        <v>3000</v>
      </c>
      <c r="G563" s="8">
        <f t="shared" si="126"/>
        <v>3000</v>
      </c>
    </row>
    <row r="564" spans="1:7" ht="15.75" x14ac:dyDescent="0.2">
      <c r="A564" s="6" t="s">
        <v>274</v>
      </c>
      <c r="B564" s="1" t="s">
        <v>55</v>
      </c>
      <c r="C564" s="1" t="s">
        <v>231</v>
      </c>
      <c r="D564" s="1" t="s">
        <v>344</v>
      </c>
      <c r="E564" s="86">
        <v>610</v>
      </c>
      <c r="F564" s="10">
        <f t="shared" si="126"/>
        <v>3000</v>
      </c>
      <c r="G564" s="10">
        <f t="shared" si="126"/>
        <v>3000</v>
      </c>
    </row>
    <row r="565" spans="1:7" ht="15.75" hidden="1" x14ac:dyDescent="0.25">
      <c r="A565" s="7" t="s">
        <v>275</v>
      </c>
      <c r="B565" s="1" t="s">
        <v>55</v>
      </c>
      <c r="C565" s="1" t="s">
        <v>231</v>
      </c>
      <c r="D565" s="1" t="s">
        <v>344</v>
      </c>
      <c r="E565" s="86">
        <v>612</v>
      </c>
      <c r="F565" s="10">
        <v>3000</v>
      </c>
      <c r="G565" s="10">
        <v>3000</v>
      </c>
    </row>
    <row r="566" spans="1:7" s="244" customFormat="1" ht="15.75" x14ac:dyDescent="0.25">
      <c r="A566" s="28" t="s">
        <v>346</v>
      </c>
      <c r="B566" s="29" t="s">
        <v>55</v>
      </c>
      <c r="C566" s="29" t="s">
        <v>347</v>
      </c>
      <c r="D566" s="29"/>
      <c r="E566" s="29"/>
      <c r="F566" s="167">
        <f>F567+F590+F597+F603</f>
        <v>30037</v>
      </c>
      <c r="G566" s="167">
        <f>G567+G590+G597+G603</f>
        <v>30037</v>
      </c>
    </row>
    <row r="567" spans="1:7" s="244" customFormat="1" ht="56.25" x14ac:dyDescent="0.3">
      <c r="A567" s="258" t="s">
        <v>348</v>
      </c>
      <c r="B567" s="29" t="s">
        <v>55</v>
      </c>
      <c r="C567" s="29" t="s">
        <v>347</v>
      </c>
      <c r="D567" s="29" t="s">
        <v>349</v>
      </c>
      <c r="E567" s="29"/>
      <c r="F567" s="167">
        <f>F568+F577</f>
        <v>10510</v>
      </c>
      <c r="G567" s="167">
        <f>G568+G577</f>
        <v>10510</v>
      </c>
    </row>
    <row r="568" spans="1:7" ht="47.25" x14ac:dyDescent="0.25">
      <c r="A568" s="64" t="s">
        <v>350</v>
      </c>
      <c r="B568" s="29" t="s">
        <v>55</v>
      </c>
      <c r="C568" s="29" t="s">
        <v>347</v>
      </c>
      <c r="D568" s="29" t="s">
        <v>351</v>
      </c>
      <c r="E568" s="29"/>
      <c r="F568" s="167">
        <f>F569+F573</f>
        <v>1080</v>
      </c>
      <c r="G568" s="167">
        <f>G569+G573</f>
        <v>1080</v>
      </c>
    </row>
    <row r="569" spans="1:7" ht="47.25" x14ac:dyDescent="0.25">
      <c r="A569" s="13" t="s">
        <v>352</v>
      </c>
      <c r="B569" s="38" t="s">
        <v>55</v>
      </c>
      <c r="C569" s="38" t="s">
        <v>347</v>
      </c>
      <c r="D569" s="38" t="s">
        <v>353</v>
      </c>
      <c r="E569" s="38"/>
      <c r="F569" s="168">
        <f t="shared" ref="F569:G570" si="127">F570</f>
        <v>600</v>
      </c>
      <c r="G569" s="168">
        <f t="shared" si="127"/>
        <v>600</v>
      </c>
    </row>
    <row r="570" spans="1:7" ht="31.5" x14ac:dyDescent="0.25">
      <c r="A570" s="14" t="s">
        <v>187</v>
      </c>
      <c r="B570" s="42" t="s">
        <v>55</v>
      </c>
      <c r="C570" s="89" t="s">
        <v>347</v>
      </c>
      <c r="D570" s="42" t="s">
        <v>353</v>
      </c>
      <c r="E570" s="42" t="s">
        <v>188</v>
      </c>
      <c r="F570" s="151">
        <f t="shared" si="127"/>
        <v>600</v>
      </c>
      <c r="G570" s="151">
        <f t="shared" si="127"/>
        <v>600</v>
      </c>
    </row>
    <row r="571" spans="1:7" ht="31.5" x14ac:dyDescent="0.25">
      <c r="A571" s="14" t="s">
        <v>189</v>
      </c>
      <c r="B571" s="42" t="s">
        <v>55</v>
      </c>
      <c r="C571" s="89" t="s">
        <v>347</v>
      </c>
      <c r="D571" s="42" t="s">
        <v>353</v>
      </c>
      <c r="E571" s="42" t="s">
        <v>190</v>
      </c>
      <c r="F571" s="151">
        <f t="shared" ref="F571:G571" si="128">F572</f>
        <v>600</v>
      </c>
      <c r="G571" s="151">
        <f t="shared" si="128"/>
        <v>600</v>
      </c>
    </row>
    <row r="572" spans="1:7" ht="31.5" hidden="1" x14ac:dyDescent="0.25">
      <c r="A572" s="201" t="s">
        <v>191</v>
      </c>
      <c r="B572" s="42" t="s">
        <v>55</v>
      </c>
      <c r="C572" s="89" t="s">
        <v>347</v>
      </c>
      <c r="D572" s="42" t="s">
        <v>353</v>
      </c>
      <c r="E572" s="42" t="s">
        <v>192</v>
      </c>
      <c r="F572" s="151">
        <v>600</v>
      </c>
      <c r="G572" s="151">
        <v>600</v>
      </c>
    </row>
    <row r="573" spans="1:7" ht="31.5" x14ac:dyDescent="0.25">
      <c r="A573" s="13" t="s">
        <v>354</v>
      </c>
      <c r="B573" s="38" t="s">
        <v>55</v>
      </c>
      <c r="C573" s="85" t="s">
        <v>347</v>
      </c>
      <c r="D573" s="38" t="s">
        <v>355</v>
      </c>
      <c r="E573" s="38"/>
      <c r="F573" s="168">
        <f t="shared" ref="F573:G575" si="129">F574</f>
        <v>480</v>
      </c>
      <c r="G573" s="168">
        <f t="shared" si="129"/>
        <v>480</v>
      </c>
    </row>
    <row r="574" spans="1:7" ht="31.5" x14ac:dyDescent="0.25">
      <c r="A574" s="7" t="s">
        <v>187</v>
      </c>
      <c r="B574" s="42" t="s">
        <v>55</v>
      </c>
      <c r="C574" s="89" t="s">
        <v>347</v>
      </c>
      <c r="D574" s="42" t="s">
        <v>355</v>
      </c>
      <c r="E574" s="42" t="s">
        <v>188</v>
      </c>
      <c r="F574" s="151">
        <f t="shared" si="129"/>
        <v>480</v>
      </c>
      <c r="G574" s="151">
        <f t="shared" si="129"/>
        <v>480</v>
      </c>
    </row>
    <row r="575" spans="1:7" ht="31.5" x14ac:dyDescent="0.25">
      <c r="A575" s="7" t="s">
        <v>189</v>
      </c>
      <c r="B575" s="42" t="s">
        <v>55</v>
      </c>
      <c r="C575" s="89" t="s">
        <v>347</v>
      </c>
      <c r="D575" s="42" t="s">
        <v>355</v>
      </c>
      <c r="E575" s="42" t="s">
        <v>190</v>
      </c>
      <c r="F575" s="151">
        <f t="shared" si="129"/>
        <v>480</v>
      </c>
      <c r="G575" s="151">
        <f t="shared" si="129"/>
        <v>480</v>
      </c>
    </row>
    <row r="576" spans="1:7" ht="31.5" hidden="1" x14ac:dyDescent="0.25">
      <c r="A576" s="203" t="s">
        <v>889</v>
      </c>
      <c r="B576" s="42" t="s">
        <v>55</v>
      </c>
      <c r="C576" s="89" t="s">
        <v>347</v>
      </c>
      <c r="D576" s="42" t="s">
        <v>355</v>
      </c>
      <c r="E576" s="42" t="s">
        <v>291</v>
      </c>
      <c r="F576" s="151">
        <v>480</v>
      </c>
      <c r="G576" s="151">
        <v>480</v>
      </c>
    </row>
    <row r="577" spans="1:7" ht="31.5" x14ac:dyDescent="0.25">
      <c r="A577" s="64" t="s">
        <v>356</v>
      </c>
      <c r="B577" s="29" t="s">
        <v>55</v>
      </c>
      <c r="C577" s="87" t="s">
        <v>347</v>
      </c>
      <c r="D577" s="36" t="s">
        <v>357</v>
      </c>
      <c r="E577" s="30"/>
      <c r="F577" s="167">
        <f>F578+F582+F586</f>
        <v>9430</v>
      </c>
      <c r="G577" s="167">
        <f>G578+G582+G586</f>
        <v>9430</v>
      </c>
    </row>
    <row r="578" spans="1:7" ht="31.5" x14ac:dyDescent="0.25">
      <c r="A578" s="13" t="s">
        <v>358</v>
      </c>
      <c r="B578" s="38" t="s">
        <v>55</v>
      </c>
      <c r="C578" s="85" t="s">
        <v>347</v>
      </c>
      <c r="D578" s="38" t="s">
        <v>359</v>
      </c>
      <c r="E578" s="38"/>
      <c r="F578" s="168">
        <f t="shared" ref="F578:G580" si="130">F579</f>
        <v>8940</v>
      </c>
      <c r="G578" s="168">
        <f t="shared" si="130"/>
        <v>8940</v>
      </c>
    </row>
    <row r="579" spans="1:7" ht="15.75" x14ac:dyDescent="0.25">
      <c r="A579" s="14" t="s">
        <v>46</v>
      </c>
      <c r="B579" s="42" t="s">
        <v>55</v>
      </c>
      <c r="C579" s="89" t="s">
        <v>347</v>
      </c>
      <c r="D579" s="42" t="s">
        <v>359</v>
      </c>
      <c r="E579" s="42" t="s">
        <v>47</v>
      </c>
      <c r="F579" s="151">
        <f t="shared" si="130"/>
        <v>8940</v>
      </c>
      <c r="G579" s="151">
        <f t="shared" si="130"/>
        <v>8940</v>
      </c>
    </row>
    <row r="580" spans="1:7" ht="47.25" x14ac:dyDescent="0.25">
      <c r="A580" s="49" t="s">
        <v>203</v>
      </c>
      <c r="B580" s="42" t="s">
        <v>55</v>
      </c>
      <c r="C580" s="89" t="s">
        <v>347</v>
      </c>
      <c r="D580" s="42" t="s">
        <v>359</v>
      </c>
      <c r="E580" s="42" t="s">
        <v>204</v>
      </c>
      <c r="F580" s="151">
        <f t="shared" si="130"/>
        <v>8940</v>
      </c>
      <c r="G580" s="151">
        <f t="shared" si="130"/>
        <v>8940</v>
      </c>
    </row>
    <row r="581" spans="1:7" ht="47.25" hidden="1" x14ac:dyDescent="0.25">
      <c r="A581" s="202" t="s">
        <v>365</v>
      </c>
      <c r="B581" s="42" t="s">
        <v>55</v>
      </c>
      <c r="C581" s="89" t="s">
        <v>347</v>
      </c>
      <c r="D581" s="42" t="s">
        <v>359</v>
      </c>
      <c r="E581" s="42" t="s">
        <v>360</v>
      </c>
      <c r="F581" s="151">
        <v>8940</v>
      </c>
      <c r="G581" s="151">
        <v>8940</v>
      </c>
    </row>
    <row r="582" spans="1:7" ht="31.5" x14ac:dyDescent="0.25">
      <c r="A582" s="37" t="s">
        <v>361</v>
      </c>
      <c r="B582" s="38" t="s">
        <v>55</v>
      </c>
      <c r="C582" s="85" t="s">
        <v>347</v>
      </c>
      <c r="D582" s="38" t="s">
        <v>362</v>
      </c>
      <c r="E582" s="38"/>
      <c r="F582" s="168">
        <f t="shared" ref="F582:G584" si="131">F583</f>
        <v>140</v>
      </c>
      <c r="G582" s="168">
        <f t="shared" si="131"/>
        <v>140</v>
      </c>
    </row>
    <row r="583" spans="1:7" ht="31.5" x14ac:dyDescent="0.25">
      <c r="A583" s="7" t="s">
        <v>187</v>
      </c>
      <c r="B583" s="42" t="s">
        <v>55</v>
      </c>
      <c r="C583" s="89" t="s">
        <v>347</v>
      </c>
      <c r="D583" s="42" t="s">
        <v>362</v>
      </c>
      <c r="E583" s="42" t="s">
        <v>188</v>
      </c>
      <c r="F583" s="151">
        <f t="shared" si="131"/>
        <v>140</v>
      </c>
      <c r="G583" s="151">
        <f t="shared" si="131"/>
        <v>140</v>
      </c>
    </row>
    <row r="584" spans="1:7" ht="31.5" x14ac:dyDescent="0.25">
      <c r="A584" s="7" t="s">
        <v>189</v>
      </c>
      <c r="B584" s="42" t="s">
        <v>55</v>
      </c>
      <c r="C584" s="89" t="s">
        <v>347</v>
      </c>
      <c r="D584" s="42" t="s">
        <v>362</v>
      </c>
      <c r="E584" s="42" t="s">
        <v>190</v>
      </c>
      <c r="F584" s="151">
        <f t="shared" si="131"/>
        <v>140</v>
      </c>
      <c r="G584" s="151">
        <f t="shared" si="131"/>
        <v>140</v>
      </c>
    </row>
    <row r="585" spans="1:7" ht="31.5" hidden="1" x14ac:dyDescent="0.25">
      <c r="A585" s="203" t="s">
        <v>889</v>
      </c>
      <c r="B585" s="42" t="s">
        <v>55</v>
      </c>
      <c r="C585" s="89" t="s">
        <v>347</v>
      </c>
      <c r="D585" s="42" t="s">
        <v>362</v>
      </c>
      <c r="E585" s="42" t="s">
        <v>291</v>
      </c>
      <c r="F585" s="151">
        <v>140</v>
      </c>
      <c r="G585" s="151">
        <v>140</v>
      </c>
    </row>
    <row r="586" spans="1:7" ht="31.5" x14ac:dyDescent="0.25">
      <c r="A586" s="37" t="s">
        <v>363</v>
      </c>
      <c r="B586" s="42" t="s">
        <v>55</v>
      </c>
      <c r="C586" s="89" t="s">
        <v>347</v>
      </c>
      <c r="D586" s="38" t="s">
        <v>364</v>
      </c>
      <c r="E586" s="38"/>
      <c r="F586" s="168">
        <f t="shared" ref="F586:G588" si="132">F587</f>
        <v>350</v>
      </c>
      <c r="G586" s="168">
        <f t="shared" si="132"/>
        <v>350</v>
      </c>
    </row>
    <row r="587" spans="1:7" ht="31.5" x14ac:dyDescent="0.25">
      <c r="A587" s="7" t="s">
        <v>187</v>
      </c>
      <c r="B587" s="42" t="s">
        <v>55</v>
      </c>
      <c r="C587" s="89" t="s">
        <v>347</v>
      </c>
      <c r="D587" s="42" t="s">
        <v>364</v>
      </c>
      <c r="E587" s="42" t="s">
        <v>188</v>
      </c>
      <c r="F587" s="151">
        <f t="shared" si="132"/>
        <v>350</v>
      </c>
      <c r="G587" s="151">
        <f t="shared" si="132"/>
        <v>350</v>
      </c>
    </row>
    <row r="588" spans="1:7" ht="31.5" x14ac:dyDescent="0.25">
      <c r="A588" s="7" t="s">
        <v>189</v>
      </c>
      <c r="B588" s="42" t="s">
        <v>55</v>
      </c>
      <c r="C588" s="89" t="s">
        <v>347</v>
      </c>
      <c r="D588" s="42" t="s">
        <v>364</v>
      </c>
      <c r="E588" s="42" t="s">
        <v>190</v>
      </c>
      <c r="F588" s="151">
        <f t="shared" si="132"/>
        <v>350</v>
      </c>
      <c r="G588" s="151">
        <f t="shared" si="132"/>
        <v>350</v>
      </c>
    </row>
    <row r="589" spans="1:7" ht="31.5" hidden="1" x14ac:dyDescent="0.25">
      <c r="A589" s="203" t="s">
        <v>889</v>
      </c>
      <c r="B589" s="42" t="s">
        <v>55</v>
      </c>
      <c r="C589" s="89" t="s">
        <v>347</v>
      </c>
      <c r="D589" s="42" t="s">
        <v>364</v>
      </c>
      <c r="E589" s="42" t="s">
        <v>291</v>
      </c>
      <c r="F589" s="151">
        <v>350</v>
      </c>
      <c r="G589" s="151">
        <v>350</v>
      </c>
    </row>
    <row r="590" spans="1:7" s="244" customFormat="1" ht="31.5" x14ac:dyDescent="0.25">
      <c r="A590" s="64" t="s">
        <v>126</v>
      </c>
      <c r="B590" s="29" t="s">
        <v>55</v>
      </c>
      <c r="C590" s="87">
        <v>12</v>
      </c>
      <c r="D590" s="36" t="s">
        <v>13</v>
      </c>
      <c r="E590" s="29"/>
      <c r="F590" s="167">
        <f t="shared" ref="F590:G591" si="133">F591</f>
        <v>200</v>
      </c>
      <c r="G590" s="167">
        <f t="shared" si="133"/>
        <v>200</v>
      </c>
    </row>
    <row r="591" spans="1:7" s="244" customFormat="1" ht="31.5" x14ac:dyDescent="0.25">
      <c r="A591" s="64" t="s">
        <v>907</v>
      </c>
      <c r="B591" s="29" t="s">
        <v>55</v>
      </c>
      <c r="C591" s="87">
        <v>12</v>
      </c>
      <c r="D591" s="245" t="s">
        <v>172</v>
      </c>
      <c r="E591" s="42"/>
      <c r="F591" s="167">
        <f t="shared" si="133"/>
        <v>200</v>
      </c>
      <c r="G591" s="167">
        <f t="shared" si="133"/>
        <v>200</v>
      </c>
    </row>
    <row r="592" spans="1:7" s="244" customFormat="1" ht="15.75" x14ac:dyDescent="0.25">
      <c r="A592" s="64" t="s">
        <v>179</v>
      </c>
      <c r="B592" s="29" t="s">
        <v>55</v>
      </c>
      <c r="C592" s="87" t="s">
        <v>347</v>
      </c>
      <c r="D592" s="20" t="s">
        <v>180</v>
      </c>
      <c r="E592" s="20"/>
      <c r="F592" s="321">
        <f t="shared" ref="F592:G595" si="134">F593</f>
        <v>200</v>
      </c>
      <c r="G592" s="321">
        <f t="shared" si="134"/>
        <v>200</v>
      </c>
    </row>
    <row r="593" spans="1:7" s="244" customFormat="1" ht="15.75" x14ac:dyDescent="0.25">
      <c r="A593" s="37" t="s">
        <v>802</v>
      </c>
      <c r="B593" s="38" t="s">
        <v>55</v>
      </c>
      <c r="C593" s="85" t="s">
        <v>347</v>
      </c>
      <c r="D593" s="38" t="s">
        <v>366</v>
      </c>
      <c r="E593" s="38"/>
      <c r="F593" s="327">
        <f t="shared" si="134"/>
        <v>200</v>
      </c>
      <c r="G593" s="327">
        <f t="shared" si="134"/>
        <v>200</v>
      </c>
    </row>
    <row r="594" spans="1:7" s="244" customFormat="1" ht="31.5" x14ac:dyDescent="0.25">
      <c r="A594" s="14" t="s">
        <v>187</v>
      </c>
      <c r="B594" s="31" t="s">
        <v>55</v>
      </c>
      <c r="C594" s="278" t="s">
        <v>347</v>
      </c>
      <c r="D594" s="41" t="s">
        <v>366</v>
      </c>
      <c r="E594" s="42" t="s">
        <v>188</v>
      </c>
      <c r="F594" s="328">
        <f t="shared" si="134"/>
        <v>200</v>
      </c>
      <c r="G594" s="328">
        <f t="shared" si="134"/>
        <v>200</v>
      </c>
    </row>
    <row r="595" spans="1:7" s="244" customFormat="1" ht="31.5" x14ac:dyDescent="0.25">
      <c r="A595" s="7" t="s">
        <v>189</v>
      </c>
      <c r="B595" s="31" t="s">
        <v>55</v>
      </c>
      <c r="C595" s="278" t="s">
        <v>347</v>
      </c>
      <c r="D595" s="41" t="s">
        <v>366</v>
      </c>
      <c r="E595" s="42" t="s">
        <v>190</v>
      </c>
      <c r="F595" s="328">
        <f t="shared" si="134"/>
        <v>200</v>
      </c>
      <c r="G595" s="328">
        <f t="shared" si="134"/>
        <v>200</v>
      </c>
    </row>
    <row r="596" spans="1:7" s="244" customFormat="1" ht="63" hidden="1" x14ac:dyDescent="0.2">
      <c r="A596" s="25" t="s">
        <v>290</v>
      </c>
      <c r="B596" s="126" t="s">
        <v>55</v>
      </c>
      <c r="C596" s="279" t="s">
        <v>347</v>
      </c>
      <c r="D596" s="1" t="s">
        <v>366</v>
      </c>
      <c r="E596" s="1" t="s">
        <v>291</v>
      </c>
      <c r="F596" s="323">
        <v>200</v>
      </c>
      <c r="G596" s="323">
        <v>200</v>
      </c>
    </row>
    <row r="597" spans="1:7" s="244" customFormat="1" ht="37.5" x14ac:dyDescent="0.3">
      <c r="A597" s="189" t="s">
        <v>893</v>
      </c>
      <c r="B597" s="29" t="s">
        <v>55</v>
      </c>
      <c r="C597" s="29" t="s">
        <v>347</v>
      </c>
      <c r="D597" s="29" t="s">
        <v>202</v>
      </c>
      <c r="E597" s="33"/>
      <c r="F597" s="260">
        <f>F598</f>
        <v>4327</v>
      </c>
      <c r="G597" s="260">
        <f>G598</f>
        <v>4327</v>
      </c>
    </row>
    <row r="598" spans="1:7" s="244" customFormat="1" ht="31.5" x14ac:dyDescent="0.25">
      <c r="A598" s="64" t="s">
        <v>902</v>
      </c>
      <c r="B598" s="29" t="s">
        <v>55</v>
      </c>
      <c r="C598" s="29" t="s">
        <v>347</v>
      </c>
      <c r="D598" s="5" t="s">
        <v>903</v>
      </c>
      <c r="E598" s="33"/>
      <c r="F598" s="260">
        <f t="shared" ref="F598:G601" si="135">F599</f>
        <v>4327</v>
      </c>
      <c r="G598" s="260">
        <f t="shared" si="135"/>
        <v>4327</v>
      </c>
    </row>
    <row r="599" spans="1:7" s="244" customFormat="1" ht="31.5" x14ac:dyDescent="0.25">
      <c r="A599" s="54" t="s">
        <v>909</v>
      </c>
      <c r="B599" s="38" t="s">
        <v>55</v>
      </c>
      <c r="C599" s="38" t="s">
        <v>347</v>
      </c>
      <c r="D599" s="2" t="s">
        <v>908</v>
      </c>
      <c r="E599" s="38"/>
      <c r="F599" s="168">
        <f t="shared" si="135"/>
        <v>4327</v>
      </c>
      <c r="G599" s="168">
        <f t="shared" si="135"/>
        <v>4327</v>
      </c>
    </row>
    <row r="600" spans="1:7" s="244" customFormat="1" ht="15.75" x14ac:dyDescent="0.25">
      <c r="A600" s="7" t="s">
        <v>32</v>
      </c>
      <c r="B600" s="42" t="s">
        <v>55</v>
      </c>
      <c r="C600" s="42" t="s">
        <v>347</v>
      </c>
      <c r="D600" s="1" t="s">
        <v>908</v>
      </c>
      <c r="E600" s="42" t="s">
        <v>42</v>
      </c>
      <c r="F600" s="151">
        <f t="shared" si="135"/>
        <v>4327</v>
      </c>
      <c r="G600" s="151">
        <f t="shared" si="135"/>
        <v>4327</v>
      </c>
    </row>
    <row r="601" spans="1:7" s="244" customFormat="1" ht="31.5" x14ac:dyDescent="0.25">
      <c r="A601" s="7" t="s">
        <v>33</v>
      </c>
      <c r="B601" s="42" t="s">
        <v>55</v>
      </c>
      <c r="C601" s="42" t="s">
        <v>347</v>
      </c>
      <c r="D601" s="1" t="s">
        <v>908</v>
      </c>
      <c r="E601" s="42" t="s">
        <v>43</v>
      </c>
      <c r="F601" s="151">
        <f t="shared" si="135"/>
        <v>4327</v>
      </c>
      <c r="G601" s="151">
        <f t="shared" si="135"/>
        <v>4327</v>
      </c>
    </row>
    <row r="602" spans="1:7" s="244" customFormat="1" ht="15.75" hidden="1" x14ac:dyDescent="0.25">
      <c r="A602" s="7" t="s">
        <v>34</v>
      </c>
      <c r="B602" s="42" t="s">
        <v>55</v>
      </c>
      <c r="C602" s="42" t="s">
        <v>347</v>
      </c>
      <c r="D602" s="1" t="s">
        <v>908</v>
      </c>
      <c r="E602" s="42" t="s">
        <v>35</v>
      </c>
      <c r="F602" s="204">
        <v>4327</v>
      </c>
      <c r="G602" s="204">
        <v>4327</v>
      </c>
    </row>
    <row r="603" spans="1:7" s="244" customFormat="1" ht="31.5" x14ac:dyDescent="0.25">
      <c r="A603" s="64" t="s">
        <v>367</v>
      </c>
      <c r="B603" s="29" t="s">
        <v>55</v>
      </c>
      <c r="C603" s="29" t="s">
        <v>347</v>
      </c>
      <c r="D603" s="29" t="s">
        <v>368</v>
      </c>
      <c r="E603" s="42"/>
      <c r="F603" s="167">
        <f>F604+F609</f>
        <v>15000</v>
      </c>
      <c r="G603" s="167">
        <f>G604+G609</f>
        <v>15000</v>
      </c>
    </row>
    <row r="604" spans="1:7" s="244" customFormat="1" ht="47.25" x14ac:dyDescent="0.3">
      <c r="A604" s="35" t="s">
        <v>369</v>
      </c>
      <c r="B604" s="29" t="s">
        <v>55</v>
      </c>
      <c r="C604" s="29" t="s">
        <v>347</v>
      </c>
      <c r="D604" s="29" t="s">
        <v>370</v>
      </c>
      <c r="E604" s="29"/>
      <c r="F604" s="235">
        <f>F605</f>
        <v>5000</v>
      </c>
      <c r="G604" s="235">
        <f>G605</f>
        <v>5000</v>
      </c>
    </row>
    <row r="605" spans="1:7" s="244" customFormat="1" ht="47.25" x14ac:dyDescent="0.25">
      <c r="A605" s="37" t="s">
        <v>371</v>
      </c>
      <c r="B605" s="38" t="s">
        <v>55</v>
      </c>
      <c r="C605" s="38" t="s">
        <v>347</v>
      </c>
      <c r="D605" s="38" t="s">
        <v>980</v>
      </c>
      <c r="E605" s="38"/>
      <c r="F605" s="168">
        <f t="shared" ref="F605:G607" si="136">F606</f>
        <v>5000</v>
      </c>
      <c r="G605" s="168">
        <f t="shared" si="136"/>
        <v>5000</v>
      </c>
    </row>
    <row r="606" spans="1:7" s="244" customFormat="1" ht="18.75" x14ac:dyDescent="0.3">
      <c r="A606" s="7" t="s">
        <v>32</v>
      </c>
      <c r="B606" s="42" t="s">
        <v>55</v>
      </c>
      <c r="C606" s="42" t="s">
        <v>347</v>
      </c>
      <c r="D606" s="42" t="s">
        <v>980</v>
      </c>
      <c r="E606" s="42" t="s">
        <v>42</v>
      </c>
      <c r="F606" s="329">
        <f t="shared" si="136"/>
        <v>5000</v>
      </c>
      <c r="G606" s="329">
        <f t="shared" si="136"/>
        <v>5000</v>
      </c>
    </row>
    <row r="607" spans="1:7" s="244" customFormat="1" ht="32.25" x14ac:dyDescent="0.3">
      <c r="A607" s="7" t="s">
        <v>33</v>
      </c>
      <c r="B607" s="42" t="s">
        <v>55</v>
      </c>
      <c r="C607" s="42" t="s">
        <v>347</v>
      </c>
      <c r="D607" s="42" t="s">
        <v>980</v>
      </c>
      <c r="E607" s="42" t="s">
        <v>43</v>
      </c>
      <c r="F607" s="329">
        <f t="shared" si="136"/>
        <v>5000</v>
      </c>
      <c r="G607" s="329">
        <f t="shared" si="136"/>
        <v>5000</v>
      </c>
    </row>
    <row r="608" spans="1:7" s="244" customFormat="1" ht="18.75" hidden="1" x14ac:dyDescent="0.25">
      <c r="A608" s="7" t="s">
        <v>34</v>
      </c>
      <c r="B608" s="42" t="s">
        <v>55</v>
      </c>
      <c r="C608" s="42" t="s">
        <v>347</v>
      </c>
      <c r="D608" s="42" t="s">
        <v>980</v>
      </c>
      <c r="E608" s="42" t="s">
        <v>35</v>
      </c>
      <c r="F608" s="330">
        <v>5000</v>
      </c>
      <c r="G608" s="331">
        <v>5000</v>
      </c>
    </row>
    <row r="609" spans="1:7" s="244" customFormat="1" ht="63" x14ac:dyDescent="0.25">
      <c r="A609" s="64" t="s">
        <v>910</v>
      </c>
      <c r="B609" s="29" t="s">
        <v>55</v>
      </c>
      <c r="C609" s="29" t="s">
        <v>347</v>
      </c>
      <c r="D609" s="20" t="s">
        <v>912</v>
      </c>
      <c r="E609" s="29"/>
      <c r="F609" s="167">
        <f t="shared" ref="F609:G612" si="137">F610</f>
        <v>10000</v>
      </c>
      <c r="G609" s="167">
        <f t="shared" si="137"/>
        <v>10000</v>
      </c>
    </row>
    <row r="610" spans="1:7" s="244" customFormat="1" ht="47.25" x14ac:dyDescent="0.25">
      <c r="A610" s="37" t="s">
        <v>911</v>
      </c>
      <c r="B610" s="38" t="s">
        <v>55</v>
      </c>
      <c r="C610" s="38" t="s">
        <v>347</v>
      </c>
      <c r="D610" s="2" t="s">
        <v>913</v>
      </c>
      <c r="E610" s="38"/>
      <c r="F610" s="168">
        <f t="shared" si="137"/>
        <v>10000</v>
      </c>
      <c r="G610" s="168">
        <f t="shared" si="137"/>
        <v>10000</v>
      </c>
    </row>
    <row r="611" spans="1:7" s="244" customFormat="1" ht="15.75" x14ac:dyDescent="0.25">
      <c r="A611" s="166" t="s">
        <v>32</v>
      </c>
      <c r="B611" s="42" t="s">
        <v>55</v>
      </c>
      <c r="C611" s="42" t="s">
        <v>347</v>
      </c>
      <c r="D611" s="1" t="s">
        <v>913</v>
      </c>
      <c r="E611" s="42" t="s">
        <v>42</v>
      </c>
      <c r="F611" s="151">
        <f t="shared" si="137"/>
        <v>10000</v>
      </c>
      <c r="G611" s="151">
        <f t="shared" si="137"/>
        <v>10000</v>
      </c>
    </row>
    <row r="612" spans="1:7" s="244" customFormat="1" ht="31.5" x14ac:dyDescent="0.25">
      <c r="A612" s="166" t="s">
        <v>33</v>
      </c>
      <c r="B612" s="42" t="s">
        <v>55</v>
      </c>
      <c r="C612" s="42" t="s">
        <v>347</v>
      </c>
      <c r="D612" s="1" t="s">
        <v>913</v>
      </c>
      <c r="E612" s="42" t="s">
        <v>43</v>
      </c>
      <c r="F612" s="151">
        <f t="shared" si="137"/>
        <v>10000</v>
      </c>
      <c r="G612" s="151">
        <f t="shared" si="137"/>
        <v>10000</v>
      </c>
    </row>
    <row r="613" spans="1:7" s="244" customFormat="1" ht="15.75" hidden="1" x14ac:dyDescent="0.25">
      <c r="A613" s="7" t="s">
        <v>34</v>
      </c>
      <c r="B613" s="42" t="s">
        <v>55</v>
      </c>
      <c r="C613" s="42" t="s">
        <v>347</v>
      </c>
      <c r="D613" s="1" t="s">
        <v>913</v>
      </c>
      <c r="E613" s="42" t="s">
        <v>35</v>
      </c>
      <c r="F613" s="204">
        <v>10000</v>
      </c>
      <c r="G613" s="204">
        <v>10000</v>
      </c>
    </row>
    <row r="614" spans="1:7" ht="18.75" x14ac:dyDescent="0.3">
      <c r="A614" s="280" t="s">
        <v>372</v>
      </c>
      <c r="B614" s="281" t="s">
        <v>373</v>
      </c>
      <c r="C614" s="281"/>
      <c r="D614" s="281"/>
      <c r="E614" s="281"/>
      <c r="F614" s="282">
        <f>F615+F672+F710+F821</f>
        <v>2234982</v>
      </c>
      <c r="G614" s="282">
        <f>G615+G672+G710+G821</f>
        <v>1731396</v>
      </c>
    </row>
    <row r="615" spans="1:7" ht="15.75" x14ac:dyDescent="0.25">
      <c r="A615" s="283" t="s">
        <v>374</v>
      </c>
      <c r="B615" s="284" t="s">
        <v>373</v>
      </c>
      <c r="C615" s="284" t="s">
        <v>12</v>
      </c>
      <c r="D615" s="284"/>
      <c r="E615" s="284"/>
      <c r="F615" s="285">
        <f>F616+F623+F630+F649</f>
        <v>120598</v>
      </c>
      <c r="G615" s="285">
        <f t="shared" ref="G615" si="138">G616+G623+G630+G649</f>
        <v>120598</v>
      </c>
    </row>
    <row r="616" spans="1:7" s="244" customFormat="1" ht="47.25" x14ac:dyDescent="0.25">
      <c r="A616" s="64" t="s">
        <v>375</v>
      </c>
      <c r="B616" s="29" t="s">
        <v>373</v>
      </c>
      <c r="C616" s="29" t="s">
        <v>12</v>
      </c>
      <c r="D616" s="87" t="s">
        <v>376</v>
      </c>
      <c r="E616" s="87"/>
      <c r="F616" s="167">
        <f t="shared" ref="F616:G621" si="139">F617</f>
        <v>2000</v>
      </c>
      <c r="G616" s="167">
        <f t="shared" si="139"/>
        <v>2000</v>
      </c>
    </row>
    <row r="617" spans="1:7" s="244" customFormat="1" ht="31.5" x14ac:dyDescent="0.25">
      <c r="A617" s="64" t="s">
        <v>377</v>
      </c>
      <c r="B617" s="29" t="s">
        <v>373</v>
      </c>
      <c r="C617" s="29" t="s">
        <v>12</v>
      </c>
      <c r="D617" s="36" t="s">
        <v>378</v>
      </c>
      <c r="E617" s="29"/>
      <c r="F617" s="167">
        <f t="shared" si="139"/>
        <v>2000</v>
      </c>
      <c r="G617" s="167">
        <f t="shared" si="139"/>
        <v>2000</v>
      </c>
    </row>
    <row r="618" spans="1:7" s="244" customFormat="1" ht="31.5" x14ac:dyDescent="0.25">
      <c r="A618" s="64" t="s">
        <v>379</v>
      </c>
      <c r="B618" s="29" t="s">
        <v>373</v>
      </c>
      <c r="C618" s="29" t="s">
        <v>12</v>
      </c>
      <c r="D618" s="36" t="s">
        <v>380</v>
      </c>
      <c r="E618" s="1"/>
      <c r="F618" s="167">
        <f t="shared" si="139"/>
        <v>2000</v>
      </c>
      <c r="G618" s="167">
        <f t="shared" si="139"/>
        <v>2000</v>
      </c>
    </row>
    <row r="619" spans="1:7" s="244" customFormat="1" ht="47.25" x14ac:dyDescent="0.25">
      <c r="A619" s="13" t="s">
        <v>381</v>
      </c>
      <c r="B619" s="38" t="s">
        <v>373</v>
      </c>
      <c r="C619" s="38" t="s">
        <v>12</v>
      </c>
      <c r="D619" s="38" t="s">
        <v>382</v>
      </c>
      <c r="E619" s="2"/>
      <c r="F619" s="168">
        <f t="shared" si="139"/>
        <v>2000</v>
      </c>
      <c r="G619" s="168">
        <f t="shared" si="139"/>
        <v>2000</v>
      </c>
    </row>
    <row r="620" spans="1:7" s="244" customFormat="1" ht="15.75" x14ac:dyDescent="0.25">
      <c r="A620" s="14" t="s">
        <v>32</v>
      </c>
      <c r="B620" s="42" t="s">
        <v>373</v>
      </c>
      <c r="C620" s="42" t="s">
        <v>12</v>
      </c>
      <c r="D620" s="1" t="s">
        <v>382</v>
      </c>
      <c r="E620" s="1" t="s">
        <v>42</v>
      </c>
      <c r="F620" s="151">
        <f t="shared" si="139"/>
        <v>2000</v>
      </c>
      <c r="G620" s="151">
        <f t="shared" si="139"/>
        <v>2000</v>
      </c>
    </row>
    <row r="621" spans="1:7" s="244" customFormat="1" ht="31.5" x14ac:dyDescent="0.25">
      <c r="A621" s="14" t="s">
        <v>33</v>
      </c>
      <c r="B621" s="42" t="s">
        <v>373</v>
      </c>
      <c r="C621" s="42" t="s">
        <v>12</v>
      </c>
      <c r="D621" s="1" t="s">
        <v>382</v>
      </c>
      <c r="E621" s="1" t="s">
        <v>43</v>
      </c>
      <c r="F621" s="151">
        <f t="shared" si="139"/>
        <v>2000</v>
      </c>
      <c r="G621" s="151">
        <f t="shared" si="139"/>
        <v>2000</v>
      </c>
    </row>
    <row r="622" spans="1:7" s="244" customFormat="1" ht="15.75" hidden="1" x14ac:dyDescent="0.25">
      <c r="A622" s="14" t="s">
        <v>170</v>
      </c>
      <c r="B622" s="42" t="s">
        <v>373</v>
      </c>
      <c r="C622" s="42" t="s">
        <v>12</v>
      </c>
      <c r="D622" s="1" t="s">
        <v>382</v>
      </c>
      <c r="E622" s="1" t="s">
        <v>35</v>
      </c>
      <c r="F622" s="151">
        <v>2000</v>
      </c>
      <c r="G622" s="151">
        <v>2000</v>
      </c>
    </row>
    <row r="623" spans="1:7" s="244" customFormat="1" ht="31.5" x14ac:dyDescent="0.2">
      <c r="A623" s="35" t="s">
        <v>163</v>
      </c>
      <c r="B623" s="20" t="s">
        <v>373</v>
      </c>
      <c r="C623" s="20" t="s">
        <v>12</v>
      </c>
      <c r="D623" s="83" t="s">
        <v>65</v>
      </c>
      <c r="E623" s="1"/>
      <c r="F623" s="321">
        <f t="shared" ref="F623:G623" si="140">F624</f>
        <v>3500</v>
      </c>
      <c r="G623" s="321">
        <f t="shared" si="140"/>
        <v>3500</v>
      </c>
    </row>
    <row r="624" spans="1:7" ht="15.75" x14ac:dyDescent="0.2">
      <c r="A624" s="35" t="s">
        <v>164</v>
      </c>
      <c r="B624" s="20" t="s">
        <v>373</v>
      </c>
      <c r="C624" s="20" t="s">
        <v>12</v>
      </c>
      <c r="D624" s="83" t="s">
        <v>165</v>
      </c>
      <c r="E624" s="1"/>
      <c r="F624" s="321">
        <f t="shared" ref="F624:G628" si="141">F625</f>
        <v>3500</v>
      </c>
      <c r="G624" s="321">
        <f t="shared" si="141"/>
        <v>3500</v>
      </c>
    </row>
    <row r="625" spans="1:7" ht="47.25" x14ac:dyDescent="0.2">
      <c r="A625" s="35" t="s">
        <v>166</v>
      </c>
      <c r="B625" s="20" t="s">
        <v>373</v>
      </c>
      <c r="C625" s="20" t="s">
        <v>12</v>
      </c>
      <c r="D625" s="83" t="s">
        <v>167</v>
      </c>
      <c r="E625" s="1"/>
      <c r="F625" s="321">
        <f t="shared" si="141"/>
        <v>3500</v>
      </c>
      <c r="G625" s="321">
        <f t="shared" si="141"/>
        <v>3500</v>
      </c>
    </row>
    <row r="626" spans="1:7" ht="63" x14ac:dyDescent="0.2">
      <c r="A626" s="54" t="s">
        <v>168</v>
      </c>
      <c r="B626" s="2" t="s">
        <v>373</v>
      </c>
      <c r="C626" s="2" t="s">
        <v>12</v>
      </c>
      <c r="D626" s="3" t="s">
        <v>169</v>
      </c>
      <c r="E626" s="1"/>
      <c r="F626" s="332">
        <f t="shared" si="141"/>
        <v>3500</v>
      </c>
      <c r="G626" s="332">
        <f t="shared" si="141"/>
        <v>3500</v>
      </c>
    </row>
    <row r="627" spans="1:7" ht="15.75" x14ac:dyDescent="0.2">
      <c r="A627" s="25" t="s">
        <v>32</v>
      </c>
      <c r="B627" s="1" t="s">
        <v>373</v>
      </c>
      <c r="C627" s="1" t="s">
        <v>12</v>
      </c>
      <c r="D627" s="1" t="s">
        <v>169</v>
      </c>
      <c r="E627" s="1" t="s">
        <v>42</v>
      </c>
      <c r="F627" s="323">
        <f t="shared" si="141"/>
        <v>3500</v>
      </c>
      <c r="G627" s="323">
        <f t="shared" si="141"/>
        <v>3500</v>
      </c>
    </row>
    <row r="628" spans="1:7" ht="31.5" x14ac:dyDescent="0.2">
      <c r="A628" s="25" t="s">
        <v>33</v>
      </c>
      <c r="B628" s="1" t="s">
        <v>373</v>
      </c>
      <c r="C628" s="1" t="s">
        <v>12</v>
      </c>
      <c r="D628" s="1" t="s">
        <v>169</v>
      </c>
      <c r="E628" s="1" t="s">
        <v>43</v>
      </c>
      <c r="F628" s="323">
        <f t="shared" si="141"/>
        <v>3500</v>
      </c>
      <c r="G628" s="323">
        <f t="shared" si="141"/>
        <v>3500</v>
      </c>
    </row>
    <row r="629" spans="1:7" ht="15.75" hidden="1" x14ac:dyDescent="0.25">
      <c r="A629" s="25" t="s">
        <v>170</v>
      </c>
      <c r="B629" s="1" t="s">
        <v>373</v>
      </c>
      <c r="C629" s="1" t="s">
        <v>12</v>
      </c>
      <c r="D629" s="1" t="s">
        <v>169</v>
      </c>
      <c r="E629" s="1" t="s">
        <v>35</v>
      </c>
      <c r="F629" s="151">
        <v>3500</v>
      </c>
      <c r="G629" s="151">
        <v>3500</v>
      </c>
    </row>
    <row r="630" spans="1:7" ht="37.5" x14ac:dyDescent="0.3">
      <c r="A630" s="189" t="s">
        <v>893</v>
      </c>
      <c r="B630" s="284" t="s">
        <v>373</v>
      </c>
      <c r="C630" s="284" t="s">
        <v>12</v>
      </c>
      <c r="D630" s="284" t="s">
        <v>202</v>
      </c>
      <c r="E630" s="286"/>
      <c r="F630" s="285">
        <f t="shared" ref="F630:G630" si="142">F631</f>
        <v>52788</v>
      </c>
      <c r="G630" s="285">
        <f t="shared" si="142"/>
        <v>52788</v>
      </c>
    </row>
    <row r="631" spans="1:7" s="208" customFormat="1" ht="31.5" x14ac:dyDescent="0.25">
      <c r="A631" s="64" t="s">
        <v>894</v>
      </c>
      <c r="B631" s="16" t="s">
        <v>373</v>
      </c>
      <c r="C631" s="16" t="s">
        <v>12</v>
      </c>
      <c r="D631" s="5" t="s">
        <v>906</v>
      </c>
      <c r="E631" s="213"/>
      <c r="F631" s="333">
        <f t="shared" ref="F631:G631" si="143">F632+F636</f>
        <v>52788</v>
      </c>
      <c r="G631" s="333">
        <f t="shared" si="143"/>
        <v>52788</v>
      </c>
    </row>
    <row r="632" spans="1:7" s="208" customFormat="1" ht="15.75" x14ac:dyDescent="0.25">
      <c r="A632" s="37" t="s">
        <v>914</v>
      </c>
      <c r="B632" s="2" t="s">
        <v>373</v>
      </c>
      <c r="C632" s="2" t="s">
        <v>12</v>
      </c>
      <c r="D632" s="3" t="s">
        <v>895</v>
      </c>
      <c r="E632" s="2"/>
      <c r="F632" s="334">
        <f t="shared" ref="F632:G634" si="144">F633</f>
        <v>400</v>
      </c>
      <c r="G632" s="335">
        <f t="shared" si="144"/>
        <v>400</v>
      </c>
    </row>
    <row r="633" spans="1:7" s="208" customFormat="1" ht="15.75" x14ac:dyDescent="0.2">
      <c r="A633" s="25" t="s">
        <v>32</v>
      </c>
      <c r="B633" s="1" t="s">
        <v>373</v>
      </c>
      <c r="C633" s="1" t="s">
        <v>12</v>
      </c>
      <c r="D633" s="3" t="s">
        <v>895</v>
      </c>
      <c r="E633" s="1" t="s">
        <v>42</v>
      </c>
      <c r="F633" s="317">
        <f t="shared" si="144"/>
        <v>400</v>
      </c>
      <c r="G633" s="318">
        <f t="shared" si="144"/>
        <v>400</v>
      </c>
    </row>
    <row r="634" spans="1:7" s="208" customFormat="1" ht="31.5" x14ac:dyDescent="0.2">
      <c r="A634" s="25" t="s">
        <v>33</v>
      </c>
      <c r="B634" s="1" t="s">
        <v>373</v>
      </c>
      <c r="C634" s="1" t="s">
        <v>12</v>
      </c>
      <c r="D634" s="3" t="s">
        <v>895</v>
      </c>
      <c r="E634" s="1" t="s">
        <v>43</v>
      </c>
      <c r="F634" s="317">
        <f t="shared" si="144"/>
        <v>400</v>
      </c>
      <c r="G634" s="318">
        <f t="shared" si="144"/>
        <v>400</v>
      </c>
    </row>
    <row r="635" spans="1:7" s="208" customFormat="1" ht="15.75" hidden="1" x14ac:dyDescent="0.2">
      <c r="A635" s="25" t="s">
        <v>34</v>
      </c>
      <c r="B635" s="1" t="s">
        <v>373</v>
      </c>
      <c r="C635" s="1" t="s">
        <v>12</v>
      </c>
      <c r="D635" s="3" t="s">
        <v>895</v>
      </c>
      <c r="E635" s="1" t="s">
        <v>35</v>
      </c>
      <c r="F635" s="317">
        <v>400</v>
      </c>
      <c r="G635" s="317">
        <v>400</v>
      </c>
    </row>
    <row r="636" spans="1:7" s="208" customFormat="1" ht="15.75" x14ac:dyDescent="0.25">
      <c r="A636" s="7" t="s">
        <v>896</v>
      </c>
      <c r="B636" s="1" t="s">
        <v>373</v>
      </c>
      <c r="C636" s="1" t="s">
        <v>12</v>
      </c>
      <c r="D636" s="24" t="s">
        <v>897</v>
      </c>
      <c r="E636" s="1"/>
      <c r="F636" s="317">
        <f t="shared" ref="F636:G636" si="145">F637+F641+F645</f>
        <v>52388</v>
      </c>
      <c r="G636" s="317">
        <f t="shared" si="145"/>
        <v>52388</v>
      </c>
    </row>
    <row r="637" spans="1:7" s="208" customFormat="1" ht="15.75" x14ac:dyDescent="0.25">
      <c r="A637" s="37" t="s">
        <v>915</v>
      </c>
      <c r="B637" s="2" t="s">
        <v>373</v>
      </c>
      <c r="C637" s="2" t="s">
        <v>12</v>
      </c>
      <c r="D637" s="3" t="s">
        <v>916</v>
      </c>
      <c r="E637" s="2"/>
      <c r="F637" s="334">
        <f t="shared" ref="F637:G639" si="146">F638</f>
        <v>7578</v>
      </c>
      <c r="G637" s="335">
        <f t="shared" si="146"/>
        <v>7578</v>
      </c>
    </row>
    <row r="638" spans="1:7" s="208" customFormat="1" ht="15.75" x14ac:dyDescent="0.2">
      <c r="A638" s="25" t="s">
        <v>32</v>
      </c>
      <c r="B638" s="1" t="s">
        <v>373</v>
      </c>
      <c r="C638" s="1" t="s">
        <v>12</v>
      </c>
      <c r="D638" s="24" t="s">
        <v>916</v>
      </c>
      <c r="E638" s="1" t="s">
        <v>42</v>
      </c>
      <c r="F638" s="317">
        <f t="shared" si="146"/>
        <v>7578</v>
      </c>
      <c r="G638" s="318">
        <f t="shared" si="146"/>
        <v>7578</v>
      </c>
    </row>
    <row r="639" spans="1:7" s="208" customFormat="1" ht="31.5" x14ac:dyDescent="0.2">
      <c r="A639" s="25" t="s">
        <v>33</v>
      </c>
      <c r="B639" s="1" t="s">
        <v>373</v>
      </c>
      <c r="C639" s="1" t="s">
        <v>12</v>
      </c>
      <c r="D639" s="24" t="s">
        <v>916</v>
      </c>
      <c r="E639" s="1" t="s">
        <v>43</v>
      </c>
      <c r="F639" s="317">
        <f t="shared" si="146"/>
        <v>7578</v>
      </c>
      <c r="G639" s="318">
        <f t="shared" si="146"/>
        <v>7578</v>
      </c>
    </row>
    <row r="640" spans="1:7" s="208" customFormat="1" ht="15.75" hidden="1" x14ac:dyDescent="0.2">
      <c r="A640" s="25" t="s">
        <v>34</v>
      </c>
      <c r="B640" s="1" t="s">
        <v>373</v>
      </c>
      <c r="C640" s="1" t="s">
        <v>12</v>
      </c>
      <c r="D640" s="24" t="s">
        <v>916</v>
      </c>
      <c r="E640" s="1" t="s">
        <v>35</v>
      </c>
      <c r="F640" s="317">
        <f>4078+3500</f>
        <v>7578</v>
      </c>
      <c r="G640" s="317">
        <f>4078+3500</f>
        <v>7578</v>
      </c>
    </row>
    <row r="641" spans="1:7" s="208" customFormat="1" ht="31.5" x14ac:dyDescent="0.25">
      <c r="A641" s="37" t="s">
        <v>976</v>
      </c>
      <c r="B641" s="2" t="s">
        <v>373</v>
      </c>
      <c r="C641" s="2" t="s">
        <v>12</v>
      </c>
      <c r="D641" s="3" t="s">
        <v>917</v>
      </c>
      <c r="E641" s="1"/>
      <c r="F641" s="317">
        <f t="shared" ref="F641:G643" si="147">F642</f>
        <v>5500</v>
      </c>
      <c r="G641" s="318">
        <f t="shared" si="147"/>
        <v>5500</v>
      </c>
    </row>
    <row r="642" spans="1:7" s="208" customFormat="1" ht="15.75" x14ac:dyDescent="0.2">
      <c r="A642" s="25" t="s">
        <v>32</v>
      </c>
      <c r="B642" s="1" t="s">
        <v>373</v>
      </c>
      <c r="C642" s="1" t="s">
        <v>12</v>
      </c>
      <c r="D642" s="24" t="s">
        <v>917</v>
      </c>
      <c r="E642" s="1" t="s">
        <v>42</v>
      </c>
      <c r="F642" s="317">
        <f t="shared" si="147"/>
        <v>5500</v>
      </c>
      <c r="G642" s="318">
        <f t="shared" si="147"/>
        <v>5500</v>
      </c>
    </row>
    <row r="643" spans="1:7" s="208" customFormat="1" ht="31.5" x14ac:dyDescent="0.2">
      <c r="A643" s="25" t="s">
        <v>33</v>
      </c>
      <c r="B643" s="1" t="s">
        <v>373</v>
      </c>
      <c r="C643" s="1" t="s">
        <v>12</v>
      </c>
      <c r="D643" s="24" t="s">
        <v>917</v>
      </c>
      <c r="E643" s="1" t="s">
        <v>43</v>
      </c>
      <c r="F643" s="317">
        <f t="shared" si="147"/>
        <v>5500</v>
      </c>
      <c r="G643" s="318">
        <f t="shared" si="147"/>
        <v>5500</v>
      </c>
    </row>
    <row r="644" spans="1:7" s="208" customFormat="1" ht="15.75" hidden="1" x14ac:dyDescent="0.2">
      <c r="A644" s="25" t="s">
        <v>34</v>
      </c>
      <c r="B644" s="1" t="s">
        <v>373</v>
      </c>
      <c r="C644" s="1" t="s">
        <v>12</v>
      </c>
      <c r="D644" s="24" t="s">
        <v>917</v>
      </c>
      <c r="E644" s="1" t="s">
        <v>35</v>
      </c>
      <c r="F644" s="317">
        <v>5500</v>
      </c>
      <c r="G644" s="318">
        <v>5500</v>
      </c>
    </row>
    <row r="645" spans="1:7" s="208" customFormat="1" ht="31.5" x14ac:dyDescent="0.25">
      <c r="A645" s="37" t="s">
        <v>918</v>
      </c>
      <c r="B645" s="2" t="s">
        <v>373</v>
      </c>
      <c r="C645" s="2" t="s">
        <v>12</v>
      </c>
      <c r="D645" s="3" t="s">
        <v>919</v>
      </c>
      <c r="E645" s="2"/>
      <c r="F645" s="334">
        <f t="shared" ref="F645:G647" si="148">F646</f>
        <v>39310</v>
      </c>
      <c r="G645" s="335">
        <f t="shared" si="148"/>
        <v>39310</v>
      </c>
    </row>
    <row r="646" spans="1:7" s="208" customFormat="1" ht="15.75" x14ac:dyDescent="0.2">
      <c r="A646" s="25" t="s">
        <v>32</v>
      </c>
      <c r="B646" s="1" t="s">
        <v>373</v>
      </c>
      <c r="C646" s="1" t="s">
        <v>12</v>
      </c>
      <c r="D646" s="24" t="s">
        <v>919</v>
      </c>
      <c r="E646" s="1" t="s">
        <v>42</v>
      </c>
      <c r="F646" s="317">
        <f t="shared" si="148"/>
        <v>39310</v>
      </c>
      <c r="G646" s="318">
        <f t="shared" si="148"/>
        <v>39310</v>
      </c>
    </row>
    <row r="647" spans="1:7" s="208" customFormat="1" ht="31.5" x14ac:dyDescent="0.2">
      <c r="A647" s="25" t="s">
        <v>33</v>
      </c>
      <c r="B647" s="1" t="s">
        <v>373</v>
      </c>
      <c r="C647" s="1" t="s">
        <v>12</v>
      </c>
      <c r="D647" s="24" t="s">
        <v>919</v>
      </c>
      <c r="E647" s="1" t="s">
        <v>43</v>
      </c>
      <c r="F647" s="317">
        <f t="shared" si="148"/>
        <v>39310</v>
      </c>
      <c r="G647" s="318">
        <f t="shared" si="148"/>
        <v>39310</v>
      </c>
    </row>
    <row r="648" spans="1:7" s="208" customFormat="1" ht="15.75" hidden="1" x14ac:dyDescent="0.2">
      <c r="A648" s="25" t="s">
        <v>34</v>
      </c>
      <c r="B648" s="1" t="s">
        <v>373</v>
      </c>
      <c r="C648" s="1" t="s">
        <v>12</v>
      </c>
      <c r="D648" s="24" t="s">
        <v>919</v>
      </c>
      <c r="E648" s="1" t="s">
        <v>35</v>
      </c>
      <c r="F648" s="317">
        <v>39310</v>
      </c>
      <c r="G648" s="318">
        <v>39310</v>
      </c>
    </row>
    <row r="649" spans="1:7" ht="31.5" x14ac:dyDescent="0.25">
      <c r="A649" s="64" t="s">
        <v>109</v>
      </c>
      <c r="B649" s="29" t="s">
        <v>373</v>
      </c>
      <c r="C649" s="29" t="s">
        <v>12</v>
      </c>
      <c r="D649" s="87" t="s">
        <v>110</v>
      </c>
      <c r="E649" s="87"/>
      <c r="F649" s="167">
        <f t="shared" ref="F649:G649" si="149">F650</f>
        <v>62310</v>
      </c>
      <c r="G649" s="167">
        <f t="shared" si="149"/>
        <v>62310</v>
      </c>
    </row>
    <row r="650" spans="1:7" ht="15.75" x14ac:dyDescent="0.25">
      <c r="A650" s="4" t="s">
        <v>927</v>
      </c>
      <c r="B650" s="29" t="s">
        <v>373</v>
      </c>
      <c r="C650" s="29" t="s">
        <v>12</v>
      </c>
      <c r="D650" s="20" t="s">
        <v>928</v>
      </c>
      <c r="E650" s="48"/>
      <c r="F650" s="211">
        <f t="shared" ref="F650" si="150">F651</f>
        <v>62310</v>
      </c>
      <c r="G650" s="211">
        <f t="shared" ref="G650" si="151">G651</f>
        <v>62310</v>
      </c>
    </row>
    <row r="651" spans="1:7" ht="31.5" x14ac:dyDescent="0.25">
      <c r="A651" s="64" t="s">
        <v>386</v>
      </c>
      <c r="B651" s="29" t="s">
        <v>373</v>
      </c>
      <c r="C651" s="29" t="s">
        <v>12</v>
      </c>
      <c r="D651" s="20" t="s">
        <v>942</v>
      </c>
      <c r="E651" s="20"/>
      <c r="F651" s="211">
        <f>F652+F656+F660+F664+F668</f>
        <v>62310</v>
      </c>
      <c r="G651" s="211">
        <f>G652+G656+G660+G664+G668</f>
        <v>62310</v>
      </c>
    </row>
    <row r="652" spans="1:7" ht="15.75" x14ac:dyDescent="0.25">
      <c r="A652" s="37" t="s">
        <v>387</v>
      </c>
      <c r="B652" s="38" t="s">
        <v>373</v>
      </c>
      <c r="C652" s="38" t="s">
        <v>12</v>
      </c>
      <c r="D652" s="2" t="s">
        <v>945</v>
      </c>
      <c r="E652" s="172"/>
      <c r="F652" s="212">
        <f t="shared" ref="F652:G654" si="152">F653</f>
        <v>30000</v>
      </c>
      <c r="G652" s="212">
        <f t="shared" si="152"/>
        <v>30000</v>
      </c>
    </row>
    <row r="653" spans="1:7" ht="15.75" x14ac:dyDescent="0.25">
      <c r="A653" s="14" t="s">
        <v>46</v>
      </c>
      <c r="B653" s="42" t="s">
        <v>373</v>
      </c>
      <c r="C653" s="42" t="s">
        <v>12</v>
      </c>
      <c r="D653" s="1" t="s">
        <v>945</v>
      </c>
      <c r="E653" s="1" t="s">
        <v>47</v>
      </c>
      <c r="F653" s="204">
        <f t="shared" si="152"/>
        <v>30000</v>
      </c>
      <c r="G653" s="204">
        <f t="shared" si="152"/>
        <v>30000</v>
      </c>
    </row>
    <row r="654" spans="1:7" ht="47.25" x14ac:dyDescent="0.25">
      <c r="A654" s="49" t="s">
        <v>203</v>
      </c>
      <c r="B654" s="42" t="s">
        <v>373</v>
      </c>
      <c r="C654" s="42" t="s">
        <v>12</v>
      </c>
      <c r="D654" s="1" t="s">
        <v>945</v>
      </c>
      <c r="E654" s="1" t="s">
        <v>204</v>
      </c>
      <c r="F654" s="204">
        <f t="shared" si="152"/>
        <v>30000</v>
      </c>
      <c r="G654" s="204">
        <f t="shared" si="152"/>
        <v>30000</v>
      </c>
    </row>
    <row r="655" spans="1:7" ht="47.25" hidden="1" x14ac:dyDescent="0.25">
      <c r="A655" s="228" t="s">
        <v>365</v>
      </c>
      <c r="B655" s="42" t="s">
        <v>373</v>
      </c>
      <c r="C655" s="42" t="s">
        <v>12</v>
      </c>
      <c r="D655" s="1" t="s">
        <v>945</v>
      </c>
      <c r="E655" s="1" t="s">
        <v>360</v>
      </c>
      <c r="F655" s="204">
        <v>30000</v>
      </c>
      <c r="G655" s="204">
        <v>30000</v>
      </c>
    </row>
    <row r="656" spans="1:7" ht="15.75" x14ac:dyDescent="0.25">
      <c r="A656" s="37" t="s">
        <v>388</v>
      </c>
      <c r="B656" s="38" t="s">
        <v>373</v>
      </c>
      <c r="C656" s="38" t="s">
        <v>12</v>
      </c>
      <c r="D656" s="2" t="s">
        <v>946</v>
      </c>
      <c r="E656" s="2"/>
      <c r="F656" s="212">
        <f t="shared" ref="F656:G658" si="153">F657</f>
        <v>20000</v>
      </c>
      <c r="G656" s="212">
        <f t="shared" si="153"/>
        <v>20000</v>
      </c>
    </row>
    <row r="657" spans="1:7" ht="15.75" x14ac:dyDescent="0.25">
      <c r="A657" s="14" t="s">
        <v>46</v>
      </c>
      <c r="B657" s="42" t="s">
        <v>373</v>
      </c>
      <c r="C657" s="42" t="s">
        <v>12</v>
      </c>
      <c r="D657" s="1" t="s">
        <v>946</v>
      </c>
      <c r="E657" s="1" t="s">
        <v>47</v>
      </c>
      <c r="F657" s="204">
        <f t="shared" si="153"/>
        <v>20000</v>
      </c>
      <c r="G657" s="204">
        <f t="shared" si="153"/>
        <v>20000</v>
      </c>
    </row>
    <row r="658" spans="1:7" ht="47.25" x14ac:dyDescent="0.25">
      <c r="A658" s="49" t="s">
        <v>203</v>
      </c>
      <c r="B658" s="42" t="s">
        <v>373</v>
      </c>
      <c r="C658" s="42" t="s">
        <v>12</v>
      </c>
      <c r="D658" s="1" t="s">
        <v>946</v>
      </c>
      <c r="E658" s="1" t="s">
        <v>204</v>
      </c>
      <c r="F658" s="204">
        <f t="shared" si="153"/>
        <v>20000</v>
      </c>
      <c r="G658" s="204">
        <f t="shared" si="153"/>
        <v>20000</v>
      </c>
    </row>
    <row r="659" spans="1:7" ht="47.25" hidden="1" x14ac:dyDescent="0.25">
      <c r="A659" s="228" t="s">
        <v>365</v>
      </c>
      <c r="B659" s="42" t="s">
        <v>373</v>
      </c>
      <c r="C659" s="42" t="s">
        <v>12</v>
      </c>
      <c r="D659" s="1" t="s">
        <v>946</v>
      </c>
      <c r="E659" s="1" t="s">
        <v>360</v>
      </c>
      <c r="F659" s="204">
        <v>20000</v>
      </c>
      <c r="G659" s="204">
        <v>20000</v>
      </c>
    </row>
    <row r="660" spans="1:7" ht="15.75" x14ac:dyDescent="0.25">
      <c r="A660" s="37" t="s">
        <v>389</v>
      </c>
      <c r="B660" s="38" t="s">
        <v>373</v>
      </c>
      <c r="C660" s="38" t="s">
        <v>12</v>
      </c>
      <c r="D660" s="2" t="s">
        <v>947</v>
      </c>
      <c r="E660" s="2"/>
      <c r="F660" s="212">
        <f t="shared" ref="F660:G662" si="154">F661</f>
        <v>2000</v>
      </c>
      <c r="G660" s="212">
        <f t="shared" si="154"/>
        <v>2000</v>
      </c>
    </row>
    <row r="661" spans="1:7" ht="31.5" x14ac:dyDescent="0.25">
      <c r="A661" s="25" t="s">
        <v>201</v>
      </c>
      <c r="B661" s="42" t="s">
        <v>373</v>
      </c>
      <c r="C661" s="42" t="s">
        <v>12</v>
      </c>
      <c r="D661" s="1" t="s">
        <v>947</v>
      </c>
      <c r="E661" s="1" t="s">
        <v>42</v>
      </c>
      <c r="F661" s="204">
        <f t="shared" si="154"/>
        <v>2000</v>
      </c>
      <c r="G661" s="204">
        <f t="shared" si="154"/>
        <v>2000</v>
      </c>
    </row>
    <row r="662" spans="1:7" ht="31.5" x14ac:dyDescent="0.25">
      <c r="A662" s="25" t="s">
        <v>33</v>
      </c>
      <c r="B662" s="42" t="s">
        <v>373</v>
      </c>
      <c r="C662" s="42" t="s">
        <v>12</v>
      </c>
      <c r="D662" s="1" t="s">
        <v>947</v>
      </c>
      <c r="E662" s="1" t="s">
        <v>43</v>
      </c>
      <c r="F662" s="204">
        <f t="shared" si="154"/>
        <v>2000</v>
      </c>
      <c r="G662" s="204">
        <f t="shared" si="154"/>
        <v>2000</v>
      </c>
    </row>
    <row r="663" spans="1:7" ht="15.75" hidden="1" x14ac:dyDescent="0.25">
      <c r="A663" s="25" t="s">
        <v>34</v>
      </c>
      <c r="B663" s="42" t="s">
        <v>373</v>
      </c>
      <c r="C663" s="42" t="s">
        <v>12</v>
      </c>
      <c r="D663" s="1" t="s">
        <v>947</v>
      </c>
      <c r="E663" s="1" t="s">
        <v>35</v>
      </c>
      <c r="F663" s="204">
        <v>2000</v>
      </c>
      <c r="G663" s="204">
        <v>2000</v>
      </c>
    </row>
    <row r="664" spans="1:7" ht="31.5" x14ac:dyDescent="0.25">
      <c r="A664" s="37" t="s">
        <v>390</v>
      </c>
      <c r="B664" s="38" t="s">
        <v>373</v>
      </c>
      <c r="C664" s="38" t="s">
        <v>12</v>
      </c>
      <c r="D664" s="2" t="s">
        <v>948</v>
      </c>
      <c r="E664" s="2"/>
      <c r="F664" s="212">
        <f t="shared" ref="F664:G666" si="155">F665</f>
        <v>7000</v>
      </c>
      <c r="G664" s="212">
        <f t="shared" si="155"/>
        <v>7000</v>
      </c>
    </row>
    <row r="665" spans="1:7" ht="15.75" x14ac:dyDescent="0.25">
      <c r="A665" s="14" t="s">
        <v>46</v>
      </c>
      <c r="B665" s="42" t="s">
        <v>373</v>
      </c>
      <c r="C665" s="42" t="s">
        <v>12</v>
      </c>
      <c r="D665" s="1" t="s">
        <v>948</v>
      </c>
      <c r="E665" s="1" t="s">
        <v>47</v>
      </c>
      <c r="F665" s="204">
        <f t="shared" si="155"/>
        <v>7000</v>
      </c>
      <c r="G665" s="204">
        <f t="shared" si="155"/>
        <v>7000</v>
      </c>
    </row>
    <row r="666" spans="1:7" ht="47.25" x14ac:dyDescent="0.25">
      <c r="A666" s="49" t="s">
        <v>203</v>
      </c>
      <c r="B666" s="42" t="s">
        <v>373</v>
      </c>
      <c r="C666" s="42" t="s">
        <v>12</v>
      </c>
      <c r="D666" s="1" t="s">
        <v>948</v>
      </c>
      <c r="E666" s="1" t="s">
        <v>204</v>
      </c>
      <c r="F666" s="204">
        <f t="shared" si="155"/>
        <v>7000</v>
      </c>
      <c r="G666" s="204">
        <f t="shared" si="155"/>
        <v>7000</v>
      </c>
    </row>
    <row r="667" spans="1:7" ht="47.25" hidden="1" x14ac:dyDescent="0.25">
      <c r="A667" s="228" t="s">
        <v>365</v>
      </c>
      <c r="B667" s="42" t="s">
        <v>373</v>
      </c>
      <c r="C667" s="42" t="s">
        <v>12</v>
      </c>
      <c r="D667" s="1" t="s">
        <v>948</v>
      </c>
      <c r="E667" s="1" t="s">
        <v>360</v>
      </c>
      <c r="F667" s="204">
        <v>7000</v>
      </c>
      <c r="G667" s="204">
        <v>7000</v>
      </c>
    </row>
    <row r="668" spans="1:7" ht="15.75" x14ac:dyDescent="0.25">
      <c r="A668" s="219" t="s">
        <v>944</v>
      </c>
      <c r="B668" s="38" t="s">
        <v>373</v>
      </c>
      <c r="C668" s="38" t="s">
        <v>12</v>
      </c>
      <c r="D668" s="2" t="s">
        <v>949</v>
      </c>
      <c r="E668" s="2"/>
      <c r="F668" s="212">
        <f t="shared" ref="F668:G670" si="156">F669</f>
        <v>3310</v>
      </c>
      <c r="G668" s="212">
        <f t="shared" si="156"/>
        <v>3310</v>
      </c>
    </row>
    <row r="669" spans="1:7" ht="15.75" x14ac:dyDescent="0.25">
      <c r="A669" s="14" t="s">
        <v>46</v>
      </c>
      <c r="B669" s="42" t="s">
        <v>373</v>
      </c>
      <c r="C669" s="42" t="s">
        <v>12</v>
      </c>
      <c r="D669" s="1" t="s">
        <v>949</v>
      </c>
      <c r="E669" s="1" t="s">
        <v>47</v>
      </c>
      <c r="F669" s="204">
        <f t="shared" si="156"/>
        <v>3310</v>
      </c>
      <c r="G669" s="204">
        <f t="shared" si="156"/>
        <v>3310</v>
      </c>
    </row>
    <row r="670" spans="1:7" ht="47.25" x14ac:dyDescent="0.25">
      <c r="A670" s="49" t="s">
        <v>203</v>
      </c>
      <c r="B670" s="42" t="s">
        <v>373</v>
      </c>
      <c r="C670" s="42" t="s">
        <v>12</v>
      </c>
      <c r="D670" s="1" t="s">
        <v>949</v>
      </c>
      <c r="E670" s="1" t="s">
        <v>204</v>
      </c>
      <c r="F670" s="204">
        <f t="shared" si="156"/>
        <v>3310</v>
      </c>
      <c r="G670" s="204">
        <f t="shared" si="156"/>
        <v>3310</v>
      </c>
    </row>
    <row r="671" spans="1:7" ht="47.25" hidden="1" x14ac:dyDescent="0.25">
      <c r="A671" s="228" t="s">
        <v>365</v>
      </c>
      <c r="B671" s="42" t="s">
        <v>373</v>
      </c>
      <c r="C671" s="42" t="s">
        <v>12</v>
      </c>
      <c r="D671" s="1" t="s">
        <v>949</v>
      </c>
      <c r="E671" s="1" t="s">
        <v>360</v>
      </c>
      <c r="F671" s="204">
        <v>3310</v>
      </c>
      <c r="G671" s="229">
        <v>3310</v>
      </c>
    </row>
    <row r="672" spans="1:7" ht="15.75" x14ac:dyDescent="0.25">
      <c r="A672" s="283" t="s">
        <v>391</v>
      </c>
      <c r="B672" s="284" t="s">
        <v>373</v>
      </c>
      <c r="C672" s="284" t="s">
        <v>10</v>
      </c>
      <c r="D672" s="284"/>
      <c r="E672" s="284"/>
      <c r="F672" s="285">
        <f>F673+F696+F703</f>
        <v>389733</v>
      </c>
      <c r="G672" s="285">
        <f>G673+G696+G703</f>
        <v>89733</v>
      </c>
    </row>
    <row r="673" spans="1:7" s="244" customFormat="1" ht="47.25" x14ac:dyDescent="0.25">
      <c r="A673" s="64" t="s">
        <v>375</v>
      </c>
      <c r="B673" s="29" t="s">
        <v>373</v>
      </c>
      <c r="C673" s="29" t="s">
        <v>10</v>
      </c>
      <c r="D673" s="87" t="s">
        <v>376</v>
      </c>
      <c r="E673" s="87"/>
      <c r="F673" s="167">
        <f>F674</f>
        <v>381000</v>
      </c>
      <c r="G673" s="167">
        <f>G674</f>
        <v>81000</v>
      </c>
    </row>
    <row r="674" spans="1:7" s="244" customFormat="1" ht="31.5" x14ac:dyDescent="0.2">
      <c r="A674" s="35" t="s">
        <v>393</v>
      </c>
      <c r="B674" s="1" t="s">
        <v>373</v>
      </c>
      <c r="C674" s="1" t="s">
        <v>10</v>
      </c>
      <c r="D674" s="5" t="s">
        <v>394</v>
      </c>
      <c r="E674" s="1"/>
      <c r="F674" s="162">
        <f>F675</f>
        <v>381000</v>
      </c>
      <c r="G674" s="162">
        <f>G675</f>
        <v>81000</v>
      </c>
    </row>
    <row r="675" spans="1:7" s="244" customFormat="1" ht="31.5" x14ac:dyDescent="0.2">
      <c r="A675" s="35" t="s">
        <v>395</v>
      </c>
      <c r="B675" s="1" t="s">
        <v>373</v>
      </c>
      <c r="C675" s="1" t="s">
        <v>10</v>
      </c>
      <c r="D675" s="5" t="s">
        <v>396</v>
      </c>
      <c r="E675" s="1"/>
      <c r="F675" s="162">
        <f>F676+F680+F684+F688+F692</f>
        <v>381000</v>
      </c>
      <c r="G675" s="162">
        <f>G676+G680+G684+G688+G692</f>
        <v>81000</v>
      </c>
    </row>
    <row r="676" spans="1:7" ht="15.75" x14ac:dyDescent="0.2">
      <c r="A676" s="136" t="s">
        <v>397</v>
      </c>
      <c r="B676" s="1" t="s">
        <v>373</v>
      </c>
      <c r="C676" s="1" t="s">
        <v>10</v>
      </c>
      <c r="D676" s="3" t="s">
        <v>398</v>
      </c>
      <c r="E676" s="2"/>
      <c r="F676" s="212">
        <f t="shared" ref="F676:G678" si="157">F677</f>
        <v>70000</v>
      </c>
      <c r="G676" s="212">
        <f t="shared" si="157"/>
        <v>70000</v>
      </c>
    </row>
    <row r="677" spans="1:7" ht="15.75" x14ac:dyDescent="0.25">
      <c r="A677" s="14" t="s">
        <v>46</v>
      </c>
      <c r="B677" s="1" t="s">
        <v>373</v>
      </c>
      <c r="C677" s="1" t="s">
        <v>10</v>
      </c>
      <c r="D677" s="24" t="s">
        <v>398</v>
      </c>
      <c r="E677" s="1" t="s">
        <v>47</v>
      </c>
      <c r="F677" s="204">
        <f t="shared" si="157"/>
        <v>70000</v>
      </c>
      <c r="G677" s="204">
        <f t="shared" si="157"/>
        <v>70000</v>
      </c>
    </row>
    <row r="678" spans="1:7" ht="47.25" x14ac:dyDescent="0.25">
      <c r="A678" s="7" t="s">
        <v>399</v>
      </c>
      <c r="B678" s="1" t="s">
        <v>373</v>
      </c>
      <c r="C678" s="1" t="s">
        <v>10</v>
      </c>
      <c r="D678" s="24" t="s">
        <v>398</v>
      </c>
      <c r="E678" s="1" t="s">
        <v>400</v>
      </c>
      <c r="F678" s="204">
        <f t="shared" si="157"/>
        <v>70000</v>
      </c>
      <c r="G678" s="204">
        <f t="shared" si="157"/>
        <v>70000</v>
      </c>
    </row>
    <row r="679" spans="1:7" ht="15.75" hidden="1" x14ac:dyDescent="0.25">
      <c r="A679" s="7" t="s">
        <v>401</v>
      </c>
      <c r="B679" s="42" t="s">
        <v>373</v>
      </c>
      <c r="C679" s="42" t="s">
        <v>10</v>
      </c>
      <c r="D679" s="24" t="s">
        <v>398</v>
      </c>
      <c r="E679" s="1" t="s">
        <v>402</v>
      </c>
      <c r="F679" s="204">
        <f>70000+100000-100000</f>
        <v>70000</v>
      </c>
      <c r="G679" s="204">
        <v>70000</v>
      </c>
    </row>
    <row r="680" spans="1:7" ht="15.75" x14ac:dyDescent="0.25">
      <c r="A680" s="13" t="s">
        <v>403</v>
      </c>
      <c r="B680" s="42" t="s">
        <v>373</v>
      </c>
      <c r="C680" s="42" t="s">
        <v>10</v>
      </c>
      <c r="D680" s="2" t="s">
        <v>404</v>
      </c>
      <c r="E680" s="2"/>
      <c r="F680" s="212">
        <f t="shared" ref="F680:G682" si="158">F681</f>
        <v>5000</v>
      </c>
      <c r="G680" s="212">
        <f t="shared" si="158"/>
        <v>5000</v>
      </c>
    </row>
    <row r="681" spans="1:7" ht="31.5" x14ac:dyDescent="0.25">
      <c r="A681" s="25" t="s">
        <v>201</v>
      </c>
      <c r="B681" s="42" t="s">
        <v>373</v>
      </c>
      <c r="C681" s="42" t="s">
        <v>10</v>
      </c>
      <c r="D681" s="1" t="s">
        <v>404</v>
      </c>
      <c r="E681" s="1" t="s">
        <v>42</v>
      </c>
      <c r="F681" s="204">
        <f t="shared" si="158"/>
        <v>5000</v>
      </c>
      <c r="G681" s="204">
        <f t="shared" si="158"/>
        <v>5000</v>
      </c>
    </row>
    <row r="682" spans="1:7" ht="31.5" x14ac:dyDescent="0.25">
      <c r="A682" s="14" t="s">
        <v>33</v>
      </c>
      <c r="B682" s="42" t="s">
        <v>373</v>
      </c>
      <c r="C682" s="42" t="s">
        <v>10</v>
      </c>
      <c r="D682" s="1" t="s">
        <v>404</v>
      </c>
      <c r="E682" s="1" t="s">
        <v>43</v>
      </c>
      <c r="F682" s="204">
        <f t="shared" si="158"/>
        <v>5000</v>
      </c>
      <c r="G682" s="204">
        <f t="shared" si="158"/>
        <v>5000</v>
      </c>
    </row>
    <row r="683" spans="1:7" ht="15.75" hidden="1" x14ac:dyDescent="0.25">
      <c r="A683" s="14" t="s">
        <v>170</v>
      </c>
      <c r="B683" s="42" t="s">
        <v>373</v>
      </c>
      <c r="C683" s="42" t="s">
        <v>10</v>
      </c>
      <c r="D683" s="1" t="s">
        <v>404</v>
      </c>
      <c r="E683" s="1" t="s">
        <v>35</v>
      </c>
      <c r="F683" s="204">
        <v>5000</v>
      </c>
      <c r="G683" s="204">
        <v>5000</v>
      </c>
    </row>
    <row r="684" spans="1:7" ht="15.75" x14ac:dyDescent="0.25">
      <c r="A684" s="13" t="s">
        <v>405</v>
      </c>
      <c r="B684" s="42" t="s">
        <v>373</v>
      </c>
      <c r="C684" s="42" t="s">
        <v>10</v>
      </c>
      <c r="D684" s="2" t="s">
        <v>406</v>
      </c>
      <c r="E684" s="2"/>
      <c r="F684" s="212">
        <f t="shared" ref="F684:G686" si="159">F685</f>
        <v>6000</v>
      </c>
      <c r="G684" s="212">
        <f t="shared" si="159"/>
        <v>6000</v>
      </c>
    </row>
    <row r="685" spans="1:7" ht="31.5" x14ac:dyDescent="0.25">
      <c r="A685" s="25" t="s">
        <v>201</v>
      </c>
      <c r="B685" s="42" t="s">
        <v>373</v>
      </c>
      <c r="C685" s="42" t="s">
        <v>10</v>
      </c>
      <c r="D685" s="1" t="s">
        <v>406</v>
      </c>
      <c r="E685" s="1" t="s">
        <v>42</v>
      </c>
      <c r="F685" s="204">
        <f t="shared" si="159"/>
        <v>6000</v>
      </c>
      <c r="G685" s="204">
        <f t="shared" si="159"/>
        <v>6000</v>
      </c>
    </row>
    <row r="686" spans="1:7" ht="31.5" x14ac:dyDescent="0.25">
      <c r="A686" s="14" t="s">
        <v>33</v>
      </c>
      <c r="B686" s="1" t="s">
        <v>373</v>
      </c>
      <c r="C686" s="1" t="s">
        <v>10</v>
      </c>
      <c r="D686" s="1" t="s">
        <v>406</v>
      </c>
      <c r="E686" s="1" t="s">
        <v>43</v>
      </c>
      <c r="F686" s="204">
        <f t="shared" si="159"/>
        <v>6000</v>
      </c>
      <c r="G686" s="204">
        <f t="shared" si="159"/>
        <v>6000</v>
      </c>
    </row>
    <row r="687" spans="1:7" ht="15.75" hidden="1" x14ac:dyDescent="0.25">
      <c r="A687" s="14" t="s">
        <v>170</v>
      </c>
      <c r="B687" s="1" t="s">
        <v>373</v>
      </c>
      <c r="C687" s="1" t="s">
        <v>10</v>
      </c>
      <c r="D687" s="1" t="s">
        <v>406</v>
      </c>
      <c r="E687" s="1" t="s">
        <v>35</v>
      </c>
      <c r="F687" s="204">
        <v>6000</v>
      </c>
      <c r="G687" s="204">
        <v>6000</v>
      </c>
    </row>
    <row r="688" spans="1:7" ht="31.5" x14ac:dyDescent="0.25">
      <c r="A688" s="13" t="s">
        <v>407</v>
      </c>
      <c r="B688" s="1" t="s">
        <v>373</v>
      </c>
      <c r="C688" s="1" t="s">
        <v>10</v>
      </c>
      <c r="D688" s="2" t="s">
        <v>408</v>
      </c>
      <c r="E688" s="2"/>
      <c r="F688" s="212">
        <f t="shared" ref="F688:G690" si="160">F689</f>
        <v>3000</v>
      </c>
      <c r="G688" s="212">
        <f t="shared" si="160"/>
        <v>0</v>
      </c>
    </row>
    <row r="689" spans="1:7" ht="31.5" x14ac:dyDescent="0.25">
      <c r="A689" s="217" t="s">
        <v>324</v>
      </c>
      <c r="B689" s="1" t="s">
        <v>373</v>
      </c>
      <c r="C689" s="1" t="s">
        <v>10</v>
      </c>
      <c r="D689" s="1" t="s">
        <v>408</v>
      </c>
      <c r="E689" s="218" t="s">
        <v>384</v>
      </c>
      <c r="F689" s="204">
        <f t="shared" si="160"/>
        <v>3000</v>
      </c>
      <c r="G689" s="204">
        <f t="shared" si="160"/>
        <v>0</v>
      </c>
    </row>
    <row r="690" spans="1:7" ht="15.75" x14ac:dyDescent="0.25">
      <c r="A690" s="14" t="s">
        <v>325</v>
      </c>
      <c r="B690" s="1" t="s">
        <v>373</v>
      </c>
      <c r="C690" s="1" t="s">
        <v>10</v>
      </c>
      <c r="D690" s="1" t="s">
        <v>408</v>
      </c>
      <c r="E690" s="218" t="s">
        <v>392</v>
      </c>
      <c r="F690" s="204">
        <f t="shared" si="160"/>
        <v>3000</v>
      </c>
      <c r="G690" s="204">
        <f t="shared" si="160"/>
        <v>0</v>
      </c>
    </row>
    <row r="691" spans="1:7" ht="31.5" hidden="1" x14ac:dyDescent="0.25">
      <c r="A691" s="14" t="s">
        <v>326</v>
      </c>
      <c r="B691" s="1" t="s">
        <v>373</v>
      </c>
      <c r="C691" s="1" t="s">
        <v>10</v>
      </c>
      <c r="D691" s="1" t="s">
        <v>408</v>
      </c>
      <c r="E691" s="218" t="s">
        <v>385</v>
      </c>
      <c r="F691" s="204">
        <v>3000</v>
      </c>
      <c r="G691" s="204">
        <v>0</v>
      </c>
    </row>
    <row r="692" spans="1:7" ht="31.5" x14ac:dyDescent="0.25">
      <c r="A692" s="13" t="s">
        <v>409</v>
      </c>
      <c r="B692" s="42" t="s">
        <v>373</v>
      </c>
      <c r="C692" s="42" t="s">
        <v>10</v>
      </c>
      <c r="D692" s="2" t="s">
        <v>410</v>
      </c>
      <c r="E692" s="2"/>
      <c r="F692" s="212">
        <f t="shared" ref="F692:G694" si="161">F693</f>
        <v>297000</v>
      </c>
      <c r="G692" s="212">
        <f t="shared" si="161"/>
        <v>0</v>
      </c>
    </row>
    <row r="693" spans="1:7" ht="31.5" x14ac:dyDescent="0.25">
      <c r="A693" s="217" t="s">
        <v>324</v>
      </c>
      <c r="B693" s="42" t="s">
        <v>373</v>
      </c>
      <c r="C693" s="42" t="s">
        <v>10</v>
      </c>
      <c r="D693" s="1" t="s">
        <v>410</v>
      </c>
      <c r="E693" s="218" t="s">
        <v>384</v>
      </c>
      <c r="F693" s="204">
        <f t="shared" si="161"/>
        <v>297000</v>
      </c>
      <c r="G693" s="204">
        <f t="shared" si="161"/>
        <v>0</v>
      </c>
    </row>
    <row r="694" spans="1:7" ht="15.75" x14ac:dyDescent="0.25">
      <c r="A694" s="14" t="s">
        <v>325</v>
      </c>
      <c r="B694" s="42" t="s">
        <v>373</v>
      </c>
      <c r="C694" s="42" t="s">
        <v>10</v>
      </c>
      <c r="D694" s="1" t="s">
        <v>410</v>
      </c>
      <c r="E694" s="218" t="s">
        <v>392</v>
      </c>
      <c r="F694" s="204">
        <f t="shared" si="161"/>
        <v>297000</v>
      </c>
      <c r="G694" s="204">
        <f t="shared" si="161"/>
        <v>0</v>
      </c>
    </row>
    <row r="695" spans="1:7" ht="31.5" hidden="1" x14ac:dyDescent="0.25">
      <c r="A695" s="14" t="s">
        <v>326</v>
      </c>
      <c r="B695" s="42" t="s">
        <v>373</v>
      </c>
      <c r="C695" s="42" t="s">
        <v>10</v>
      </c>
      <c r="D695" s="1" t="s">
        <v>410</v>
      </c>
      <c r="E695" s="218" t="s">
        <v>385</v>
      </c>
      <c r="F695" s="204">
        <v>297000</v>
      </c>
      <c r="G695" s="204">
        <v>0</v>
      </c>
    </row>
    <row r="696" spans="1:7" s="244" customFormat="1" ht="37.5" x14ac:dyDescent="0.3">
      <c r="A696" s="189" t="s">
        <v>893</v>
      </c>
      <c r="B696" s="29" t="s">
        <v>373</v>
      </c>
      <c r="C696" s="29" t="s">
        <v>10</v>
      </c>
      <c r="D696" s="29" t="s">
        <v>202</v>
      </c>
      <c r="E696" s="42"/>
      <c r="F696" s="167">
        <f t="shared" ref="F696:G696" si="162">F697</f>
        <v>3797</v>
      </c>
      <c r="G696" s="167">
        <f t="shared" si="162"/>
        <v>3797</v>
      </c>
    </row>
    <row r="697" spans="1:7" s="214" customFormat="1" ht="31.5" x14ac:dyDescent="0.25">
      <c r="A697" s="64" t="s">
        <v>894</v>
      </c>
      <c r="B697" s="20" t="s">
        <v>373</v>
      </c>
      <c r="C697" s="20" t="s">
        <v>10</v>
      </c>
      <c r="D697" s="5" t="s">
        <v>906</v>
      </c>
      <c r="E697" s="1"/>
      <c r="F697" s="234">
        <f t="shared" ref="F697:G698" si="163">F698</f>
        <v>3797</v>
      </c>
      <c r="G697" s="234">
        <f t="shared" si="163"/>
        <v>3797</v>
      </c>
    </row>
    <row r="698" spans="1:7" s="214" customFormat="1" ht="15.75" x14ac:dyDescent="0.25">
      <c r="A698" s="7" t="s">
        <v>896</v>
      </c>
      <c r="B698" s="20"/>
      <c r="C698" s="20"/>
      <c r="D698" s="5"/>
      <c r="E698" s="1"/>
      <c r="F698" s="234">
        <f t="shared" si="163"/>
        <v>3797</v>
      </c>
      <c r="G698" s="234">
        <f t="shared" si="163"/>
        <v>3797</v>
      </c>
    </row>
    <row r="699" spans="1:7" s="214" customFormat="1" ht="15.75" x14ac:dyDescent="0.25">
      <c r="A699" s="37" t="s">
        <v>915</v>
      </c>
      <c r="B699" s="2" t="s">
        <v>373</v>
      </c>
      <c r="C699" s="2" t="s">
        <v>10</v>
      </c>
      <c r="D699" s="3" t="s">
        <v>916</v>
      </c>
      <c r="E699" s="1"/>
      <c r="F699" s="334">
        <f t="shared" ref="F699:G701" si="164">F700</f>
        <v>3797</v>
      </c>
      <c r="G699" s="335">
        <f t="shared" si="164"/>
        <v>3797</v>
      </c>
    </row>
    <row r="700" spans="1:7" s="214" customFormat="1" ht="15.75" x14ac:dyDescent="0.2">
      <c r="A700" s="25" t="s">
        <v>32</v>
      </c>
      <c r="B700" s="1" t="s">
        <v>373</v>
      </c>
      <c r="C700" s="1" t="s">
        <v>10</v>
      </c>
      <c r="D700" s="24" t="s">
        <v>916</v>
      </c>
      <c r="E700" s="86">
        <v>200</v>
      </c>
      <c r="F700" s="317">
        <f t="shared" si="164"/>
        <v>3797</v>
      </c>
      <c r="G700" s="318">
        <f t="shared" si="164"/>
        <v>3797</v>
      </c>
    </row>
    <row r="701" spans="1:7" s="214" customFormat="1" ht="31.5" x14ac:dyDescent="0.2">
      <c r="A701" s="25" t="s">
        <v>33</v>
      </c>
      <c r="B701" s="1" t="s">
        <v>373</v>
      </c>
      <c r="C701" s="1" t="s">
        <v>10</v>
      </c>
      <c r="D701" s="24" t="s">
        <v>916</v>
      </c>
      <c r="E701" s="86">
        <v>240</v>
      </c>
      <c r="F701" s="317">
        <f t="shared" si="164"/>
        <v>3797</v>
      </c>
      <c r="G701" s="318">
        <f t="shared" si="164"/>
        <v>3797</v>
      </c>
    </row>
    <row r="702" spans="1:7" s="214" customFormat="1" ht="15.75" hidden="1" x14ac:dyDescent="0.2">
      <c r="A702" s="25" t="s">
        <v>34</v>
      </c>
      <c r="B702" s="1" t="s">
        <v>373</v>
      </c>
      <c r="C702" s="1" t="s">
        <v>10</v>
      </c>
      <c r="D702" s="24" t="s">
        <v>916</v>
      </c>
      <c r="E702" s="86">
        <v>244</v>
      </c>
      <c r="F702" s="317">
        <f>3206+591</f>
        <v>3797</v>
      </c>
      <c r="G702" s="317">
        <f>3206+591</f>
        <v>3797</v>
      </c>
    </row>
    <row r="703" spans="1:7" ht="31.5" x14ac:dyDescent="0.25">
      <c r="A703" s="64" t="s">
        <v>109</v>
      </c>
      <c r="B703" s="29" t="s">
        <v>373</v>
      </c>
      <c r="C703" s="29" t="s">
        <v>10</v>
      </c>
      <c r="D703" s="87" t="s">
        <v>110</v>
      </c>
      <c r="E703" s="87"/>
      <c r="F703" s="167">
        <f t="shared" ref="F703:G703" si="165">F704</f>
        <v>4936</v>
      </c>
      <c r="G703" s="167">
        <f t="shared" si="165"/>
        <v>4936</v>
      </c>
    </row>
    <row r="704" spans="1:7" ht="15.75" x14ac:dyDescent="0.25">
      <c r="A704" s="4" t="s">
        <v>927</v>
      </c>
      <c r="B704" s="29" t="s">
        <v>373</v>
      </c>
      <c r="C704" s="29" t="s">
        <v>10</v>
      </c>
      <c r="D704" s="20" t="s">
        <v>928</v>
      </c>
      <c r="E704" s="48"/>
      <c r="F704" s="211">
        <f t="shared" ref="F704:G704" si="166">F705</f>
        <v>4936</v>
      </c>
      <c r="G704" s="211">
        <f t="shared" si="166"/>
        <v>4936</v>
      </c>
    </row>
    <row r="705" spans="1:7" ht="31.5" x14ac:dyDescent="0.25">
      <c r="A705" s="64" t="s">
        <v>386</v>
      </c>
      <c r="B705" s="29" t="s">
        <v>373</v>
      </c>
      <c r="C705" s="29" t="s">
        <v>10</v>
      </c>
      <c r="D705" s="29" t="s">
        <v>942</v>
      </c>
      <c r="E705" s="87"/>
      <c r="F705" s="167">
        <f t="shared" ref="F705:G708" si="167">F706</f>
        <v>4936</v>
      </c>
      <c r="G705" s="167">
        <f t="shared" si="167"/>
        <v>4936</v>
      </c>
    </row>
    <row r="706" spans="1:7" ht="47.25" x14ac:dyDescent="0.25">
      <c r="A706" s="37" t="s">
        <v>411</v>
      </c>
      <c r="B706" s="38" t="s">
        <v>373</v>
      </c>
      <c r="C706" s="38" t="s">
        <v>10</v>
      </c>
      <c r="D706" s="38" t="s">
        <v>943</v>
      </c>
      <c r="E706" s="2"/>
      <c r="F706" s="138">
        <f t="shared" si="167"/>
        <v>4936</v>
      </c>
      <c r="G706" s="138">
        <f t="shared" si="167"/>
        <v>4936</v>
      </c>
    </row>
    <row r="707" spans="1:7" ht="15.75" x14ac:dyDescent="0.25">
      <c r="A707" s="14" t="s">
        <v>46</v>
      </c>
      <c r="B707" s="42" t="s">
        <v>373</v>
      </c>
      <c r="C707" s="42" t="s">
        <v>10</v>
      </c>
      <c r="D707" s="42" t="s">
        <v>943</v>
      </c>
      <c r="E707" s="1" t="s">
        <v>47</v>
      </c>
      <c r="F707" s="124">
        <f t="shared" si="167"/>
        <v>4936</v>
      </c>
      <c r="G707" s="124">
        <f t="shared" si="167"/>
        <v>4936</v>
      </c>
    </row>
    <row r="708" spans="1:7" ht="47.25" x14ac:dyDescent="0.25">
      <c r="A708" s="49" t="s">
        <v>203</v>
      </c>
      <c r="B708" s="42" t="s">
        <v>373</v>
      </c>
      <c r="C708" s="42" t="s">
        <v>10</v>
      </c>
      <c r="D708" s="42" t="s">
        <v>943</v>
      </c>
      <c r="E708" s="1" t="s">
        <v>204</v>
      </c>
      <c r="F708" s="124">
        <f t="shared" si="167"/>
        <v>4936</v>
      </c>
      <c r="G708" s="124">
        <f t="shared" si="167"/>
        <v>4936</v>
      </c>
    </row>
    <row r="709" spans="1:7" ht="47.25" hidden="1" x14ac:dyDescent="0.25">
      <c r="A709" s="228" t="s">
        <v>365</v>
      </c>
      <c r="B709" s="42" t="s">
        <v>373</v>
      </c>
      <c r="C709" s="42" t="s">
        <v>10</v>
      </c>
      <c r="D709" s="42" t="s">
        <v>943</v>
      </c>
      <c r="E709" s="1" t="s">
        <v>360</v>
      </c>
      <c r="F709" s="124">
        <v>4936</v>
      </c>
      <c r="G709" s="124">
        <v>4936</v>
      </c>
    </row>
    <row r="710" spans="1:7" s="244" customFormat="1" ht="15.75" x14ac:dyDescent="0.25">
      <c r="A710" s="28" t="s">
        <v>412</v>
      </c>
      <c r="B710" s="29" t="s">
        <v>373</v>
      </c>
      <c r="C710" s="29" t="s">
        <v>27</v>
      </c>
      <c r="D710" s="29"/>
      <c r="E710" s="29"/>
      <c r="F710" s="167">
        <f t="shared" ref="F710:G710" si="168">F711+F721+F740</f>
        <v>1571844</v>
      </c>
      <c r="G710" s="167">
        <f t="shared" si="168"/>
        <v>1368258</v>
      </c>
    </row>
    <row r="711" spans="1:7" ht="31.5" x14ac:dyDescent="0.25">
      <c r="A711" s="64" t="s">
        <v>303</v>
      </c>
      <c r="B711" s="29" t="s">
        <v>373</v>
      </c>
      <c r="C711" s="29" t="s">
        <v>27</v>
      </c>
      <c r="D711" s="87" t="s">
        <v>304</v>
      </c>
      <c r="E711" s="87"/>
      <c r="F711" s="167">
        <f>F712</f>
        <v>99959</v>
      </c>
      <c r="G711" s="167">
        <f>G712</f>
        <v>99959</v>
      </c>
    </row>
    <row r="712" spans="1:7" ht="32.25" x14ac:dyDescent="0.3">
      <c r="A712" s="64" t="s">
        <v>314</v>
      </c>
      <c r="B712" s="27" t="s">
        <v>373</v>
      </c>
      <c r="C712" s="27" t="s">
        <v>27</v>
      </c>
      <c r="D712" s="29" t="s">
        <v>315</v>
      </c>
      <c r="E712" s="87"/>
      <c r="F712" s="167">
        <f t="shared" ref="F712:G712" si="169">F713+F717</f>
        <v>99959</v>
      </c>
      <c r="G712" s="167">
        <f t="shared" si="169"/>
        <v>99959</v>
      </c>
    </row>
    <row r="713" spans="1:7" ht="18.75" x14ac:dyDescent="0.3">
      <c r="A713" s="44" t="s">
        <v>413</v>
      </c>
      <c r="B713" s="271" t="s">
        <v>373</v>
      </c>
      <c r="C713" s="271" t="s">
        <v>27</v>
      </c>
      <c r="D713" s="38" t="s">
        <v>414</v>
      </c>
      <c r="E713" s="85"/>
      <c r="F713" s="168">
        <f t="shared" ref="F713:G715" si="170">F714</f>
        <v>88729</v>
      </c>
      <c r="G713" s="168">
        <f t="shared" si="170"/>
        <v>88729</v>
      </c>
    </row>
    <row r="714" spans="1:7" ht="18.75" x14ac:dyDescent="0.3">
      <c r="A714" s="7" t="s">
        <v>32</v>
      </c>
      <c r="B714" s="272" t="s">
        <v>373</v>
      </c>
      <c r="C714" s="272" t="s">
        <v>27</v>
      </c>
      <c r="D714" s="42" t="s">
        <v>414</v>
      </c>
      <c r="E714" s="89">
        <v>200</v>
      </c>
      <c r="F714" s="151">
        <f t="shared" si="170"/>
        <v>88729</v>
      </c>
      <c r="G714" s="151">
        <f t="shared" si="170"/>
        <v>88729</v>
      </c>
    </row>
    <row r="715" spans="1:7" ht="32.25" x14ac:dyDescent="0.3">
      <c r="A715" s="7" t="s">
        <v>33</v>
      </c>
      <c r="B715" s="272" t="s">
        <v>373</v>
      </c>
      <c r="C715" s="272" t="s">
        <v>27</v>
      </c>
      <c r="D715" s="42" t="s">
        <v>414</v>
      </c>
      <c r="E715" s="89">
        <v>240</v>
      </c>
      <c r="F715" s="151">
        <f t="shared" si="170"/>
        <v>88729</v>
      </c>
      <c r="G715" s="151">
        <f t="shared" si="170"/>
        <v>88729</v>
      </c>
    </row>
    <row r="716" spans="1:7" ht="15.75" hidden="1" x14ac:dyDescent="0.25">
      <c r="A716" s="7" t="s">
        <v>34</v>
      </c>
      <c r="B716" s="42" t="s">
        <v>373</v>
      </c>
      <c r="C716" s="42" t="s">
        <v>27</v>
      </c>
      <c r="D716" s="41" t="s">
        <v>414</v>
      </c>
      <c r="E716" s="42">
        <v>244</v>
      </c>
      <c r="F716" s="151">
        <v>88729</v>
      </c>
      <c r="G716" s="151">
        <v>88729</v>
      </c>
    </row>
    <row r="717" spans="1:7" ht="18.75" x14ac:dyDescent="0.3">
      <c r="A717" s="37" t="s">
        <v>415</v>
      </c>
      <c r="B717" s="271" t="s">
        <v>373</v>
      </c>
      <c r="C717" s="271" t="s">
        <v>27</v>
      </c>
      <c r="D717" s="38" t="s">
        <v>416</v>
      </c>
      <c r="E717" s="85"/>
      <c r="F717" s="168">
        <f t="shared" ref="F717:G719" si="171">F718</f>
        <v>11230</v>
      </c>
      <c r="G717" s="168">
        <f t="shared" si="171"/>
        <v>11230</v>
      </c>
    </row>
    <row r="718" spans="1:7" ht="18.75" x14ac:dyDescent="0.3">
      <c r="A718" s="7" t="s">
        <v>32</v>
      </c>
      <c r="B718" s="272" t="s">
        <v>373</v>
      </c>
      <c r="C718" s="272" t="s">
        <v>27</v>
      </c>
      <c r="D718" s="42" t="s">
        <v>416</v>
      </c>
      <c r="E718" s="89">
        <v>200</v>
      </c>
      <c r="F718" s="151">
        <f t="shared" si="171"/>
        <v>11230</v>
      </c>
      <c r="G718" s="151">
        <f t="shared" si="171"/>
        <v>11230</v>
      </c>
    </row>
    <row r="719" spans="1:7" ht="32.25" x14ac:dyDescent="0.3">
      <c r="A719" s="7" t="s">
        <v>33</v>
      </c>
      <c r="B719" s="272" t="s">
        <v>373</v>
      </c>
      <c r="C719" s="272" t="s">
        <v>27</v>
      </c>
      <c r="D719" s="42" t="s">
        <v>416</v>
      </c>
      <c r="E719" s="89">
        <v>240</v>
      </c>
      <c r="F719" s="151">
        <f t="shared" si="171"/>
        <v>11230</v>
      </c>
      <c r="G719" s="151">
        <f t="shared" si="171"/>
        <v>11230</v>
      </c>
    </row>
    <row r="720" spans="1:7" ht="15.75" hidden="1" x14ac:dyDescent="0.25">
      <c r="A720" s="7" t="s">
        <v>34</v>
      </c>
      <c r="B720" s="42" t="s">
        <v>373</v>
      </c>
      <c r="C720" s="42" t="s">
        <v>27</v>
      </c>
      <c r="D720" s="41" t="s">
        <v>416</v>
      </c>
      <c r="E720" s="42">
        <v>244</v>
      </c>
      <c r="F720" s="151">
        <v>11230</v>
      </c>
      <c r="G720" s="151">
        <v>11230</v>
      </c>
    </row>
    <row r="721" spans="1:7" ht="31.5" x14ac:dyDescent="0.25">
      <c r="A721" s="64" t="s">
        <v>418</v>
      </c>
      <c r="B721" s="29" t="s">
        <v>373</v>
      </c>
      <c r="C721" s="29" t="s">
        <v>27</v>
      </c>
      <c r="D721" s="87" t="s">
        <v>419</v>
      </c>
      <c r="E721" s="87"/>
      <c r="F721" s="167">
        <f>F722+F727</f>
        <v>35969</v>
      </c>
      <c r="G721" s="167">
        <f>G722+G727</f>
        <v>35969</v>
      </c>
    </row>
    <row r="722" spans="1:7" ht="31.5" x14ac:dyDescent="0.25">
      <c r="A722" s="64" t="s">
        <v>420</v>
      </c>
      <c r="B722" s="29" t="s">
        <v>373</v>
      </c>
      <c r="C722" s="29" t="s">
        <v>27</v>
      </c>
      <c r="D722" s="36" t="s">
        <v>421</v>
      </c>
      <c r="E722" s="30"/>
      <c r="F722" s="167">
        <f t="shared" ref="F722:G725" si="172">F723</f>
        <v>300</v>
      </c>
      <c r="G722" s="167">
        <f t="shared" si="172"/>
        <v>300</v>
      </c>
    </row>
    <row r="723" spans="1:7" ht="47.25" x14ac:dyDescent="0.25">
      <c r="A723" s="37" t="s">
        <v>422</v>
      </c>
      <c r="B723" s="38" t="s">
        <v>373</v>
      </c>
      <c r="C723" s="38" t="s">
        <v>27</v>
      </c>
      <c r="D723" s="38" t="s">
        <v>423</v>
      </c>
      <c r="E723" s="38"/>
      <c r="F723" s="151">
        <f t="shared" si="172"/>
        <v>300</v>
      </c>
      <c r="G723" s="151">
        <f t="shared" si="172"/>
        <v>300</v>
      </c>
    </row>
    <row r="724" spans="1:7" ht="15.75" x14ac:dyDescent="0.25">
      <c r="A724" s="7" t="s">
        <v>32</v>
      </c>
      <c r="B724" s="42" t="s">
        <v>373</v>
      </c>
      <c r="C724" s="42" t="s">
        <v>27</v>
      </c>
      <c r="D724" s="42" t="s">
        <v>423</v>
      </c>
      <c r="E724" s="89">
        <v>200</v>
      </c>
      <c r="F724" s="151">
        <f t="shared" si="172"/>
        <v>300</v>
      </c>
      <c r="G724" s="151">
        <f t="shared" si="172"/>
        <v>300</v>
      </c>
    </row>
    <row r="725" spans="1:7" ht="31.5" x14ac:dyDescent="0.25">
      <c r="A725" s="7" t="s">
        <v>33</v>
      </c>
      <c r="B725" s="42" t="s">
        <v>373</v>
      </c>
      <c r="C725" s="42" t="s">
        <v>27</v>
      </c>
      <c r="D725" s="42" t="s">
        <v>423</v>
      </c>
      <c r="E725" s="89">
        <v>240</v>
      </c>
      <c r="F725" s="151">
        <f t="shared" si="172"/>
        <v>300</v>
      </c>
      <c r="G725" s="151">
        <f t="shared" si="172"/>
        <v>300</v>
      </c>
    </row>
    <row r="726" spans="1:7" ht="15.75" hidden="1" x14ac:dyDescent="0.25">
      <c r="A726" s="7" t="s">
        <v>34</v>
      </c>
      <c r="B726" s="42" t="s">
        <v>373</v>
      </c>
      <c r="C726" s="42" t="s">
        <v>27</v>
      </c>
      <c r="D726" s="41" t="s">
        <v>423</v>
      </c>
      <c r="E726" s="42">
        <v>244</v>
      </c>
      <c r="F726" s="151">
        <v>300</v>
      </c>
      <c r="G726" s="151">
        <v>300</v>
      </c>
    </row>
    <row r="727" spans="1:7" ht="15.75" x14ac:dyDescent="0.25">
      <c r="A727" s="64" t="s">
        <v>424</v>
      </c>
      <c r="B727" s="29" t="s">
        <v>373</v>
      </c>
      <c r="C727" s="29" t="s">
        <v>27</v>
      </c>
      <c r="D727" s="36" t="s">
        <v>425</v>
      </c>
      <c r="E727" s="30"/>
      <c r="F727" s="167">
        <f>F728+F732+F736</f>
        <v>35669</v>
      </c>
      <c r="G727" s="167">
        <f>G728+G732+G736</f>
        <v>35669</v>
      </c>
    </row>
    <row r="728" spans="1:7" ht="15.75" x14ac:dyDescent="0.25">
      <c r="A728" s="37" t="s">
        <v>426</v>
      </c>
      <c r="B728" s="38" t="s">
        <v>373</v>
      </c>
      <c r="C728" s="38" t="s">
        <v>27</v>
      </c>
      <c r="D728" s="38" t="s">
        <v>427</v>
      </c>
      <c r="E728" s="38"/>
      <c r="F728" s="168">
        <f t="shared" ref="F728:G730" si="173">F729</f>
        <v>35299</v>
      </c>
      <c r="G728" s="168">
        <f t="shared" si="173"/>
        <v>35299</v>
      </c>
    </row>
    <row r="729" spans="1:7" ht="15.75" x14ac:dyDescent="0.25">
      <c r="A729" s="7" t="s">
        <v>32</v>
      </c>
      <c r="B729" s="42" t="s">
        <v>373</v>
      </c>
      <c r="C729" s="42" t="s">
        <v>27</v>
      </c>
      <c r="D729" s="42" t="s">
        <v>427</v>
      </c>
      <c r="E729" s="89">
        <v>200</v>
      </c>
      <c r="F729" s="151">
        <f t="shared" si="173"/>
        <v>35299</v>
      </c>
      <c r="G729" s="151">
        <f t="shared" si="173"/>
        <v>35299</v>
      </c>
    </row>
    <row r="730" spans="1:7" ht="31.5" x14ac:dyDescent="0.25">
      <c r="A730" s="7" t="s">
        <v>33</v>
      </c>
      <c r="B730" s="42" t="s">
        <v>373</v>
      </c>
      <c r="C730" s="42" t="s">
        <v>27</v>
      </c>
      <c r="D730" s="42" t="s">
        <v>427</v>
      </c>
      <c r="E730" s="89">
        <v>240</v>
      </c>
      <c r="F730" s="151">
        <f t="shared" si="173"/>
        <v>35299</v>
      </c>
      <c r="G730" s="151">
        <f t="shared" si="173"/>
        <v>35299</v>
      </c>
    </row>
    <row r="731" spans="1:7" ht="15.75" hidden="1" x14ac:dyDescent="0.25">
      <c r="A731" s="7" t="s">
        <v>34</v>
      </c>
      <c r="B731" s="42" t="s">
        <v>373</v>
      </c>
      <c r="C731" s="42" t="s">
        <v>27</v>
      </c>
      <c r="D731" s="41" t="s">
        <v>427</v>
      </c>
      <c r="E731" s="42">
        <v>244</v>
      </c>
      <c r="F731" s="151">
        <v>35299</v>
      </c>
      <c r="G731" s="151">
        <v>35299</v>
      </c>
    </row>
    <row r="732" spans="1:7" ht="15.75" x14ac:dyDescent="0.25">
      <c r="A732" s="37" t="s">
        <v>428</v>
      </c>
      <c r="B732" s="38" t="s">
        <v>373</v>
      </c>
      <c r="C732" s="38" t="s">
        <v>27</v>
      </c>
      <c r="D732" s="38" t="s">
        <v>429</v>
      </c>
      <c r="E732" s="85"/>
      <c r="F732" s="168">
        <f t="shared" ref="F732:G734" si="174">F733</f>
        <v>68</v>
      </c>
      <c r="G732" s="168">
        <f t="shared" si="174"/>
        <v>68</v>
      </c>
    </row>
    <row r="733" spans="1:7" ht="15.75" x14ac:dyDescent="0.25">
      <c r="A733" s="7" t="s">
        <v>32</v>
      </c>
      <c r="B733" s="42" t="s">
        <v>373</v>
      </c>
      <c r="C733" s="42" t="s">
        <v>27</v>
      </c>
      <c r="D733" s="42" t="s">
        <v>429</v>
      </c>
      <c r="E733" s="89">
        <v>200</v>
      </c>
      <c r="F733" s="151">
        <f t="shared" si="174"/>
        <v>68</v>
      </c>
      <c r="G733" s="151">
        <f t="shared" si="174"/>
        <v>68</v>
      </c>
    </row>
    <row r="734" spans="1:7" ht="31.5" x14ac:dyDescent="0.25">
      <c r="A734" s="7" t="s">
        <v>33</v>
      </c>
      <c r="B734" s="42" t="s">
        <v>373</v>
      </c>
      <c r="C734" s="42" t="s">
        <v>27</v>
      </c>
      <c r="D734" s="42" t="s">
        <v>429</v>
      </c>
      <c r="E734" s="89">
        <v>240</v>
      </c>
      <c r="F734" s="151">
        <f t="shared" si="174"/>
        <v>68</v>
      </c>
      <c r="G734" s="151">
        <f t="shared" si="174"/>
        <v>68</v>
      </c>
    </row>
    <row r="735" spans="1:7" ht="15.75" hidden="1" x14ac:dyDescent="0.25">
      <c r="A735" s="7" t="s">
        <v>34</v>
      </c>
      <c r="B735" s="42" t="s">
        <v>373</v>
      </c>
      <c r="C735" s="42" t="s">
        <v>27</v>
      </c>
      <c r="D735" s="41" t="s">
        <v>429</v>
      </c>
      <c r="E735" s="42">
        <v>244</v>
      </c>
      <c r="F735" s="151">
        <v>68</v>
      </c>
      <c r="G735" s="151">
        <v>68</v>
      </c>
    </row>
    <row r="736" spans="1:7" ht="15.75" x14ac:dyDescent="0.25">
      <c r="A736" s="37" t="s">
        <v>430</v>
      </c>
      <c r="B736" s="38" t="s">
        <v>373</v>
      </c>
      <c r="C736" s="38" t="s">
        <v>27</v>
      </c>
      <c r="D736" s="38" t="s">
        <v>431</v>
      </c>
      <c r="E736" s="85"/>
      <c r="F736" s="168">
        <f t="shared" ref="F736:G738" si="175">F737</f>
        <v>302</v>
      </c>
      <c r="G736" s="168">
        <f t="shared" si="175"/>
        <v>302</v>
      </c>
    </row>
    <row r="737" spans="1:7" ht="15.75" x14ac:dyDescent="0.25">
      <c r="A737" s="7" t="s">
        <v>32</v>
      </c>
      <c r="B737" s="42" t="s">
        <v>373</v>
      </c>
      <c r="C737" s="42" t="s">
        <v>27</v>
      </c>
      <c r="D737" s="42" t="s">
        <v>431</v>
      </c>
      <c r="E737" s="89">
        <v>200</v>
      </c>
      <c r="F737" s="151">
        <f t="shared" si="175"/>
        <v>302</v>
      </c>
      <c r="G737" s="151">
        <f t="shared" si="175"/>
        <v>302</v>
      </c>
    </row>
    <row r="738" spans="1:7" ht="31.5" x14ac:dyDescent="0.25">
      <c r="A738" s="7" t="s">
        <v>33</v>
      </c>
      <c r="B738" s="42" t="s">
        <v>373</v>
      </c>
      <c r="C738" s="42" t="s">
        <v>27</v>
      </c>
      <c r="D738" s="42" t="s">
        <v>431</v>
      </c>
      <c r="E738" s="89">
        <v>240</v>
      </c>
      <c r="F738" s="151">
        <f t="shared" si="175"/>
        <v>302</v>
      </c>
      <c r="G738" s="151">
        <f t="shared" si="175"/>
        <v>302</v>
      </c>
    </row>
    <row r="739" spans="1:7" ht="15.75" hidden="1" x14ac:dyDescent="0.25">
      <c r="A739" s="7" t="s">
        <v>34</v>
      </c>
      <c r="B739" s="42" t="s">
        <v>373</v>
      </c>
      <c r="C739" s="42" t="s">
        <v>27</v>
      </c>
      <c r="D739" s="41" t="s">
        <v>431</v>
      </c>
      <c r="E739" s="42">
        <v>244</v>
      </c>
      <c r="F739" s="151">
        <v>302</v>
      </c>
      <c r="G739" s="151">
        <v>302</v>
      </c>
    </row>
    <row r="740" spans="1:7" ht="56.25" x14ac:dyDescent="0.3">
      <c r="A740" s="189" t="s">
        <v>109</v>
      </c>
      <c r="B740" s="29" t="s">
        <v>373</v>
      </c>
      <c r="C740" s="29" t="s">
        <v>27</v>
      </c>
      <c r="D740" s="60" t="s">
        <v>110</v>
      </c>
      <c r="E740" s="48"/>
      <c r="F740" s="224">
        <f>F741+F789</f>
        <v>1435916</v>
      </c>
      <c r="G740" s="224">
        <f>G741+G789</f>
        <v>1232330</v>
      </c>
    </row>
    <row r="741" spans="1:7" ht="37.5" x14ac:dyDescent="0.3">
      <c r="A741" s="189" t="s">
        <v>927</v>
      </c>
      <c r="B741" s="29" t="s">
        <v>373</v>
      </c>
      <c r="C741" s="29" t="s">
        <v>27</v>
      </c>
      <c r="D741" s="60" t="s">
        <v>928</v>
      </c>
      <c r="E741" s="48"/>
      <c r="F741" s="224">
        <f>F742+F747+F752+F768</f>
        <v>1341712</v>
      </c>
      <c r="G741" s="224">
        <f>G742+G747+G752+G768</f>
        <v>1139126</v>
      </c>
    </row>
    <row r="742" spans="1:7" ht="15.75" x14ac:dyDescent="0.25">
      <c r="A742" s="64" t="s">
        <v>432</v>
      </c>
      <c r="B742" s="29" t="s">
        <v>373</v>
      </c>
      <c r="C742" s="29" t="s">
        <v>27</v>
      </c>
      <c r="D742" s="20" t="s">
        <v>929</v>
      </c>
      <c r="E742" s="20"/>
      <c r="F742" s="211">
        <f>F743</f>
        <v>157500</v>
      </c>
      <c r="G742" s="211">
        <f>G743</f>
        <v>0</v>
      </c>
    </row>
    <row r="743" spans="1:7" ht="15.75" x14ac:dyDescent="0.25">
      <c r="A743" s="13" t="s">
        <v>433</v>
      </c>
      <c r="B743" s="38" t="s">
        <v>373</v>
      </c>
      <c r="C743" s="38" t="s">
        <v>27</v>
      </c>
      <c r="D743" s="2" t="s">
        <v>930</v>
      </c>
      <c r="E743" s="2"/>
      <c r="F743" s="212">
        <f t="shared" ref="F743:G745" si="176">F744</f>
        <v>157500</v>
      </c>
      <c r="G743" s="212">
        <f t="shared" si="176"/>
        <v>0</v>
      </c>
    </row>
    <row r="744" spans="1:7" ht="31.5" x14ac:dyDescent="0.25">
      <c r="A744" s="217" t="s">
        <v>324</v>
      </c>
      <c r="B744" s="42" t="s">
        <v>373</v>
      </c>
      <c r="C744" s="42" t="s">
        <v>27</v>
      </c>
      <c r="D744" s="1" t="s">
        <v>930</v>
      </c>
      <c r="E744" s="1" t="s">
        <v>384</v>
      </c>
      <c r="F744" s="204">
        <f t="shared" si="176"/>
        <v>157500</v>
      </c>
      <c r="G744" s="204">
        <f t="shared" si="176"/>
        <v>0</v>
      </c>
    </row>
    <row r="745" spans="1:7" ht="15.75" x14ac:dyDescent="0.25">
      <c r="A745" s="14" t="s">
        <v>325</v>
      </c>
      <c r="B745" s="42" t="s">
        <v>373</v>
      </c>
      <c r="C745" s="42" t="s">
        <v>27</v>
      </c>
      <c r="D745" s="1" t="s">
        <v>930</v>
      </c>
      <c r="E745" s="1">
        <v>410</v>
      </c>
      <c r="F745" s="204">
        <f t="shared" si="176"/>
        <v>157500</v>
      </c>
      <c r="G745" s="204">
        <f t="shared" si="176"/>
        <v>0</v>
      </c>
    </row>
    <row r="746" spans="1:7" ht="31.5" hidden="1" x14ac:dyDescent="0.25">
      <c r="A746" s="14" t="s">
        <v>326</v>
      </c>
      <c r="B746" s="42" t="s">
        <v>373</v>
      </c>
      <c r="C746" s="42" t="s">
        <v>27</v>
      </c>
      <c r="D746" s="1" t="s">
        <v>930</v>
      </c>
      <c r="E746" s="1" t="s">
        <v>385</v>
      </c>
      <c r="F746" s="204">
        <v>157500</v>
      </c>
      <c r="G746" s="204">
        <v>0</v>
      </c>
    </row>
    <row r="747" spans="1:7" ht="15.75" x14ac:dyDescent="0.25">
      <c r="A747" s="225" t="s">
        <v>345</v>
      </c>
      <c r="B747" s="29" t="s">
        <v>373</v>
      </c>
      <c r="C747" s="29" t="s">
        <v>27</v>
      </c>
      <c r="D747" s="195" t="s">
        <v>931</v>
      </c>
      <c r="E747" s="195"/>
      <c r="F747" s="227">
        <f t="shared" ref="F747:G750" si="177">F748</f>
        <v>320000</v>
      </c>
      <c r="G747" s="227">
        <f t="shared" si="177"/>
        <v>320000</v>
      </c>
    </row>
    <row r="748" spans="1:7" ht="31.5" x14ac:dyDescent="0.25">
      <c r="A748" s="226" t="s">
        <v>434</v>
      </c>
      <c r="B748" s="38" t="s">
        <v>373</v>
      </c>
      <c r="C748" s="38" t="s">
        <v>27</v>
      </c>
      <c r="D748" s="198" t="s">
        <v>932</v>
      </c>
      <c r="E748" s="198"/>
      <c r="F748" s="215">
        <f t="shared" si="177"/>
        <v>320000</v>
      </c>
      <c r="G748" s="215">
        <f t="shared" si="177"/>
        <v>320000</v>
      </c>
    </row>
    <row r="749" spans="1:7" ht="31.5" x14ac:dyDescent="0.25">
      <c r="A749" s="153" t="s">
        <v>201</v>
      </c>
      <c r="B749" s="42" t="s">
        <v>373</v>
      </c>
      <c r="C749" s="42" t="s">
        <v>27</v>
      </c>
      <c r="D749" s="1" t="s">
        <v>932</v>
      </c>
      <c r="E749" s="126" t="s">
        <v>42</v>
      </c>
      <c r="F749" s="216">
        <f t="shared" si="177"/>
        <v>320000</v>
      </c>
      <c r="G749" s="216">
        <f t="shared" si="177"/>
        <v>320000</v>
      </c>
    </row>
    <row r="750" spans="1:7" ht="31.5" x14ac:dyDescent="0.25">
      <c r="A750" s="166" t="s">
        <v>33</v>
      </c>
      <c r="B750" s="42" t="s">
        <v>373</v>
      </c>
      <c r="C750" s="42" t="s">
        <v>27</v>
      </c>
      <c r="D750" s="1" t="s">
        <v>932</v>
      </c>
      <c r="E750" s="126" t="s">
        <v>43</v>
      </c>
      <c r="F750" s="216">
        <f t="shared" si="177"/>
        <v>320000</v>
      </c>
      <c r="G750" s="216">
        <f t="shared" si="177"/>
        <v>320000</v>
      </c>
    </row>
    <row r="751" spans="1:7" ht="15.75" hidden="1" x14ac:dyDescent="0.25">
      <c r="A751" s="166" t="s">
        <v>34</v>
      </c>
      <c r="B751" s="42" t="s">
        <v>373</v>
      </c>
      <c r="C751" s="42" t="s">
        <v>27</v>
      </c>
      <c r="D751" s="1" t="s">
        <v>932</v>
      </c>
      <c r="E751" s="126" t="s">
        <v>35</v>
      </c>
      <c r="F751" s="216">
        <v>320000</v>
      </c>
      <c r="G751" s="216">
        <v>320000</v>
      </c>
    </row>
    <row r="752" spans="1:7" ht="15.75" x14ac:dyDescent="0.25">
      <c r="A752" s="64" t="s">
        <v>111</v>
      </c>
      <c r="B752" s="29" t="s">
        <v>373</v>
      </c>
      <c r="C752" s="29" t="s">
        <v>27</v>
      </c>
      <c r="D752" s="20" t="s">
        <v>924</v>
      </c>
      <c r="E752" s="20"/>
      <c r="F752" s="211">
        <f>F753+F757+F764</f>
        <v>661626</v>
      </c>
      <c r="G752" s="211">
        <f>G753+G757+G764</f>
        <v>671626</v>
      </c>
    </row>
    <row r="753" spans="1:7" ht="15.75" x14ac:dyDescent="0.25">
      <c r="A753" s="37" t="s">
        <v>435</v>
      </c>
      <c r="B753" s="38" t="s">
        <v>373</v>
      </c>
      <c r="C753" s="38" t="s">
        <v>27</v>
      </c>
      <c r="D753" s="2" t="s">
        <v>933</v>
      </c>
      <c r="E753" s="48"/>
      <c r="F753" s="212">
        <f t="shared" ref="F753:G755" si="178">F754</f>
        <v>12500</v>
      </c>
      <c r="G753" s="212">
        <f t="shared" si="178"/>
        <v>12500</v>
      </c>
    </row>
    <row r="754" spans="1:7" ht="31.5" x14ac:dyDescent="0.25">
      <c r="A754" s="25" t="s">
        <v>201</v>
      </c>
      <c r="B754" s="42" t="s">
        <v>373</v>
      </c>
      <c r="C754" s="42" t="s">
        <v>27</v>
      </c>
      <c r="D754" s="1" t="s">
        <v>933</v>
      </c>
      <c r="E754" s="1" t="s">
        <v>42</v>
      </c>
      <c r="F754" s="204">
        <f t="shared" si="178"/>
        <v>12500</v>
      </c>
      <c r="G754" s="204">
        <f t="shared" si="178"/>
        <v>12500</v>
      </c>
    </row>
    <row r="755" spans="1:7" ht="31.5" x14ac:dyDescent="0.25">
      <c r="A755" s="7" t="s">
        <v>33</v>
      </c>
      <c r="B755" s="42" t="s">
        <v>373</v>
      </c>
      <c r="C755" s="42" t="s">
        <v>27</v>
      </c>
      <c r="D755" s="1" t="s">
        <v>933</v>
      </c>
      <c r="E755" s="1" t="s">
        <v>43</v>
      </c>
      <c r="F755" s="204">
        <f t="shared" si="178"/>
        <v>12500</v>
      </c>
      <c r="G755" s="204">
        <f t="shared" si="178"/>
        <v>12500</v>
      </c>
    </row>
    <row r="756" spans="1:7" ht="15.75" hidden="1" x14ac:dyDescent="0.25">
      <c r="A756" s="7" t="s">
        <v>34</v>
      </c>
      <c r="B756" s="42" t="s">
        <v>373</v>
      </c>
      <c r="C756" s="42" t="s">
        <v>27</v>
      </c>
      <c r="D756" s="1" t="s">
        <v>933</v>
      </c>
      <c r="E756" s="1" t="s">
        <v>35</v>
      </c>
      <c r="F756" s="204">
        <v>12500</v>
      </c>
      <c r="G756" s="204">
        <v>12500</v>
      </c>
    </row>
    <row r="757" spans="1:7" ht="15.75" x14ac:dyDescent="0.25">
      <c r="A757" s="13" t="s">
        <v>436</v>
      </c>
      <c r="B757" s="38" t="s">
        <v>373</v>
      </c>
      <c r="C757" s="38" t="s">
        <v>27</v>
      </c>
      <c r="D757" s="2" t="s">
        <v>934</v>
      </c>
      <c r="E757" s="2"/>
      <c r="F757" s="212">
        <f t="shared" ref="F757:G757" si="179">F758+F761</f>
        <v>648000</v>
      </c>
      <c r="G757" s="212">
        <f t="shared" si="179"/>
        <v>658000</v>
      </c>
    </row>
    <row r="758" spans="1:7" ht="31.5" x14ac:dyDescent="0.25">
      <c r="A758" s="25" t="s">
        <v>201</v>
      </c>
      <c r="B758" s="42" t="s">
        <v>373</v>
      </c>
      <c r="C758" s="42" t="s">
        <v>27</v>
      </c>
      <c r="D758" s="1" t="s">
        <v>934</v>
      </c>
      <c r="E758" s="1" t="s">
        <v>42</v>
      </c>
      <c r="F758" s="204">
        <f t="shared" ref="F758:G759" si="180">F759</f>
        <v>354000</v>
      </c>
      <c r="G758" s="204">
        <f t="shared" si="180"/>
        <v>364000</v>
      </c>
    </row>
    <row r="759" spans="1:7" ht="31.5" x14ac:dyDescent="0.25">
      <c r="A759" s="7" t="s">
        <v>33</v>
      </c>
      <c r="B759" s="42" t="s">
        <v>373</v>
      </c>
      <c r="C759" s="42" t="s">
        <v>27</v>
      </c>
      <c r="D759" s="1" t="s">
        <v>934</v>
      </c>
      <c r="E759" s="1" t="s">
        <v>43</v>
      </c>
      <c r="F759" s="204">
        <f t="shared" si="180"/>
        <v>354000</v>
      </c>
      <c r="G759" s="204">
        <f t="shared" si="180"/>
        <v>364000</v>
      </c>
    </row>
    <row r="760" spans="1:7" ht="15.75" hidden="1" x14ac:dyDescent="0.25">
      <c r="A760" s="7" t="s">
        <v>34</v>
      </c>
      <c r="B760" s="42" t="s">
        <v>373</v>
      </c>
      <c r="C760" s="42" t="s">
        <v>27</v>
      </c>
      <c r="D760" s="1" t="s">
        <v>934</v>
      </c>
      <c r="E760" s="1" t="s">
        <v>35</v>
      </c>
      <c r="F760" s="204">
        <v>354000</v>
      </c>
      <c r="G760" s="204">
        <v>364000</v>
      </c>
    </row>
    <row r="761" spans="1:7" ht="31.5" x14ac:dyDescent="0.25">
      <c r="A761" s="14" t="s">
        <v>187</v>
      </c>
      <c r="B761" s="42" t="s">
        <v>373</v>
      </c>
      <c r="C761" s="42" t="s">
        <v>27</v>
      </c>
      <c r="D761" s="1" t="s">
        <v>934</v>
      </c>
      <c r="E761" s="86">
        <v>600</v>
      </c>
      <c r="F761" s="204">
        <f t="shared" ref="F761:G762" si="181">F762</f>
        <v>294000</v>
      </c>
      <c r="G761" s="204">
        <f t="shared" si="181"/>
        <v>294000</v>
      </c>
    </row>
    <row r="762" spans="1:7" ht="15.75" x14ac:dyDescent="0.25">
      <c r="A762" s="14" t="s">
        <v>274</v>
      </c>
      <c r="B762" s="42" t="s">
        <v>373</v>
      </c>
      <c r="C762" s="42" t="s">
        <v>27</v>
      </c>
      <c r="D762" s="1" t="s">
        <v>934</v>
      </c>
      <c r="E762" s="86">
        <v>610</v>
      </c>
      <c r="F762" s="204">
        <f t="shared" si="181"/>
        <v>294000</v>
      </c>
      <c r="G762" s="204">
        <f t="shared" si="181"/>
        <v>294000</v>
      </c>
    </row>
    <row r="763" spans="1:7" ht="47.25" hidden="1" x14ac:dyDescent="0.25">
      <c r="A763" s="14" t="s">
        <v>329</v>
      </c>
      <c r="B763" s="42" t="s">
        <v>373</v>
      </c>
      <c r="C763" s="42" t="s">
        <v>27</v>
      </c>
      <c r="D763" s="1" t="s">
        <v>934</v>
      </c>
      <c r="E763" s="86">
        <v>611</v>
      </c>
      <c r="F763" s="204">
        <v>294000</v>
      </c>
      <c r="G763" s="204">
        <v>294000</v>
      </c>
    </row>
    <row r="764" spans="1:7" s="208" customFormat="1" ht="15.75" x14ac:dyDescent="0.25">
      <c r="A764" s="54" t="s">
        <v>112</v>
      </c>
      <c r="B764" s="42" t="s">
        <v>373</v>
      </c>
      <c r="C764" s="42" t="s">
        <v>27</v>
      </c>
      <c r="D764" s="2" t="s">
        <v>925</v>
      </c>
      <c r="E764" s="232"/>
      <c r="F764" s="334">
        <f t="shared" ref="F764:G766" si="182">F765</f>
        <v>1126</v>
      </c>
      <c r="G764" s="334">
        <f t="shared" si="182"/>
        <v>1126</v>
      </c>
    </row>
    <row r="765" spans="1:7" s="208" customFormat="1" ht="31.5" x14ac:dyDescent="0.25">
      <c r="A765" s="25" t="s">
        <v>201</v>
      </c>
      <c r="B765" s="42" t="s">
        <v>373</v>
      </c>
      <c r="C765" s="42" t="s">
        <v>27</v>
      </c>
      <c r="D765" s="1" t="s">
        <v>925</v>
      </c>
      <c r="E765" s="1" t="s">
        <v>42</v>
      </c>
      <c r="F765" s="317">
        <f t="shared" si="182"/>
        <v>1126</v>
      </c>
      <c r="G765" s="317">
        <f t="shared" si="182"/>
        <v>1126</v>
      </c>
    </row>
    <row r="766" spans="1:7" s="208" customFormat="1" ht="31.5" x14ac:dyDescent="0.25">
      <c r="A766" s="7" t="s">
        <v>33</v>
      </c>
      <c r="B766" s="42" t="s">
        <v>373</v>
      </c>
      <c r="C766" s="42" t="s">
        <v>27</v>
      </c>
      <c r="D766" s="1" t="s">
        <v>925</v>
      </c>
      <c r="E766" s="1" t="s">
        <v>43</v>
      </c>
      <c r="F766" s="317">
        <f t="shared" si="182"/>
        <v>1126</v>
      </c>
      <c r="G766" s="317">
        <f t="shared" si="182"/>
        <v>1126</v>
      </c>
    </row>
    <row r="767" spans="1:7" s="208" customFormat="1" ht="15.75" hidden="1" x14ac:dyDescent="0.25">
      <c r="A767" s="7" t="s">
        <v>34</v>
      </c>
      <c r="B767" s="42" t="s">
        <v>373</v>
      </c>
      <c r="C767" s="42" t="s">
        <v>27</v>
      </c>
      <c r="D767" s="1" t="s">
        <v>925</v>
      </c>
      <c r="E767" s="1" t="s">
        <v>35</v>
      </c>
      <c r="F767" s="317">
        <v>1126</v>
      </c>
      <c r="G767" s="317">
        <v>1126</v>
      </c>
    </row>
    <row r="768" spans="1:7" ht="31.5" x14ac:dyDescent="0.25">
      <c r="A768" s="64" t="s">
        <v>437</v>
      </c>
      <c r="B768" s="29" t="s">
        <v>373</v>
      </c>
      <c r="C768" s="29" t="s">
        <v>27</v>
      </c>
      <c r="D768" s="20" t="s">
        <v>936</v>
      </c>
      <c r="E768" s="20"/>
      <c r="F768" s="211">
        <f t="shared" ref="F768:G768" si="183">F769+F773+F777+F781+F785</f>
        <v>202586</v>
      </c>
      <c r="G768" s="211">
        <f t="shared" si="183"/>
        <v>147500</v>
      </c>
    </row>
    <row r="769" spans="1:7" ht="15.75" x14ac:dyDescent="0.25">
      <c r="A769" s="13" t="s">
        <v>438</v>
      </c>
      <c r="B769" s="38" t="s">
        <v>373</v>
      </c>
      <c r="C769" s="38" t="s">
        <v>27</v>
      </c>
      <c r="D769" s="2" t="s">
        <v>937</v>
      </c>
      <c r="E769" s="86"/>
      <c r="F769" s="212">
        <f t="shared" ref="F769:G771" si="184">F770</f>
        <v>12815</v>
      </c>
      <c r="G769" s="212">
        <f t="shared" si="184"/>
        <v>0</v>
      </c>
    </row>
    <row r="770" spans="1:7" ht="31.5" x14ac:dyDescent="0.25">
      <c r="A770" s="49" t="s">
        <v>324</v>
      </c>
      <c r="B770" s="42" t="s">
        <v>373</v>
      </c>
      <c r="C770" s="42" t="s">
        <v>27</v>
      </c>
      <c r="D770" s="1" t="s">
        <v>937</v>
      </c>
      <c r="E770" s="1" t="s">
        <v>384</v>
      </c>
      <c r="F770" s="204">
        <f t="shared" si="184"/>
        <v>12815</v>
      </c>
      <c r="G770" s="204">
        <f t="shared" si="184"/>
        <v>0</v>
      </c>
    </row>
    <row r="771" spans="1:7" ht="15.75" x14ac:dyDescent="0.25">
      <c r="A771" s="7" t="s">
        <v>325</v>
      </c>
      <c r="B771" s="42" t="s">
        <v>373</v>
      </c>
      <c r="C771" s="42" t="s">
        <v>27</v>
      </c>
      <c r="D771" s="1" t="s">
        <v>937</v>
      </c>
      <c r="E771" s="1">
        <v>410</v>
      </c>
      <c r="F771" s="204">
        <f t="shared" si="184"/>
        <v>12815</v>
      </c>
      <c r="G771" s="204">
        <f t="shared" si="184"/>
        <v>0</v>
      </c>
    </row>
    <row r="772" spans="1:7" ht="31.5" hidden="1" x14ac:dyDescent="0.25">
      <c r="A772" s="7" t="s">
        <v>326</v>
      </c>
      <c r="B772" s="42" t="s">
        <v>373</v>
      </c>
      <c r="C772" s="42" t="s">
        <v>27</v>
      </c>
      <c r="D772" s="1" t="s">
        <v>937</v>
      </c>
      <c r="E772" s="1" t="s">
        <v>385</v>
      </c>
      <c r="F772" s="204">
        <v>12815</v>
      </c>
      <c r="G772" s="204">
        <v>0</v>
      </c>
    </row>
    <row r="773" spans="1:7" ht="15.75" x14ac:dyDescent="0.25">
      <c r="A773" s="13" t="s">
        <v>439</v>
      </c>
      <c r="B773" s="38" t="s">
        <v>373</v>
      </c>
      <c r="C773" s="38" t="s">
        <v>27</v>
      </c>
      <c r="D773" s="2" t="s">
        <v>938</v>
      </c>
      <c r="E773" s="48"/>
      <c r="F773" s="212">
        <f t="shared" ref="F773:G787" si="185">F774</f>
        <v>32000</v>
      </c>
      <c r="G773" s="212">
        <f t="shared" si="185"/>
        <v>32000</v>
      </c>
    </row>
    <row r="774" spans="1:7" ht="31.5" x14ac:dyDescent="0.25">
      <c r="A774" s="25" t="s">
        <v>201</v>
      </c>
      <c r="B774" s="42" t="s">
        <v>373</v>
      </c>
      <c r="C774" s="42" t="s">
        <v>27</v>
      </c>
      <c r="D774" s="1" t="s">
        <v>938</v>
      </c>
      <c r="E774" s="86">
        <v>200</v>
      </c>
      <c r="F774" s="204">
        <f t="shared" si="185"/>
        <v>32000</v>
      </c>
      <c r="G774" s="204">
        <f t="shared" si="185"/>
        <v>32000</v>
      </c>
    </row>
    <row r="775" spans="1:7" ht="31.5" x14ac:dyDescent="0.25">
      <c r="A775" s="7" t="s">
        <v>33</v>
      </c>
      <c r="B775" s="42" t="s">
        <v>373</v>
      </c>
      <c r="C775" s="42" t="s">
        <v>27</v>
      </c>
      <c r="D775" s="1" t="s">
        <v>938</v>
      </c>
      <c r="E775" s="86">
        <v>240</v>
      </c>
      <c r="F775" s="204">
        <f t="shared" si="185"/>
        <v>32000</v>
      </c>
      <c r="G775" s="204">
        <f t="shared" si="185"/>
        <v>32000</v>
      </c>
    </row>
    <row r="776" spans="1:7" ht="15.75" hidden="1" x14ac:dyDescent="0.25">
      <c r="A776" s="7" t="s">
        <v>34</v>
      </c>
      <c r="B776" s="42" t="s">
        <v>373</v>
      </c>
      <c r="C776" s="42" t="s">
        <v>27</v>
      </c>
      <c r="D776" s="1" t="s">
        <v>938</v>
      </c>
      <c r="E776" s="86">
        <v>244</v>
      </c>
      <c r="F776" s="204">
        <v>32000</v>
      </c>
      <c r="G776" s="204">
        <v>32000</v>
      </c>
    </row>
    <row r="777" spans="1:7" ht="15.75" x14ac:dyDescent="0.25">
      <c r="A777" s="13" t="s">
        <v>440</v>
      </c>
      <c r="B777" s="38" t="s">
        <v>373</v>
      </c>
      <c r="C777" s="38" t="s">
        <v>27</v>
      </c>
      <c r="D777" s="2" t="s">
        <v>939</v>
      </c>
      <c r="E777" s="1"/>
      <c r="F777" s="212">
        <f t="shared" ref="F777:G777" si="186">F778</f>
        <v>94973</v>
      </c>
      <c r="G777" s="212">
        <f t="shared" si="186"/>
        <v>65000</v>
      </c>
    </row>
    <row r="778" spans="1:7" ht="31.5" x14ac:dyDescent="0.25">
      <c r="A778" s="25" t="s">
        <v>201</v>
      </c>
      <c r="B778" s="42" t="s">
        <v>373</v>
      </c>
      <c r="C778" s="42" t="s">
        <v>27</v>
      </c>
      <c r="D778" s="1" t="s">
        <v>939</v>
      </c>
      <c r="E778" s="86">
        <v>200</v>
      </c>
      <c r="F778" s="204">
        <f t="shared" si="185"/>
        <v>94973</v>
      </c>
      <c r="G778" s="204">
        <f t="shared" si="185"/>
        <v>65000</v>
      </c>
    </row>
    <row r="779" spans="1:7" ht="31.5" x14ac:dyDescent="0.25">
      <c r="A779" s="7" t="s">
        <v>33</v>
      </c>
      <c r="B779" s="42" t="s">
        <v>373</v>
      </c>
      <c r="C779" s="42" t="s">
        <v>27</v>
      </c>
      <c r="D779" s="1" t="s">
        <v>939</v>
      </c>
      <c r="E779" s="86">
        <v>240</v>
      </c>
      <c r="F779" s="204">
        <f t="shared" si="185"/>
        <v>94973</v>
      </c>
      <c r="G779" s="204">
        <f t="shared" si="185"/>
        <v>65000</v>
      </c>
    </row>
    <row r="780" spans="1:7" ht="15.75" hidden="1" x14ac:dyDescent="0.25">
      <c r="A780" s="7" t="s">
        <v>34</v>
      </c>
      <c r="B780" s="42" t="s">
        <v>373</v>
      </c>
      <c r="C780" s="42" t="s">
        <v>27</v>
      </c>
      <c r="D780" s="1" t="s">
        <v>939</v>
      </c>
      <c r="E780" s="86">
        <v>244</v>
      </c>
      <c r="F780" s="204">
        <v>94973</v>
      </c>
      <c r="G780" s="204">
        <v>65000</v>
      </c>
    </row>
    <row r="781" spans="1:7" ht="15.75" x14ac:dyDescent="0.25">
      <c r="A781" s="13" t="s">
        <v>441</v>
      </c>
      <c r="B781" s="38" t="s">
        <v>373</v>
      </c>
      <c r="C781" s="38" t="s">
        <v>27</v>
      </c>
      <c r="D781" s="2" t="s">
        <v>940</v>
      </c>
      <c r="E781" s="1"/>
      <c r="F781" s="212">
        <f t="shared" ref="F781:G781" si="187">F782</f>
        <v>62298</v>
      </c>
      <c r="G781" s="212">
        <f t="shared" si="187"/>
        <v>50000</v>
      </c>
    </row>
    <row r="782" spans="1:7" ht="31.5" x14ac:dyDescent="0.25">
      <c r="A782" s="25" t="s">
        <v>201</v>
      </c>
      <c r="B782" s="42" t="s">
        <v>373</v>
      </c>
      <c r="C782" s="42" t="s">
        <v>27</v>
      </c>
      <c r="D782" s="1" t="s">
        <v>940</v>
      </c>
      <c r="E782" s="86">
        <v>200</v>
      </c>
      <c r="F782" s="204">
        <f t="shared" si="185"/>
        <v>62298</v>
      </c>
      <c r="G782" s="204">
        <f t="shared" si="185"/>
        <v>50000</v>
      </c>
    </row>
    <row r="783" spans="1:7" ht="31.5" x14ac:dyDescent="0.25">
      <c r="A783" s="7" t="s">
        <v>33</v>
      </c>
      <c r="B783" s="42" t="s">
        <v>373</v>
      </c>
      <c r="C783" s="42" t="s">
        <v>27</v>
      </c>
      <c r="D783" s="1" t="s">
        <v>940</v>
      </c>
      <c r="E783" s="86">
        <v>240</v>
      </c>
      <c r="F783" s="204">
        <f t="shared" si="185"/>
        <v>62298</v>
      </c>
      <c r="G783" s="204">
        <f t="shared" si="185"/>
        <v>50000</v>
      </c>
    </row>
    <row r="784" spans="1:7" ht="15.75" hidden="1" x14ac:dyDescent="0.25">
      <c r="A784" s="7" t="s">
        <v>34</v>
      </c>
      <c r="B784" s="42" t="s">
        <v>373</v>
      </c>
      <c r="C784" s="42" t="s">
        <v>27</v>
      </c>
      <c r="D784" s="1" t="s">
        <v>940</v>
      </c>
      <c r="E784" s="86">
        <v>244</v>
      </c>
      <c r="F784" s="204">
        <v>62298</v>
      </c>
      <c r="G784" s="204">
        <v>50000</v>
      </c>
    </row>
    <row r="785" spans="1:7" ht="15.75" x14ac:dyDescent="0.25">
      <c r="A785" s="13" t="s">
        <v>442</v>
      </c>
      <c r="B785" s="38" t="s">
        <v>373</v>
      </c>
      <c r="C785" s="38" t="s">
        <v>27</v>
      </c>
      <c r="D785" s="2" t="s">
        <v>941</v>
      </c>
      <c r="E785" s="86"/>
      <c r="F785" s="212">
        <f t="shared" si="185"/>
        <v>500</v>
      </c>
      <c r="G785" s="212">
        <f t="shared" si="185"/>
        <v>500</v>
      </c>
    </row>
    <row r="786" spans="1:7" ht="31.5" x14ac:dyDescent="0.25">
      <c r="A786" s="25" t="s">
        <v>201</v>
      </c>
      <c r="B786" s="42" t="s">
        <v>373</v>
      </c>
      <c r="C786" s="42" t="s">
        <v>27</v>
      </c>
      <c r="D786" s="1" t="s">
        <v>941</v>
      </c>
      <c r="E786" s="86">
        <v>200</v>
      </c>
      <c r="F786" s="204">
        <f t="shared" si="185"/>
        <v>500</v>
      </c>
      <c r="G786" s="204">
        <f t="shared" si="185"/>
        <v>500</v>
      </c>
    </row>
    <row r="787" spans="1:7" ht="31.5" x14ac:dyDescent="0.25">
      <c r="A787" s="7" t="s">
        <v>33</v>
      </c>
      <c r="B787" s="42" t="s">
        <v>373</v>
      </c>
      <c r="C787" s="42" t="s">
        <v>27</v>
      </c>
      <c r="D787" s="1" t="s">
        <v>941</v>
      </c>
      <c r="E787" s="86">
        <v>240</v>
      </c>
      <c r="F787" s="204">
        <f t="shared" si="185"/>
        <v>500</v>
      </c>
      <c r="G787" s="204">
        <f t="shared" si="185"/>
        <v>500</v>
      </c>
    </row>
    <row r="788" spans="1:7" ht="15.75" hidden="1" x14ac:dyDescent="0.25">
      <c r="A788" s="7" t="s">
        <v>34</v>
      </c>
      <c r="B788" s="42" t="s">
        <v>373</v>
      </c>
      <c r="C788" s="42" t="s">
        <v>27</v>
      </c>
      <c r="D788" s="1" t="s">
        <v>941</v>
      </c>
      <c r="E788" s="86">
        <v>244</v>
      </c>
      <c r="F788" s="204">
        <v>500</v>
      </c>
      <c r="G788" s="204">
        <v>500</v>
      </c>
    </row>
    <row r="789" spans="1:7" ht="15.75" x14ac:dyDescent="0.25">
      <c r="A789" s="64" t="s">
        <v>950</v>
      </c>
      <c r="B789" s="29" t="s">
        <v>373</v>
      </c>
      <c r="C789" s="29" t="s">
        <v>27</v>
      </c>
      <c r="D789" s="20" t="s">
        <v>951</v>
      </c>
      <c r="E789" s="1"/>
      <c r="F789" s="231">
        <f t="shared" ref="F789:G789" si="188">F790+F795+F812</f>
        <v>94204</v>
      </c>
      <c r="G789" s="231">
        <f t="shared" si="188"/>
        <v>93204</v>
      </c>
    </row>
    <row r="790" spans="1:7" ht="31.5" x14ac:dyDescent="0.25">
      <c r="A790" s="64" t="s">
        <v>958</v>
      </c>
      <c r="B790" s="29" t="s">
        <v>373</v>
      </c>
      <c r="C790" s="29" t="s">
        <v>27</v>
      </c>
      <c r="D790" s="20" t="s">
        <v>967</v>
      </c>
      <c r="E790" s="1"/>
      <c r="F790" s="231">
        <f t="shared" ref="F790:G790" si="189">F791</f>
        <v>50604</v>
      </c>
      <c r="G790" s="231">
        <f t="shared" si="189"/>
        <v>50604</v>
      </c>
    </row>
    <row r="791" spans="1:7" ht="15.75" x14ac:dyDescent="0.25">
      <c r="A791" s="37" t="s">
        <v>959</v>
      </c>
      <c r="B791" s="38" t="s">
        <v>373</v>
      </c>
      <c r="C791" s="38" t="s">
        <v>27</v>
      </c>
      <c r="D791" s="3" t="s">
        <v>968</v>
      </c>
      <c r="E791" s="48"/>
      <c r="F791" s="212">
        <f t="shared" ref="F791:G793" si="190">F792</f>
        <v>50604</v>
      </c>
      <c r="G791" s="212">
        <f t="shared" si="190"/>
        <v>50604</v>
      </c>
    </row>
    <row r="792" spans="1:7" ht="31.5" x14ac:dyDescent="0.25">
      <c r="A792" s="25" t="s">
        <v>201</v>
      </c>
      <c r="B792" s="42" t="s">
        <v>373</v>
      </c>
      <c r="C792" s="42" t="s">
        <v>27</v>
      </c>
      <c r="D792" s="3" t="s">
        <v>968</v>
      </c>
      <c r="E792" s="86">
        <v>200</v>
      </c>
      <c r="F792" s="204">
        <f t="shared" si="190"/>
        <v>50604</v>
      </c>
      <c r="G792" s="204">
        <f t="shared" si="190"/>
        <v>50604</v>
      </c>
    </row>
    <row r="793" spans="1:7" ht="31.5" x14ac:dyDescent="0.25">
      <c r="A793" s="7" t="s">
        <v>33</v>
      </c>
      <c r="B793" s="42" t="s">
        <v>373</v>
      </c>
      <c r="C793" s="42" t="s">
        <v>27</v>
      </c>
      <c r="D793" s="3" t="s">
        <v>968</v>
      </c>
      <c r="E793" s="86">
        <v>240</v>
      </c>
      <c r="F793" s="204">
        <f t="shared" si="190"/>
        <v>50604</v>
      </c>
      <c r="G793" s="204">
        <f t="shared" si="190"/>
        <v>50604</v>
      </c>
    </row>
    <row r="794" spans="1:7" ht="15.75" hidden="1" x14ac:dyDescent="0.25">
      <c r="A794" s="7" t="s">
        <v>34</v>
      </c>
      <c r="B794" s="42" t="s">
        <v>373</v>
      </c>
      <c r="C794" s="42" t="s">
        <v>27</v>
      </c>
      <c r="D794" s="3" t="s">
        <v>968</v>
      </c>
      <c r="E794" s="86">
        <v>244</v>
      </c>
      <c r="F794" s="204">
        <v>50604</v>
      </c>
      <c r="G794" s="204">
        <v>50604</v>
      </c>
    </row>
    <row r="795" spans="1:7" ht="31.5" x14ac:dyDescent="0.25">
      <c r="A795" s="64" t="s">
        <v>417</v>
      </c>
      <c r="B795" s="29" t="s">
        <v>373</v>
      </c>
      <c r="C795" s="29" t="s">
        <v>27</v>
      </c>
      <c r="D795" s="20" t="s">
        <v>969</v>
      </c>
      <c r="E795" s="20"/>
      <c r="F795" s="211">
        <f t="shared" ref="F795:G795" si="191">F796+F800+F804+F808</f>
        <v>31260</v>
      </c>
      <c r="G795" s="211">
        <f t="shared" si="191"/>
        <v>30260</v>
      </c>
    </row>
    <row r="796" spans="1:7" ht="15.75" x14ac:dyDescent="0.25">
      <c r="A796" s="37" t="s">
        <v>960</v>
      </c>
      <c r="B796" s="38" t="s">
        <v>373</v>
      </c>
      <c r="C796" s="38" t="s">
        <v>27</v>
      </c>
      <c r="D796" s="3" t="s">
        <v>970</v>
      </c>
      <c r="E796" s="48"/>
      <c r="F796" s="212">
        <f t="shared" ref="F796:G798" si="192">F797</f>
        <v>7860</v>
      </c>
      <c r="G796" s="212">
        <f t="shared" si="192"/>
        <v>7860</v>
      </c>
    </row>
    <row r="797" spans="1:7" ht="31.5" x14ac:dyDescent="0.25">
      <c r="A797" s="25" t="s">
        <v>201</v>
      </c>
      <c r="B797" s="42" t="s">
        <v>373</v>
      </c>
      <c r="C797" s="42" t="s">
        <v>27</v>
      </c>
      <c r="D797" s="24" t="s">
        <v>970</v>
      </c>
      <c r="E797" s="86">
        <v>200</v>
      </c>
      <c r="F797" s="204">
        <f t="shared" si="192"/>
        <v>7860</v>
      </c>
      <c r="G797" s="204">
        <f t="shared" si="192"/>
        <v>7860</v>
      </c>
    </row>
    <row r="798" spans="1:7" ht="31.5" x14ac:dyDescent="0.25">
      <c r="A798" s="7" t="s">
        <v>33</v>
      </c>
      <c r="B798" s="42" t="s">
        <v>373</v>
      </c>
      <c r="C798" s="42" t="s">
        <v>27</v>
      </c>
      <c r="D798" s="24" t="s">
        <v>970</v>
      </c>
      <c r="E798" s="86">
        <v>240</v>
      </c>
      <c r="F798" s="204">
        <f t="shared" si="192"/>
        <v>7860</v>
      </c>
      <c r="G798" s="204">
        <f t="shared" si="192"/>
        <v>7860</v>
      </c>
    </row>
    <row r="799" spans="1:7" ht="15.75" hidden="1" x14ac:dyDescent="0.25">
      <c r="A799" s="7" t="s">
        <v>34</v>
      </c>
      <c r="B799" s="42" t="s">
        <v>373</v>
      </c>
      <c r="C799" s="42" t="s">
        <v>27</v>
      </c>
      <c r="D799" s="24" t="s">
        <v>970</v>
      </c>
      <c r="E799" s="86">
        <v>244</v>
      </c>
      <c r="F799" s="204">
        <v>7860</v>
      </c>
      <c r="G799" s="204">
        <v>7860</v>
      </c>
    </row>
    <row r="800" spans="1:7" ht="15.75" x14ac:dyDescent="0.25">
      <c r="A800" s="37" t="s">
        <v>961</v>
      </c>
      <c r="B800" s="38" t="s">
        <v>373</v>
      </c>
      <c r="C800" s="38" t="s">
        <v>27</v>
      </c>
      <c r="D800" s="3" t="s">
        <v>971</v>
      </c>
      <c r="E800" s="48"/>
      <c r="F800" s="212">
        <f t="shared" ref="F800:G800" si="193">F801</f>
        <v>20000</v>
      </c>
      <c r="G800" s="212">
        <f t="shared" si="193"/>
        <v>20000</v>
      </c>
    </row>
    <row r="801" spans="1:7" ht="31.5" x14ac:dyDescent="0.25">
      <c r="A801" s="25" t="s">
        <v>201</v>
      </c>
      <c r="B801" s="42" t="s">
        <v>373</v>
      </c>
      <c r="C801" s="42" t="s">
        <v>27</v>
      </c>
      <c r="D801" s="24" t="s">
        <v>971</v>
      </c>
      <c r="E801" s="86">
        <v>200</v>
      </c>
      <c r="F801" s="204">
        <f t="shared" ref="F801:G802" si="194">F802</f>
        <v>20000</v>
      </c>
      <c r="G801" s="204">
        <f t="shared" si="194"/>
        <v>20000</v>
      </c>
    </row>
    <row r="802" spans="1:7" ht="31.5" x14ac:dyDescent="0.25">
      <c r="A802" s="7" t="s">
        <v>33</v>
      </c>
      <c r="B802" s="42" t="s">
        <v>373</v>
      </c>
      <c r="C802" s="42" t="s">
        <v>27</v>
      </c>
      <c r="D802" s="24" t="s">
        <v>971</v>
      </c>
      <c r="E802" s="86">
        <v>240</v>
      </c>
      <c r="F802" s="204">
        <f t="shared" si="194"/>
        <v>20000</v>
      </c>
      <c r="G802" s="204">
        <f t="shared" si="194"/>
        <v>20000</v>
      </c>
    </row>
    <row r="803" spans="1:7" ht="15.75" hidden="1" x14ac:dyDescent="0.25">
      <c r="A803" s="7" t="s">
        <v>34</v>
      </c>
      <c r="B803" s="42" t="s">
        <v>373</v>
      </c>
      <c r="C803" s="42" t="s">
        <v>27</v>
      </c>
      <c r="D803" s="24" t="s">
        <v>971</v>
      </c>
      <c r="E803" s="86">
        <v>244</v>
      </c>
      <c r="F803" s="204">
        <v>20000</v>
      </c>
      <c r="G803" s="204">
        <v>20000</v>
      </c>
    </row>
    <row r="804" spans="1:7" ht="15.75" x14ac:dyDescent="0.25">
      <c r="A804" s="37" t="s">
        <v>962</v>
      </c>
      <c r="B804" s="38" t="s">
        <v>373</v>
      </c>
      <c r="C804" s="38" t="s">
        <v>27</v>
      </c>
      <c r="D804" s="3" t="s">
        <v>972</v>
      </c>
      <c r="E804" s="48"/>
      <c r="F804" s="212">
        <f>F805</f>
        <v>2000</v>
      </c>
      <c r="G804" s="212">
        <f>G805</f>
        <v>1000</v>
      </c>
    </row>
    <row r="805" spans="1:7" ht="31.5" x14ac:dyDescent="0.25">
      <c r="A805" s="25" t="s">
        <v>201</v>
      </c>
      <c r="B805" s="42" t="s">
        <v>373</v>
      </c>
      <c r="C805" s="42" t="s">
        <v>27</v>
      </c>
      <c r="D805" s="24" t="s">
        <v>972</v>
      </c>
      <c r="E805" s="86">
        <v>200</v>
      </c>
      <c r="F805" s="212">
        <f t="shared" ref="F805:G806" si="195">F806</f>
        <v>2000</v>
      </c>
      <c r="G805" s="212">
        <f t="shared" si="195"/>
        <v>1000</v>
      </c>
    </row>
    <row r="806" spans="1:7" ht="31.5" x14ac:dyDescent="0.25">
      <c r="A806" s="7" t="s">
        <v>33</v>
      </c>
      <c r="B806" s="42" t="s">
        <v>373</v>
      </c>
      <c r="C806" s="42" t="s">
        <v>27</v>
      </c>
      <c r="D806" s="24" t="s">
        <v>972</v>
      </c>
      <c r="E806" s="86">
        <v>240</v>
      </c>
      <c r="F806" s="212">
        <f t="shared" si="195"/>
        <v>2000</v>
      </c>
      <c r="G806" s="212">
        <f t="shared" si="195"/>
        <v>1000</v>
      </c>
    </row>
    <row r="807" spans="1:7" ht="15.75" hidden="1" x14ac:dyDescent="0.25">
      <c r="A807" s="7" t="s">
        <v>34</v>
      </c>
      <c r="B807" s="42" t="s">
        <v>373</v>
      </c>
      <c r="C807" s="42" t="s">
        <v>27</v>
      </c>
      <c r="D807" s="24" t="s">
        <v>972</v>
      </c>
      <c r="E807" s="86">
        <v>244</v>
      </c>
      <c r="F807" s="212">
        <v>2000</v>
      </c>
      <c r="G807" s="212">
        <v>1000</v>
      </c>
    </row>
    <row r="808" spans="1:7" ht="15.75" x14ac:dyDescent="0.25">
      <c r="A808" s="37" t="s">
        <v>963</v>
      </c>
      <c r="B808" s="38" t="s">
        <v>373</v>
      </c>
      <c r="C808" s="38" t="s">
        <v>27</v>
      </c>
      <c r="D808" s="3" t="s">
        <v>973</v>
      </c>
      <c r="E808" s="48"/>
      <c r="F808" s="212">
        <f t="shared" ref="F808:G808" si="196">F809</f>
        <v>1400</v>
      </c>
      <c r="G808" s="212">
        <f t="shared" si="196"/>
        <v>1400</v>
      </c>
    </row>
    <row r="809" spans="1:7" ht="31.5" x14ac:dyDescent="0.25">
      <c r="A809" s="25" t="s">
        <v>201</v>
      </c>
      <c r="B809" s="42" t="s">
        <v>373</v>
      </c>
      <c r="C809" s="42" t="s">
        <v>27</v>
      </c>
      <c r="D809" s="24" t="s">
        <v>973</v>
      </c>
      <c r="E809" s="86">
        <v>200</v>
      </c>
      <c r="F809" s="204">
        <f t="shared" ref="F809:G810" si="197">F810</f>
        <v>1400</v>
      </c>
      <c r="G809" s="204">
        <f t="shared" si="197"/>
        <v>1400</v>
      </c>
    </row>
    <row r="810" spans="1:7" ht="31.5" x14ac:dyDescent="0.25">
      <c r="A810" s="7" t="s">
        <v>33</v>
      </c>
      <c r="B810" s="42" t="s">
        <v>373</v>
      </c>
      <c r="C810" s="42" t="s">
        <v>27</v>
      </c>
      <c r="D810" s="24" t="s">
        <v>973</v>
      </c>
      <c r="E810" s="86">
        <v>240</v>
      </c>
      <c r="F810" s="204">
        <f t="shared" si="197"/>
        <v>1400</v>
      </c>
      <c r="G810" s="204">
        <f t="shared" si="197"/>
        <v>1400</v>
      </c>
    </row>
    <row r="811" spans="1:7" ht="15.75" hidden="1" x14ac:dyDescent="0.25">
      <c r="A811" s="7" t="s">
        <v>34</v>
      </c>
      <c r="B811" s="42" t="s">
        <v>373</v>
      </c>
      <c r="C811" s="42" t="s">
        <v>27</v>
      </c>
      <c r="D811" s="24" t="s">
        <v>973</v>
      </c>
      <c r="E811" s="86">
        <v>244</v>
      </c>
      <c r="F811" s="204">
        <v>1400</v>
      </c>
      <c r="G811" s="204">
        <v>1400</v>
      </c>
    </row>
    <row r="812" spans="1:7" ht="15.75" x14ac:dyDescent="0.25">
      <c r="A812" s="64" t="s">
        <v>964</v>
      </c>
      <c r="B812" s="29" t="s">
        <v>373</v>
      </c>
      <c r="C812" s="29" t="s">
        <v>27</v>
      </c>
      <c r="D812" s="5" t="s">
        <v>956</v>
      </c>
      <c r="E812" s="48"/>
      <c r="F812" s="211">
        <f t="shared" ref="F812:G812" si="198">F813+F817</f>
        <v>12340</v>
      </c>
      <c r="G812" s="211">
        <f t="shared" si="198"/>
        <v>12340</v>
      </c>
    </row>
    <row r="813" spans="1:7" ht="15.75" x14ac:dyDescent="0.25">
      <c r="A813" s="37" t="s">
        <v>965</v>
      </c>
      <c r="B813" s="38" t="s">
        <v>373</v>
      </c>
      <c r="C813" s="38" t="s">
        <v>27</v>
      </c>
      <c r="D813" s="3" t="s">
        <v>957</v>
      </c>
      <c r="E813" s="48"/>
      <c r="F813" s="212">
        <f t="shared" ref="F813:G815" si="199">F814</f>
        <v>2340</v>
      </c>
      <c r="G813" s="212">
        <f t="shared" si="199"/>
        <v>2340</v>
      </c>
    </row>
    <row r="814" spans="1:7" ht="31.5" x14ac:dyDescent="0.25">
      <c r="A814" s="6" t="s">
        <v>187</v>
      </c>
      <c r="B814" s="42" t="s">
        <v>373</v>
      </c>
      <c r="C814" s="42" t="s">
        <v>27</v>
      </c>
      <c r="D814" s="24" t="s">
        <v>957</v>
      </c>
      <c r="E814" s="86">
        <v>600</v>
      </c>
      <c r="F814" s="204">
        <f t="shared" si="199"/>
        <v>2340</v>
      </c>
      <c r="G814" s="204">
        <f t="shared" si="199"/>
        <v>2340</v>
      </c>
    </row>
    <row r="815" spans="1:7" ht="15.75" x14ac:dyDescent="0.25">
      <c r="A815" s="6" t="s">
        <v>274</v>
      </c>
      <c r="B815" s="42" t="s">
        <v>373</v>
      </c>
      <c r="C815" s="42" t="s">
        <v>27</v>
      </c>
      <c r="D815" s="24" t="s">
        <v>957</v>
      </c>
      <c r="E815" s="86">
        <v>610</v>
      </c>
      <c r="F815" s="204">
        <f t="shared" si="199"/>
        <v>2340</v>
      </c>
      <c r="G815" s="204">
        <f t="shared" si="199"/>
        <v>2340</v>
      </c>
    </row>
    <row r="816" spans="1:7" ht="15.75" hidden="1" x14ac:dyDescent="0.25">
      <c r="A816" s="7" t="s">
        <v>275</v>
      </c>
      <c r="B816" s="42" t="s">
        <v>373</v>
      </c>
      <c r="C816" s="42" t="s">
        <v>27</v>
      </c>
      <c r="D816" s="24" t="s">
        <v>957</v>
      </c>
      <c r="E816" s="86">
        <v>612</v>
      </c>
      <c r="F816" s="204">
        <v>2340</v>
      </c>
      <c r="G816" s="204">
        <v>2340</v>
      </c>
    </row>
    <row r="817" spans="1:7" ht="15.75" x14ac:dyDescent="0.25">
      <c r="A817" s="37" t="s">
        <v>966</v>
      </c>
      <c r="B817" s="38" t="s">
        <v>373</v>
      </c>
      <c r="C817" s="38" t="s">
        <v>27</v>
      </c>
      <c r="D817" s="3" t="s">
        <v>975</v>
      </c>
      <c r="E817" s="86"/>
      <c r="F817" s="204">
        <f t="shared" ref="F817:G819" si="200">F818</f>
        <v>10000</v>
      </c>
      <c r="G817" s="204">
        <f t="shared" si="200"/>
        <v>10000</v>
      </c>
    </row>
    <row r="818" spans="1:7" ht="31.5" x14ac:dyDescent="0.25">
      <c r="A818" s="25" t="s">
        <v>201</v>
      </c>
      <c r="B818" s="42" t="s">
        <v>373</v>
      </c>
      <c r="C818" s="42" t="s">
        <v>27</v>
      </c>
      <c r="D818" s="24" t="s">
        <v>975</v>
      </c>
      <c r="E818" s="86">
        <v>200</v>
      </c>
      <c r="F818" s="204">
        <f t="shared" si="200"/>
        <v>10000</v>
      </c>
      <c r="G818" s="204">
        <f t="shared" si="200"/>
        <v>10000</v>
      </c>
    </row>
    <row r="819" spans="1:7" ht="31.5" x14ac:dyDescent="0.25">
      <c r="A819" s="7" t="s">
        <v>33</v>
      </c>
      <c r="B819" s="42" t="s">
        <v>373</v>
      </c>
      <c r="C819" s="42" t="s">
        <v>27</v>
      </c>
      <c r="D819" s="24" t="s">
        <v>975</v>
      </c>
      <c r="E819" s="86">
        <v>240</v>
      </c>
      <c r="F819" s="204">
        <f t="shared" si="200"/>
        <v>10000</v>
      </c>
      <c r="G819" s="204">
        <f t="shared" si="200"/>
        <v>10000</v>
      </c>
    </row>
    <row r="820" spans="1:7" ht="15.75" hidden="1" x14ac:dyDescent="0.25">
      <c r="A820" s="7" t="s">
        <v>34</v>
      </c>
      <c r="B820" s="42" t="s">
        <v>373</v>
      </c>
      <c r="C820" s="42" t="s">
        <v>27</v>
      </c>
      <c r="D820" s="24" t="s">
        <v>975</v>
      </c>
      <c r="E820" s="86">
        <v>244</v>
      </c>
      <c r="F820" s="204">
        <v>10000</v>
      </c>
      <c r="G820" s="204">
        <v>10000</v>
      </c>
    </row>
    <row r="821" spans="1:7" ht="15.75" x14ac:dyDescent="0.25">
      <c r="A821" s="28" t="s">
        <v>443</v>
      </c>
      <c r="B821" s="29" t="s">
        <v>373</v>
      </c>
      <c r="C821" s="29" t="s">
        <v>373</v>
      </c>
      <c r="D821" s="29"/>
      <c r="E821" s="29"/>
      <c r="F821" s="167">
        <f t="shared" ref="F821:G821" si="201">F822+F838</f>
        <v>152807</v>
      </c>
      <c r="G821" s="167">
        <f t="shared" si="201"/>
        <v>152807</v>
      </c>
    </row>
    <row r="822" spans="1:7" ht="31.5" x14ac:dyDescent="0.25">
      <c r="A822" s="64" t="s">
        <v>418</v>
      </c>
      <c r="B822" s="29" t="s">
        <v>373</v>
      </c>
      <c r="C822" s="29" t="s">
        <v>373</v>
      </c>
      <c r="D822" s="87" t="s">
        <v>419</v>
      </c>
      <c r="E822" s="87"/>
      <c r="F822" s="167">
        <f t="shared" ref="F822:G823" si="202">F823</f>
        <v>41256</v>
      </c>
      <c r="G822" s="167">
        <f t="shared" si="202"/>
        <v>41256</v>
      </c>
    </row>
    <row r="823" spans="1:7" ht="18.75" x14ac:dyDescent="0.3">
      <c r="A823" s="64" t="s">
        <v>424</v>
      </c>
      <c r="B823" s="27" t="s">
        <v>373</v>
      </c>
      <c r="C823" s="27" t="s">
        <v>373</v>
      </c>
      <c r="D823" s="36" t="s">
        <v>425</v>
      </c>
      <c r="E823" s="30"/>
      <c r="F823" s="167">
        <f t="shared" si="202"/>
        <v>41256</v>
      </c>
      <c r="G823" s="167">
        <f t="shared" si="202"/>
        <v>41256</v>
      </c>
    </row>
    <row r="824" spans="1:7" ht="18.75" x14ac:dyDescent="0.3">
      <c r="A824" s="37" t="s">
        <v>445</v>
      </c>
      <c r="B824" s="271" t="s">
        <v>373</v>
      </c>
      <c r="C824" s="271" t="s">
        <v>373</v>
      </c>
      <c r="D824" s="38" t="s">
        <v>446</v>
      </c>
      <c r="E824" s="38"/>
      <c r="F824" s="168">
        <f>F825+F830+F834</f>
        <v>41256</v>
      </c>
      <c r="G824" s="168">
        <f>G825+G830+G834</f>
        <v>41256</v>
      </c>
    </row>
    <row r="825" spans="1:7" ht="48" x14ac:dyDescent="0.3">
      <c r="A825" s="7" t="s">
        <v>20</v>
      </c>
      <c r="B825" s="272" t="s">
        <v>373</v>
      </c>
      <c r="C825" s="272" t="s">
        <v>373</v>
      </c>
      <c r="D825" s="42" t="s">
        <v>446</v>
      </c>
      <c r="E825" s="42" t="s">
        <v>62</v>
      </c>
      <c r="F825" s="151">
        <f>SUM(F826)</f>
        <v>38541</v>
      </c>
      <c r="G825" s="151">
        <f>SUM(G826)</f>
        <v>38541</v>
      </c>
    </row>
    <row r="826" spans="1:7" ht="18.75" x14ac:dyDescent="0.3">
      <c r="A826" s="7" t="s">
        <v>157</v>
      </c>
      <c r="B826" s="272" t="s">
        <v>373</v>
      </c>
      <c r="C826" s="272" t="s">
        <v>373</v>
      </c>
      <c r="D826" s="42" t="s">
        <v>446</v>
      </c>
      <c r="E826" s="42" t="s">
        <v>158</v>
      </c>
      <c r="F826" s="151">
        <f>SUM(F827:F829)</f>
        <v>38541</v>
      </c>
      <c r="G826" s="151">
        <f>SUM(G827:G829)</f>
        <v>38541</v>
      </c>
    </row>
    <row r="827" spans="1:7" ht="18.75" hidden="1" x14ac:dyDescent="0.3">
      <c r="A827" s="7" t="s">
        <v>159</v>
      </c>
      <c r="B827" s="272" t="s">
        <v>373</v>
      </c>
      <c r="C827" s="272" t="s">
        <v>373</v>
      </c>
      <c r="D827" s="42" t="s">
        <v>446</v>
      </c>
      <c r="E827" s="42" t="s">
        <v>160</v>
      </c>
      <c r="F827" s="151">
        <v>27441</v>
      </c>
      <c r="G827" s="151">
        <v>27441</v>
      </c>
    </row>
    <row r="828" spans="1:7" ht="32.25" hidden="1" x14ac:dyDescent="0.3">
      <c r="A828" s="7" t="s">
        <v>177</v>
      </c>
      <c r="B828" s="272" t="s">
        <v>373</v>
      </c>
      <c r="C828" s="272" t="s">
        <v>373</v>
      </c>
      <c r="D828" s="42" t="s">
        <v>446</v>
      </c>
      <c r="E828" s="42" t="s">
        <v>178</v>
      </c>
      <c r="F828" s="151">
        <v>2160</v>
      </c>
      <c r="G828" s="151">
        <v>2160</v>
      </c>
    </row>
    <row r="829" spans="1:7" ht="32.25" hidden="1" x14ac:dyDescent="0.3">
      <c r="A829" s="7" t="s">
        <v>161</v>
      </c>
      <c r="B829" s="272" t="s">
        <v>373</v>
      </c>
      <c r="C829" s="272" t="s">
        <v>373</v>
      </c>
      <c r="D829" s="42" t="s">
        <v>446</v>
      </c>
      <c r="E829" s="42" t="s">
        <v>162</v>
      </c>
      <c r="F829" s="151">
        <v>8940</v>
      </c>
      <c r="G829" s="151">
        <v>8940</v>
      </c>
    </row>
    <row r="830" spans="1:7" ht="18.75" x14ac:dyDescent="0.3">
      <c r="A830" s="7" t="s">
        <v>32</v>
      </c>
      <c r="B830" s="272" t="s">
        <v>373</v>
      </c>
      <c r="C830" s="272" t="s">
        <v>373</v>
      </c>
      <c r="D830" s="42" t="s">
        <v>446</v>
      </c>
      <c r="E830" s="42" t="s">
        <v>42</v>
      </c>
      <c r="F830" s="151">
        <f>F831</f>
        <v>2115</v>
      </c>
      <c r="G830" s="151">
        <f>G831</f>
        <v>2115</v>
      </c>
    </row>
    <row r="831" spans="1:7" ht="32.25" x14ac:dyDescent="0.3">
      <c r="A831" s="7" t="s">
        <v>33</v>
      </c>
      <c r="B831" s="272" t="s">
        <v>373</v>
      </c>
      <c r="C831" s="272" t="s">
        <v>373</v>
      </c>
      <c r="D831" s="42" t="s">
        <v>446</v>
      </c>
      <c r="E831" s="42" t="s">
        <v>43</v>
      </c>
      <c r="F831" s="151">
        <f>F832+F833</f>
        <v>2115</v>
      </c>
      <c r="G831" s="151">
        <f>G832+G833</f>
        <v>2115</v>
      </c>
    </row>
    <row r="832" spans="1:7" ht="31.5" hidden="1" x14ac:dyDescent="0.25">
      <c r="A832" s="14" t="s">
        <v>108</v>
      </c>
      <c r="B832" s="42" t="s">
        <v>373</v>
      </c>
      <c r="C832" s="42" t="s">
        <v>373</v>
      </c>
      <c r="D832" s="42" t="s">
        <v>446</v>
      </c>
      <c r="E832" s="42" t="s">
        <v>45</v>
      </c>
      <c r="F832" s="151">
        <v>1071</v>
      </c>
      <c r="G832" s="151">
        <v>1071</v>
      </c>
    </row>
    <row r="833" spans="1:7" ht="15.75" hidden="1" x14ac:dyDescent="0.25">
      <c r="A833" s="7" t="s">
        <v>34</v>
      </c>
      <c r="B833" s="42" t="s">
        <v>373</v>
      </c>
      <c r="C833" s="42" t="s">
        <v>373</v>
      </c>
      <c r="D833" s="41" t="s">
        <v>446</v>
      </c>
      <c r="E833" s="42" t="s">
        <v>35</v>
      </c>
      <c r="F833" s="151">
        <v>1044</v>
      </c>
      <c r="G833" s="151">
        <v>1044</v>
      </c>
    </row>
    <row r="834" spans="1:7" ht="18.75" x14ac:dyDescent="0.3">
      <c r="A834" s="14" t="s">
        <v>46</v>
      </c>
      <c r="B834" s="272" t="s">
        <v>373</v>
      </c>
      <c r="C834" s="272" t="s">
        <v>373</v>
      </c>
      <c r="D834" s="42" t="s">
        <v>446</v>
      </c>
      <c r="E834" s="42" t="s">
        <v>47</v>
      </c>
      <c r="F834" s="151">
        <f>F835</f>
        <v>600</v>
      </c>
      <c r="G834" s="151">
        <f>G835</f>
        <v>600</v>
      </c>
    </row>
    <row r="835" spans="1:7" ht="18.75" x14ac:dyDescent="0.3">
      <c r="A835" s="7" t="s">
        <v>48</v>
      </c>
      <c r="B835" s="272" t="s">
        <v>373</v>
      </c>
      <c r="C835" s="272" t="s">
        <v>373</v>
      </c>
      <c r="D835" s="42" t="s">
        <v>446</v>
      </c>
      <c r="E835" s="42" t="s">
        <v>49</v>
      </c>
      <c r="F835" s="151">
        <f>SUM(F836:F837)</f>
        <v>600</v>
      </c>
      <c r="G835" s="151">
        <f>SUM(G836:G837)</f>
        <v>600</v>
      </c>
    </row>
    <row r="836" spans="1:7" ht="15.75" hidden="1" x14ac:dyDescent="0.25">
      <c r="A836" s="7" t="s">
        <v>50</v>
      </c>
      <c r="B836" s="42" t="s">
        <v>373</v>
      </c>
      <c r="C836" s="42" t="s">
        <v>373</v>
      </c>
      <c r="D836" s="42" t="s">
        <v>446</v>
      </c>
      <c r="E836" s="42" t="s">
        <v>51</v>
      </c>
      <c r="F836" s="151">
        <v>598</v>
      </c>
      <c r="G836" s="151">
        <v>598</v>
      </c>
    </row>
    <row r="837" spans="1:7" ht="15.75" hidden="1" x14ac:dyDescent="0.25">
      <c r="A837" s="7" t="s">
        <v>91</v>
      </c>
      <c r="B837" s="42" t="s">
        <v>373</v>
      </c>
      <c r="C837" s="42" t="s">
        <v>373</v>
      </c>
      <c r="D837" s="42" t="s">
        <v>446</v>
      </c>
      <c r="E837" s="42" t="s">
        <v>92</v>
      </c>
      <c r="F837" s="151">
        <v>2</v>
      </c>
      <c r="G837" s="151">
        <v>2</v>
      </c>
    </row>
    <row r="838" spans="1:7" ht="56.25" x14ac:dyDescent="0.3">
      <c r="A838" s="189" t="s">
        <v>109</v>
      </c>
      <c r="B838" s="29" t="s">
        <v>373</v>
      </c>
      <c r="C838" s="29" t="s">
        <v>373</v>
      </c>
      <c r="D838" s="60" t="s">
        <v>110</v>
      </c>
      <c r="E838" s="48"/>
      <c r="F838" s="224">
        <f t="shared" ref="F838:F839" si="203">F839</f>
        <v>111551</v>
      </c>
      <c r="G838" s="224">
        <f t="shared" ref="G838:G839" si="204">G839</f>
        <v>111551</v>
      </c>
    </row>
    <row r="839" spans="1:7" ht="37.5" x14ac:dyDescent="0.3">
      <c r="A839" s="189" t="s">
        <v>927</v>
      </c>
      <c r="B839" s="29" t="s">
        <v>373</v>
      </c>
      <c r="C839" s="29" t="s">
        <v>373</v>
      </c>
      <c r="D839" s="60" t="s">
        <v>928</v>
      </c>
      <c r="E839" s="48"/>
      <c r="F839" s="224">
        <f t="shared" si="203"/>
        <v>111551</v>
      </c>
      <c r="G839" s="224">
        <f t="shared" si="204"/>
        <v>111551</v>
      </c>
    </row>
    <row r="840" spans="1:7" ht="15.75" x14ac:dyDescent="0.25">
      <c r="A840" s="64" t="s">
        <v>111</v>
      </c>
      <c r="B840" s="29" t="s">
        <v>373</v>
      </c>
      <c r="C840" s="29" t="s">
        <v>373</v>
      </c>
      <c r="D840" s="20" t="s">
        <v>924</v>
      </c>
      <c r="E840" s="20"/>
      <c r="F840" s="211">
        <f t="shared" ref="F840:G840" si="205">F841</f>
        <v>111551</v>
      </c>
      <c r="G840" s="211">
        <f t="shared" si="205"/>
        <v>111551</v>
      </c>
    </row>
    <row r="841" spans="1:7" ht="15.75" x14ac:dyDescent="0.25">
      <c r="A841" s="37" t="s">
        <v>447</v>
      </c>
      <c r="B841" s="38" t="s">
        <v>373</v>
      </c>
      <c r="C841" s="38" t="s">
        <v>373</v>
      </c>
      <c r="D841" s="2" t="s">
        <v>935</v>
      </c>
      <c r="E841" s="48"/>
      <c r="F841" s="212">
        <f t="shared" ref="F841:G841" si="206">F842+F847+F851</f>
        <v>111551</v>
      </c>
      <c r="G841" s="212">
        <f t="shared" si="206"/>
        <v>111551</v>
      </c>
    </row>
    <row r="842" spans="1:7" ht="47.25" x14ac:dyDescent="0.25">
      <c r="A842" s="7" t="s">
        <v>20</v>
      </c>
      <c r="B842" s="42" t="s">
        <v>373</v>
      </c>
      <c r="C842" s="42" t="s">
        <v>373</v>
      </c>
      <c r="D842" s="1" t="s">
        <v>935</v>
      </c>
      <c r="E842" s="1" t="s">
        <v>62</v>
      </c>
      <c r="F842" s="204">
        <f t="shared" ref="F842:G842" si="207">F843</f>
        <v>104892</v>
      </c>
      <c r="G842" s="204">
        <f t="shared" si="207"/>
        <v>104892</v>
      </c>
    </row>
    <row r="843" spans="1:7" ht="15.75" x14ac:dyDescent="0.25">
      <c r="A843" s="7" t="s">
        <v>157</v>
      </c>
      <c r="B843" s="42" t="s">
        <v>373</v>
      </c>
      <c r="C843" s="42" t="s">
        <v>373</v>
      </c>
      <c r="D843" s="1" t="s">
        <v>935</v>
      </c>
      <c r="E843" s="1" t="s">
        <v>158</v>
      </c>
      <c r="F843" s="204">
        <f t="shared" ref="F843:G843" si="208">F844+F845+F846</f>
        <v>104892</v>
      </c>
      <c r="G843" s="204">
        <f t="shared" si="208"/>
        <v>104892</v>
      </c>
    </row>
    <row r="844" spans="1:7" ht="15.75" hidden="1" x14ac:dyDescent="0.25">
      <c r="A844" s="7" t="s">
        <v>159</v>
      </c>
      <c r="B844" s="42" t="s">
        <v>373</v>
      </c>
      <c r="C844" s="42" t="s">
        <v>373</v>
      </c>
      <c r="D844" s="1" t="s">
        <v>935</v>
      </c>
      <c r="E844" s="1" t="s">
        <v>160</v>
      </c>
      <c r="F844" s="204">
        <f>66704-666</f>
        <v>66038</v>
      </c>
      <c r="G844" s="204">
        <f>66704-666</f>
        <v>66038</v>
      </c>
    </row>
    <row r="845" spans="1:7" ht="31.5" hidden="1" x14ac:dyDescent="0.25">
      <c r="A845" s="7" t="s">
        <v>177</v>
      </c>
      <c r="B845" s="42" t="s">
        <v>373</v>
      </c>
      <c r="C845" s="42" t="s">
        <v>373</v>
      </c>
      <c r="D845" s="1" t="s">
        <v>935</v>
      </c>
      <c r="E845" s="1" t="s">
        <v>178</v>
      </c>
      <c r="F845" s="204">
        <v>14524</v>
      </c>
      <c r="G845" s="204">
        <v>14524</v>
      </c>
    </row>
    <row r="846" spans="1:7" ht="31.5" hidden="1" x14ac:dyDescent="0.25">
      <c r="A846" s="7" t="s">
        <v>161</v>
      </c>
      <c r="B846" s="42" t="s">
        <v>373</v>
      </c>
      <c r="C846" s="42" t="s">
        <v>373</v>
      </c>
      <c r="D846" s="1" t="s">
        <v>935</v>
      </c>
      <c r="E846" s="1" t="s">
        <v>162</v>
      </c>
      <c r="F846" s="204">
        <f>24531-201</f>
        <v>24330</v>
      </c>
      <c r="G846" s="204">
        <f>24531-201</f>
        <v>24330</v>
      </c>
    </row>
    <row r="847" spans="1:7" ht="31.5" x14ac:dyDescent="0.25">
      <c r="A847" s="25" t="s">
        <v>201</v>
      </c>
      <c r="B847" s="42" t="s">
        <v>373</v>
      </c>
      <c r="C847" s="42" t="s">
        <v>373</v>
      </c>
      <c r="D847" s="1" t="s">
        <v>935</v>
      </c>
      <c r="E847" s="1" t="s">
        <v>42</v>
      </c>
      <c r="F847" s="204">
        <f t="shared" ref="F847:G847" si="209">F848</f>
        <v>6559</v>
      </c>
      <c r="G847" s="204">
        <f t="shared" si="209"/>
        <v>6559</v>
      </c>
    </row>
    <row r="848" spans="1:7" ht="31.5" x14ac:dyDescent="0.25">
      <c r="A848" s="7" t="s">
        <v>33</v>
      </c>
      <c r="B848" s="42" t="s">
        <v>373</v>
      </c>
      <c r="C848" s="42" t="s">
        <v>373</v>
      </c>
      <c r="D848" s="1" t="s">
        <v>935</v>
      </c>
      <c r="E848" s="1" t="s">
        <v>43</v>
      </c>
      <c r="F848" s="204">
        <f t="shared" ref="F848:G848" si="210">F849+F850</f>
        <v>6559</v>
      </c>
      <c r="G848" s="204">
        <f t="shared" si="210"/>
        <v>6559</v>
      </c>
    </row>
    <row r="849" spans="1:7" ht="31.5" hidden="1" x14ac:dyDescent="0.25">
      <c r="A849" s="14" t="s">
        <v>108</v>
      </c>
      <c r="B849" s="42" t="s">
        <v>373</v>
      </c>
      <c r="C849" s="42" t="s">
        <v>373</v>
      </c>
      <c r="D849" s="1" t="s">
        <v>935</v>
      </c>
      <c r="E849" s="1" t="s">
        <v>45</v>
      </c>
      <c r="F849" s="204">
        <v>3611</v>
      </c>
      <c r="G849" s="204">
        <v>3611</v>
      </c>
    </row>
    <row r="850" spans="1:7" ht="15.75" hidden="1" x14ac:dyDescent="0.25">
      <c r="A850" s="7" t="s">
        <v>34</v>
      </c>
      <c r="B850" s="42" t="s">
        <v>373</v>
      </c>
      <c r="C850" s="42" t="s">
        <v>373</v>
      </c>
      <c r="D850" s="1" t="s">
        <v>935</v>
      </c>
      <c r="E850" s="1" t="s">
        <v>35</v>
      </c>
      <c r="F850" s="204">
        <v>2948</v>
      </c>
      <c r="G850" s="204">
        <v>2948</v>
      </c>
    </row>
    <row r="851" spans="1:7" ht="15.75" x14ac:dyDescent="0.25">
      <c r="A851" s="14" t="s">
        <v>46</v>
      </c>
      <c r="B851" s="42" t="s">
        <v>373</v>
      </c>
      <c r="C851" s="42" t="s">
        <v>373</v>
      </c>
      <c r="D851" s="1" t="s">
        <v>935</v>
      </c>
      <c r="E851" s="1" t="s">
        <v>47</v>
      </c>
      <c r="F851" s="204">
        <f t="shared" ref="F851:G851" si="211">F852</f>
        <v>100</v>
      </c>
      <c r="G851" s="204">
        <f t="shared" si="211"/>
        <v>100</v>
      </c>
    </row>
    <row r="852" spans="1:7" ht="15.75" x14ac:dyDescent="0.25">
      <c r="A852" s="7" t="s">
        <v>48</v>
      </c>
      <c r="B852" s="42" t="s">
        <v>373</v>
      </c>
      <c r="C852" s="42" t="s">
        <v>373</v>
      </c>
      <c r="D852" s="1" t="s">
        <v>935</v>
      </c>
      <c r="E852" s="1" t="s">
        <v>49</v>
      </c>
      <c r="F852" s="204">
        <f t="shared" ref="F852:G852" si="212">F853+F854</f>
        <v>100</v>
      </c>
      <c r="G852" s="204">
        <f t="shared" si="212"/>
        <v>100</v>
      </c>
    </row>
    <row r="853" spans="1:7" ht="15.75" hidden="1" x14ac:dyDescent="0.25">
      <c r="A853" s="7" t="s">
        <v>50</v>
      </c>
      <c r="B853" s="42" t="s">
        <v>373</v>
      </c>
      <c r="C853" s="42" t="s">
        <v>373</v>
      </c>
      <c r="D853" s="1" t="s">
        <v>935</v>
      </c>
      <c r="E853" s="1" t="s">
        <v>51</v>
      </c>
      <c r="F853" s="204">
        <v>80</v>
      </c>
      <c r="G853" s="204">
        <v>80</v>
      </c>
    </row>
    <row r="854" spans="1:7" ht="15.75" hidden="1" x14ac:dyDescent="0.25">
      <c r="A854" s="7" t="s">
        <v>91</v>
      </c>
      <c r="B854" s="42" t="s">
        <v>373</v>
      </c>
      <c r="C854" s="42" t="s">
        <v>373</v>
      </c>
      <c r="D854" s="1" t="s">
        <v>935</v>
      </c>
      <c r="E854" s="1" t="s">
        <v>92</v>
      </c>
      <c r="F854" s="204">
        <v>20</v>
      </c>
      <c r="G854" s="204">
        <v>20</v>
      </c>
    </row>
    <row r="855" spans="1:7" ht="18.75" x14ac:dyDescent="0.3">
      <c r="A855" s="26" t="s">
        <v>448</v>
      </c>
      <c r="B855" s="27" t="s">
        <v>120</v>
      </c>
      <c r="C855" s="27"/>
      <c r="D855" s="27"/>
      <c r="E855" s="27"/>
      <c r="F855" s="235">
        <f>F856</f>
        <v>1000</v>
      </c>
      <c r="G855" s="235">
        <f>G856</f>
        <v>1000</v>
      </c>
    </row>
    <row r="856" spans="1:7" ht="15.75" x14ac:dyDescent="0.25">
      <c r="A856" s="28" t="s">
        <v>449</v>
      </c>
      <c r="B856" s="29" t="s">
        <v>120</v>
      </c>
      <c r="C856" s="29" t="s">
        <v>373</v>
      </c>
      <c r="D856" s="29"/>
      <c r="E856" s="29"/>
      <c r="F856" s="167">
        <f t="shared" ref="F856:G857" si="213">F857</f>
        <v>1000</v>
      </c>
      <c r="G856" s="167">
        <f t="shared" si="213"/>
        <v>1000</v>
      </c>
    </row>
    <row r="857" spans="1:7" ht="56.25" x14ac:dyDescent="0.3">
      <c r="A857" s="189" t="s">
        <v>109</v>
      </c>
      <c r="B857" s="29" t="s">
        <v>120</v>
      </c>
      <c r="C857" s="29" t="s">
        <v>373</v>
      </c>
      <c r="D857" s="60" t="s">
        <v>110</v>
      </c>
      <c r="E857" s="48"/>
      <c r="F857" s="224">
        <f t="shared" si="213"/>
        <v>1000</v>
      </c>
      <c r="G857" s="224">
        <f t="shared" si="213"/>
        <v>1000</v>
      </c>
    </row>
    <row r="858" spans="1:7" ht="15.75" x14ac:dyDescent="0.25">
      <c r="A858" s="64" t="s">
        <v>950</v>
      </c>
      <c r="B858" s="29" t="s">
        <v>120</v>
      </c>
      <c r="C858" s="29" t="s">
        <v>373</v>
      </c>
      <c r="D858" s="20" t="s">
        <v>951</v>
      </c>
      <c r="E858" s="1"/>
      <c r="F858" s="231">
        <f t="shared" ref="F858:G858" si="214">F859+F864</f>
        <v>1000</v>
      </c>
      <c r="G858" s="231">
        <f t="shared" si="214"/>
        <v>1000</v>
      </c>
    </row>
    <row r="859" spans="1:7" ht="31.5" x14ac:dyDescent="0.25">
      <c r="A859" s="64" t="s">
        <v>417</v>
      </c>
      <c r="B859" s="29" t="s">
        <v>120</v>
      </c>
      <c r="C859" s="29" t="s">
        <v>373</v>
      </c>
      <c r="D859" s="20" t="s">
        <v>969</v>
      </c>
      <c r="E859" s="20"/>
      <c r="F859" s="211">
        <f t="shared" ref="F859:G859" si="215">F860</f>
        <v>500</v>
      </c>
      <c r="G859" s="211">
        <f t="shared" si="215"/>
        <v>500</v>
      </c>
    </row>
    <row r="860" spans="1:7" ht="15.75" x14ac:dyDescent="0.25">
      <c r="A860" s="37" t="s">
        <v>952</v>
      </c>
      <c r="B860" s="38" t="s">
        <v>120</v>
      </c>
      <c r="C860" s="38" t="s">
        <v>373</v>
      </c>
      <c r="D860" s="3" t="s">
        <v>974</v>
      </c>
      <c r="E860" s="48"/>
      <c r="F860" s="212">
        <f t="shared" ref="F860:G862" si="216">F861</f>
        <v>500</v>
      </c>
      <c r="G860" s="212">
        <f t="shared" si="216"/>
        <v>500</v>
      </c>
    </row>
    <row r="861" spans="1:7" ht="31.5" x14ac:dyDescent="0.25">
      <c r="A861" s="25" t="s">
        <v>201</v>
      </c>
      <c r="B861" s="42" t="s">
        <v>120</v>
      </c>
      <c r="C861" s="42" t="s">
        <v>373</v>
      </c>
      <c r="D861" s="3" t="s">
        <v>974</v>
      </c>
      <c r="E861" s="86">
        <v>200</v>
      </c>
      <c r="F861" s="204">
        <f t="shared" si="216"/>
        <v>500</v>
      </c>
      <c r="G861" s="204">
        <f t="shared" si="216"/>
        <v>500</v>
      </c>
    </row>
    <row r="862" spans="1:7" ht="31.5" x14ac:dyDescent="0.25">
      <c r="A862" s="7" t="s">
        <v>33</v>
      </c>
      <c r="B862" s="42" t="s">
        <v>120</v>
      </c>
      <c r="C862" s="42" t="s">
        <v>373</v>
      </c>
      <c r="D862" s="3" t="s">
        <v>974</v>
      </c>
      <c r="E862" s="86">
        <v>240</v>
      </c>
      <c r="F862" s="204">
        <f t="shared" si="216"/>
        <v>500</v>
      </c>
      <c r="G862" s="204">
        <f t="shared" si="216"/>
        <v>500</v>
      </c>
    </row>
    <row r="863" spans="1:7" ht="15.75" hidden="1" x14ac:dyDescent="0.25">
      <c r="A863" s="7" t="s">
        <v>34</v>
      </c>
      <c r="B863" s="42" t="s">
        <v>120</v>
      </c>
      <c r="C863" s="42" t="s">
        <v>373</v>
      </c>
      <c r="D863" s="3" t="s">
        <v>974</v>
      </c>
      <c r="E863" s="86">
        <v>244</v>
      </c>
      <c r="F863" s="204">
        <v>500</v>
      </c>
      <c r="G863" s="204">
        <v>500</v>
      </c>
    </row>
    <row r="864" spans="1:7" ht="15.75" x14ac:dyDescent="0.25">
      <c r="A864" s="64" t="s">
        <v>450</v>
      </c>
      <c r="B864" s="29" t="s">
        <v>120</v>
      </c>
      <c r="C864" s="29" t="s">
        <v>373</v>
      </c>
      <c r="D864" s="5" t="s">
        <v>954</v>
      </c>
      <c r="E864" s="48"/>
      <c r="F864" s="211">
        <f t="shared" ref="F864:G867" si="217">F865</f>
        <v>500</v>
      </c>
      <c r="G864" s="211">
        <f t="shared" si="217"/>
        <v>500</v>
      </c>
    </row>
    <row r="865" spans="1:7" ht="15.75" x14ac:dyDescent="0.25">
      <c r="A865" s="37" t="s">
        <v>953</v>
      </c>
      <c r="B865" s="38" t="s">
        <v>120</v>
      </c>
      <c r="C865" s="38" t="s">
        <v>373</v>
      </c>
      <c r="D865" s="3" t="s">
        <v>955</v>
      </c>
      <c r="E865" s="48"/>
      <c r="F865" s="212">
        <f t="shared" si="217"/>
        <v>500</v>
      </c>
      <c r="G865" s="212">
        <f t="shared" si="217"/>
        <v>500</v>
      </c>
    </row>
    <row r="866" spans="1:7" ht="31.5" x14ac:dyDescent="0.25">
      <c r="A866" s="25" t="s">
        <v>201</v>
      </c>
      <c r="B866" s="42" t="s">
        <v>120</v>
      </c>
      <c r="C866" s="42" t="s">
        <v>373</v>
      </c>
      <c r="D866" s="24" t="s">
        <v>955</v>
      </c>
      <c r="E866" s="86">
        <v>200</v>
      </c>
      <c r="F866" s="204">
        <f t="shared" si="217"/>
        <v>500</v>
      </c>
      <c r="G866" s="204">
        <f t="shared" si="217"/>
        <v>500</v>
      </c>
    </row>
    <row r="867" spans="1:7" ht="31.5" x14ac:dyDescent="0.25">
      <c r="A867" s="7" t="s">
        <v>33</v>
      </c>
      <c r="B867" s="42" t="s">
        <v>120</v>
      </c>
      <c r="C867" s="42" t="s">
        <v>373</v>
      </c>
      <c r="D867" s="24" t="s">
        <v>955</v>
      </c>
      <c r="E867" s="86">
        <v>240</v>
      </c>
      <c r="F867" s="204">
        <f t="shared" si="217"/>
        <v>500</v>
      </c>
      <c r="G867" s="204">
        <f t="shared" si="217"/>
        <v>500</v>
      </c>
    </row>
    <row r="868" spans="1:7" ht="15.75" hidden="1" x14ac:dyDescent="0.25">
      <c r="A868" s="7" t="s">
        <v>34</v>
      </c>
      <c r="B868" s="42" t="s">
        <v>120</v>
      </c>
      <c r="C868" s="42" t="s">
        <v>373</v>
      </c>
      <c r="D868" s="24" t="s">
        <v>955</v>
      </c>
      <c r="E868" s="86">
        <v>244</v>
      </c>
      <c r="F868" s="204">
        <v>500</v>
      </c>
      <c r="G868" s="204">
        <v>500</v>
      </c>
    </row>
    <row r="869" spans="1:7" ht="18.75" x14ac:dyDescent="0.3">
      <c r="A869" s="26" t="s">
        <v>451</v>
      </c>
      <c r="B869" s="27" t="s">
        <v>125</v>
      </c>
      <c r="C869" s="27"/>
      <c r="D869" s="27"/>
      <c r="E869" s="27"/>
      <c r="F869" s="235">
        <f>F870+F983+F1179+F1245+F1260+F1345</f>
        <v>7365593.8500000006</v>
      </c>
      <c r="G869" s="235">
        <f>G870+G983+G1179+G1245+G1260+G1345</f>
        <v>7016795.7799999993</v>
      </c>
    </row>
    <row r="870" spans="1:7" ht="18.75" x14ac:dyDescent="0.3">
      <c r="A870" s="28" t="s">
        <v>452</v>
      </c>
      <c r="B870" s="29" t="s">
        <v>125</v>
      </c>
      <c r="C870" s="29" t="s">
        <v>12</v>
      </c>
      <c r="D870" s="30"/>
      <c r="E870" s="31"/>
      <c r="F870" s="235">
        <f>F871+F945+F956+F971+F977</f>
        <v>2396597.88</v>
      </c>
      <c r="G870" s="235">
        <f>G871+G945+G956+G971+G977</f>
        <v>3151007.88</v>
      </c>
    </row>
    <row r="871" spans="1:7" ht="31.5" x14ac:dyDescent="0.25">
      <c r="A871" s="32" t="s">
        <v>56</v>
      </c>
      <c r="B871" s="33" t="s">
        <v>125</v>
      </c>
      <c r="C871" s="33" t="s">
        <v>12</v>
      </c>
      <c r="D871" s="33" t="s">
        <v>57</v>
      </c>
      <c r="E871" s="34"/>
      <c r="F871" s="260">
        <f>F872</f>
        <v>2386428.88</v>
      </c>
      <c r="G871" s="260">
        <f>G872</f>
        <v>3143338.88</v>
      </c>
    </row>
    <row r="872" spans="1:7" ht="15.75" x14ac:dyDescent="0.25">
      <c r="A872" s="32" t="s">
        <v>152</v>
      </c>
      <c r="B872" s="33" t="s">
        <v>125</v>
      </c>
      <c r="C872" s="33" t="s">
        <v>12</v>
      </c>
      <c r="D872" s="33" t="s">
        <v>153</v>
      </c>
      <c r="E872" s="33"/>
      <c r="F872" s="260">
        <f>F873+F914+F935+F940</f>
        <v>2386428.88</v>
      </c>
      <c r="G872" s="260">
        <f>G873+G914+G935+G940</f>
        <v>3143338.88</v>
      </c>
    </row>
    <row r="873" spans="1:7" ht="31.5" x14ac:dyDescent="0.25">
      <c r="A873" s="35" t="s">
        <v>807</v>
      </c>
      <c r="B873" s="29" t="s">
        <v>125</v>
      </c>
      <c r="C873" s="29" t="s">
        <v>12</v>
      </c>
      <c r="D873" s="36" t="s">
        <v>453</v>
      </c>
      <c r="E873" s="30"/>
      <c r="F873" s="167">
        <f>F874+F881</f>
        <v>121191.88</v>
      </c>
      <c r="G873" s="167">
        <f>G874+G881</f>
        <v>608101.88</v>
      </c>
    </row>
    <row r="874" spans="1:7" ht="31.5" x14ac:dyDescent="0.25">
      <c r="A874" s="37" t="s">
        <v>454</v>
      </c>
      <c r="B874" s="38" t="s">
        <v>125</v>
      </c>
      <c r="C874" s="38" t="s">
        <v>12</v>
      </c>
      <c r="D874" s="38" t="s">
        <v>455</v>
      </c>
      <c r="E874" s="39"/>
      <c r="F874" s="168">
        <f>F875+F878</f>
        <v>35552</v>
      </c>
      <c r="G874" s="168">
        <f>G875+G878</f>
        <v>35552</v>
      </c>
    </row>
    <row r="875" spans="1:7" ht="15.75" x14ac:dyDescent="0.25">
      <c r="A875" s="7" t="s">
        <v>32</v>
      </c>
      <c r="B875" s="40" t="s">
        <v>125</v>
      </c>
      <c r="C875" s="40" t="s">
        <v>12</v>
      </c>
      <c r="D875" s="41" t="s">
        <v>456</v>
      </c>
      <c r="E875" s="42" t="s">
        <v>42</v>
      </c>
      <c r="F875" s="151">
        <f t="shared" ref="F875:G876" si="218">F876</f>
        <v>355</v>
      </c>
      <c r="G875" s="151">
        <f t="shared" si="218"/>
        <v>355</v>
      </c>
    </row>
    <row r="876" spans="1:7" ht="31.5" x14ac:dyDescent="0.25">
      <c r="A876" s="7" t="s">
        <v>33</v>
      </c>
      <c r="B876" s="40" t="s">
        <v>125</v>
      </c>
      <c r="C876" s="40" t="s">
        <v>12</v>
      </c>
      <c r="D876" s="41" t="s">
        <v>456</v>
      </c>
      <c r="E876" s="42" t="s">
        <v>43</v>
      </c>
      <c r="F876" s="151">
        <f t="shared" si="218"/>
        <v>355</v>
      </c>
      <c r="G876" s="151">
        <f t="shared" si="218"/>
        <v>355</v>
      </c>
    </row>
    <row r="877" spans="1:7" ht="15.75" hidden="1" x14ac:dyDescent="0.25">
      <c r="A877" s="7" t="s">
        <v>34</v>
      </c>
      <c r="B877" s="42" t="s">
        <v>125</v>
      </c>
      <c r="C877" s="42" t="s">
        <v>12</v>
      </c>
      <c r="D877" s="41" t="s">
        <v>456</v>
      </c>
      <c r="E877" s="42" t="s">
        <v>35</v>
      </c>
      <c r="F877" s="151">
        <v>355</v>
      </c>
      <c r="G877" s="151">
        <v>355</v>
      </c>
    </row>
    <row r="878" spans="1:7" ht="15.75" x14ac:dyDescent="0.25">
      <c r="A878" s="7" t="s">
        <v>183</v>
      </c>
      <c r="B878" s="42" t="s">
        <v>125</v>
      </c>
      <c r="C878" s="42" t="s">
        <v>12</v>
      </c>
      <c r="D878" s="41" t="s">
        <v>456</v>
      </c>
      <c r="E878" s="43">
        <v>300</v>
      </c>
      <c r="F878" s="151">
        <f t="shared" ref="F878:G879" si="219">F879</f>
        <v>35197</v>
      </c>
      <c r="G878" s="151">
        <f t="shared" si="219"/>
        <v>35197</v>
      </c>
    </row>
    <row r="879" spans="1:7" ht="31.5" x14ac:dyDescent="0.25">
      <c r="A879" s="25" t="s">
        <v>457</v>
      </c>
      <c r="B879" s="42" t="s">
        <v>125</v>
      </c>
      <c r="C879" s="42" t="s">
        <v>12</v>
      </c>
      <c r="D879" s="41" t="s">
        <v>456</v>
      </c>
      <c r="E879" s="43">
        <v>320</v>
      </c>
      <c r="F879" s="151">
        <f t="shared" si="219"/>
        <v>35197</v>
      </c>
      <c r="G879" s="151">
        <f t="shared" si="219"/>
        <v>35197</v>
      </c>
    </row>
    <row r="880" spans="1:7" ht="31.5" hidden="1" x14ac:dyDescent="0.25">
      <c r="A880" s="25" t="s">
        <v>458</v>
      </c>
      <c r="B880" s="40" t="s">
        <v>125</v>
      </c>
      <c r="C880" s="40" t="s">
        <v>12</v>
      </c>
      <c r="D880" s="41" t="s">
        <v>456</v>
      </c>
      <c r="E880" s="43">
        <v>321</v>
      </c>
      <c r="F880" s="151">
        <v>35197</v>
      </c>
      <c r="G880" s="151">
        <v>35197</v>
      </c>
    </row>
    <row r="881" spans="1:12" ht="31.5" x14ac:dyDescent="0.25">
      <c r="A881" s="44" t="s">
        <v>459</v>
      </c>
      <c r="B881" s="2" t="s">
        <v>125</v>
      </c>
      <c r="C881" s="2" t="s">
        <v>12</v>
      </c>
      <c r="D881" s="45" t="s">
        <v>460</v>
      </c>
      <c r="E881" s="1"/>
      <c r="F881" s="155">
        <f>F882+F886+F890+F894+F898+F902+F906+F910</f>
        <v>85639.88</v>
      </c>
      <c r="G881" s="155">
        <f>G882+G886+G890+G894+G898+G902+G906+G910</f>
        <v>572549.88</v>
      </c>
      <c r="J881" s="287">
        <f>F882+F886+F890+F894+F898+F902+F906+F910</f>
        <v>85639.88</v>
      </c>
      <c r="K881" s="287">
        <f t="shared" ref="K881:L881" si="220">G882+G886+G890+G894+G898+G902+G906+G910</f>
        <v>572549.88</v>
      </c>
      <c r="L881" s="287">
        <f t="shared" si="220"/>
        <v>0</v>
      </c>
    </row>
    <row r="882" spans="1:12" ht="31.5" x14ac:dyDescent="0.2">
      <c r="A882" s="46" t="s">
        <v>808</v>
      </c>
      <c r="B882" s="2" t="s">
        <v>125</v>
      </c>
      <c r="C882" s="2" t="s">
        <v>12</v>
      </c>
      <c r="D882" s="45" t="s">
        <v>809</v>
      </c>
      <c r="E882" s="2"/>
      <c r="F882" s="155">
        <f t="shared" ref="F882:G884" si="221">F883</f>
        <v>10181.530000000001</v>
      </c>
      <c r="G882" s="156">
        <f t="shared" si="221"/>
        <v>68070.78</v>
      </c>
    </row>
    <row r="883" spans="1:12" ht="31.5" x14ac:dyDescent="0.2">
      <c r="A883" s="47" t="s">
        <v>461</v>
      </c>
      <c r="B883" s="1" t="s">
        <v>125</v>
      </c>
      <c r="C883" s="1" t="s">
        <v>12</v>
      </c>
      <c r="D883" s="48" t="s">
        <v>809</v>
      </c>
      <c r="E883" s="1" t="s">
        <v>384</v>
      </c>
      <c r="F883" s="114">
        <f t="shared" si="221"/>
        <v>10181.530000000001</v>
      </c>
      <c r="G883" s="109">
        <f t="shared" si="221"/>
        <v>68070.78</v>
      </c>
    </row>
    <row r="884" spans="1:12" ht="15.75" x14ac:dyDescent="0.2">
      <c r="A884" s="25" t="s">
        <v>325</v>
      </c>
      <c r="B884" s="1" t="s">
        <v>125</v>
      </c>
      <c r="C884" s="1" t="s">
        <v>12</v>
      </c>
      <c r="D884" s="48" t="s">
        <v>809</v>
      </c>
      <c r="E884" s="1">
        <v>410</v>
      </c>
      <c r="F884" s="114">
        <f t="shared" si="221"/>
        <v>10181.530000000001</v>
      </c>
      <c r="G884" s="109">
        <f t="shared" si="221"/>
        <v>68070.78</v>
      </c>
    </row>
    <row r="885" spans="1:12" ht="31.5" hidden="1" x14ac:dyDescent="0.2">
      <c r="A885" s="25" t="s">
        <v>326</v>
      </c>
      <c r="B885" s="1" t="s">
        <v>125</v>
      </c>
      <c r="C885" s="1" t="s">
        <v>12</v>
      </c>
      <c r="D885" s="48" t="s">
        <v>809</v>
      </c>
      <c r="E885" s="1" t="s">
        <v>385</v>
      </c>
      <c r="F885" s="114">
        <v>10181.530000000001</v>
      </c>
      <c r="G885" s="109">
        <v>68070.78</v>
      </c>
    </row>
    <row r="886" spans="1:12" ht="31.5" x14ac:dyDescent="0.2">
      <c r="A886" s="46" t="s">
        <v>810</v>
      </c>
      <c r="B886" s="2" t="s">
        <v>125</v>
      </c>
      <c r="C886" s="2" t="s">
        <v>12</v>
      </c>
      <c r="D886" s="45" t="s">
        <v>809</v>
      </c>
      <c r="E886" s="2"/>
      <c r="F886" s="155">
        <f t="shared" ref="F886:G888" si="222">F887</f>
        <v>6294</v>
      </c>
      <c r="G886" s="156">
        <f t="shared" si="222"/>
        <v>42077</v>
      </c>
    </row>
    <row r="887" spans="1:12" ht="31.5" x14ac:dyDescent="0.2">
      <c r="A887" s="47" t="s">
        <v>461</v>
      </c>
      <c r="B887" s="1" t="s">
        <v>125</v>
      </c>
      <c r="C887" s="1" t="s">
        <v>12</v>
      </c>
      <c r="D887" s="48" t="s">
        <v>809</v>
      </c>
      <c r="E887" s="1" t="s">
        <v>384</v>
      </c>
      <c r="F887" s="114">
        <f t="shared" si="222"/>
        <v>6294</v>
      </c>
      <c r="G887" s="109">
        <f t="shared" si="222"/>
        <v>42077</v>
      </c>
    </row>
    <row r="888" spans="1:12" ht="15.75" x14ac:dyDescent="0.2">
      <c r="A888" s="25" t="s">
        <v>325</v>
      </c>
      <c r="B888" s="1" t="s">
        <v>125</v>
      </c>
      <c r="C888" s="1" t="s">
        <v>12</v>
      </c>
      <c r="D888" s="48" t="s">
        <v>809</v>
      </c>
      <c r="E888" s="1">
        <v>410</v>
      </c>
      <c r="F888" s="114">
        <f t="shared" si="222"/>
        <v>6294</v>
      </c>
      <c r="G888" s="109">
        <f t="shared" si="222"/>
        <v>42077</v>
      </c>
    </row>
    <row r="889" spans="1:12" ht="31.5" hidden="1" x14ac:dyDescent="0.2">
      <c r="A889" s="25" t="s">
        <v>326</v>
      </c>
      <c r="B889" s="1" t="s">
        <v>125</v>
      </c>
      <c r="C889" s="1" t="s">
        <v>12</v>
      </c>
      <c r="D889" s="48" t="s">
        <v>809</v>
      </c>
      <c r="E889" s="1" t="s">
        <v>385</v>
      </c>
      <c r="F889" s="114">
        <v>6294</v>
      </c>
      <c r="G889" s="109">
        <v>42077</v>
      </c>
    </row>
    <row r="890" spans="1:12" ht="31.5" x14ac:dyDescent="0.2">
      <c r="A890" s="46" t="s">
        <v>811</v>
      </c>
      <c r="B890" s="2" t="s">
        <v>125</v>
      </c>
      <c r="C890" s="2" t="s">
        <v>12</v>
      </c>
      <c r="D890" s="45" t="s">
        <v>812</v>
      </c>
      <c r="E890" s="2"/>
      <c r="F890" s="155">
        <f t="shared" ref="F890:G892" si="223">F891</f>
        <v>10181.530000000001</v>
      </c>
      <c r="G890" s="156">
        <f t="shared" si="223"/>
        <v>68070.78</v>
      </c>
    </row>
    <row r="891" spans="1:12" ht="31.5" x14ac:dyDescent="0.2">
      <c r="A891" s="47" t="s">
        <v>461</v>
      </c>
      <c r="B891" s="1" t="s">
        <v>125</v>
      </c>
      <c r="C891" s="1" t="s">
        <v>12</v>
      </c>
      <c r="D891" s="48" t="s">
        <v>812</v>
      </c>
      <c r="E891" s="1" t="s">
        <v>384</v>
      </c>
      <c r="F891" s="114">
        <f t="shared" si="223"/>
        <v>10181.530000000001</v>
      </c>
      <c r="G891" s="109">
        <f t="shared" si="223"/>
        <v>68070.78</v>
      </c>
    </row>
    <row r="892" spans="1:12" ht="15.75" x14ac:dyDescent="0.2">
      <c r="A892" s="25" t="s">
        <v>325</v>
      </c>
      <c r="B892" s="1" t="s">
        <v>125</v>
      </c>
      <c r="C892" s="1" t="s">
        <v>12</v>
      </c>
      <c r="D892" s="48" t="s">
        <v>812</v>
      </c>
      <c r="E892" s="1">
        <v>410</v>
      </c>
      <c r="F892" s="114">
        <f t="shared" si="223"/>
        <v>10181.530000000001</v>
      </c>
      <c r="G892" s="109">
        <f t="shared" si="223"/>
        <v>68070.78</v>
      </c>
    </row>
    <row r="893" spans="1:12" ht="31.5" hidden="1" x14ac:dyDescent="0.2">
      <c r="A893" s="25" t="s">
        <v>326</v>
      </c>
      <c r="B893" s="1" t="s">
        <v>125</v>
      </c>
      <c r="C893" s="1" t="s">
        <v>12</v>
      </c>
      <c r="D893" s="48" t="s">
        <v>812</v>
      </c>
      <c r="E893" s="1" t="s">
        <v>385</v>
      </c>
      <c r="F893" s="114">
        <v>10181.530000000001</v>
      </c>
      <c r="G893" s="109">
        <v>68070.78</v>
      </c>
    </row>
    <row r="894" spans="1:12" ht="31.5" x14ac:dyDescent="0.2">
      <c r="A894" s="46" t="s">
        <v>813</v>
      </c>
      <c r="B894" s="2" t="s">
        <v>125</v>
      </c>
      <c r="C894" s="2" t="s">
        <v>12</v>
      </c>
      <c r="D894" s="45" t="s">
        <v>812</v>
      </c>
      <c r="E894" s="2"/>
      <c r="F894" s="155">
        <f t="shared" ref="F894:G904" si="224">F895</f>
        <v>6294</v>
      </c>
      <c r="G894" s="156">
        <f t="shared" si="224"/>
        <v>42077</v>
      </c>
    </row>
    <row r="895" spans="1:12" ht="31.5" x14ac:dyDescent="0.2">
      <c r="A895" s="47" t="s">
        <v>461</v>
      </c>
      <c r="B895" s="1" t="s">
        <v>125</v>
      </c>
      <c r="C895" s="1" t="s">
        <v>12</v>
      </c>
      <c r="D895" s="48" t="s">
        <v>812</v>
      </c>
      <c r="E895" s="1" t="s">
        <v>384</v>
      </c>
      <c r="F895" s="114">
        <f t="shared" si="224"/>
        <v>6294</v>
      </c>
      <c r="G895" s="109">
        <f t="shared" si="224"/>
        <v>42077</v>
      </c>
    </row>
    <row r="896" spans="1:12" ht="15.75" x14ac:dyDescent="0.2">
      <c r="A896" s="25" t="s">
        <v>325</v>
      </c>
      <c r="B896" s="1" t="s">
        <v>125</v>
      </c>
      <c r="C896" s="1" t="s">
        <v>12</v>
      </c>
      <c r="D896" s="48" t="s">
        <v>812</v>
      </c>
      <c r="E896" s="1">
        <v>410</v>
      </c>
      <c r="F896" s="114">
        <f t="shared" si="224"/>
        <v>6294</v>
      </c>
      <c r="G896" s="109">
        <f t="shared" si="224"/>
        <v>42077</v>
      </c>
    </row>
    <row r="897" spans="1:7" ht="31.5" hidden="1" x14ac:dyDescent="0.2">
      <c r="A897" s="25" t="s">
        <v>326</v>
      </c>
      <c r="B897" s="1" t="s">
        <v>125</v>
      </c>
      <c r="C897" s="1" t="s">
        <v>12</v>
      </c>
      <c r="D897" s="48" t="s">
        <v>812</v>
      </c>
      <c r="E897" s="1" t="s">
        <v>385</v>
      </c>
      <c r="F897" s="114">
        <v>6294</v>
      </c>
      <c r="G897" s="109">
        <v>42077</v>
      </c>
    </row>
    <row r="898" spans="1:7" ht="31.5" x14ac:dyDescent="0.2">
      <c r="A898" s="46" t="s">
        <v>814</v>
      </c>
      <c r="B898" s="2" t="s">
        <v>125</v>
      </c>
      <c r="C898" s="2" t="s">
        <v>12</v>
      </c>
      <c r="D898" s="45" t="s">
        <v>815</v>
      </c>
      <c r="E898" s="2"/>
      <c r="F898" s="155">
        <f t="shared" si="224"/>
        <v>15241.33</v>
      </c>
      <c r="G898" s="156">
        <f t="shared" si="224"/>
        <v>101899.16</v>
      </c>
    </row>
    <row r="899" spans="1:7" ht="31.5" x14ac:dyDescent="0.2">
      <c r="A899" s="47" t="s">
        <v>461</v>
      </c>
      <c r="B899" s="1" t="s">
        <v>125</v>
      </c>
      <c r="C899" s="1" t="s">
        <v>12</v>
      </c>
      <c r="D899" s="48" t="s">
        <v>815</v>
      </c>
      <c r="E899" s="1" t="s">
        <v>384</v>
      </c>
      <c r="F899" s="114">
        <f t="shared" si="224"/>
        <v>15241.33</v>
      </c>
      <c r="G899" s="109">
        <f t="shared" si="224"/>
        <v>101899.16</v>
      </c>
    </row>
    <row r="900" spans="1:7" ht="15.75" x14ac:dyDescent="0.2">
      <c r="A900" s="25" t="s">
        <v>325</v>
      </c>
      <c r="B900" s="1" t="s">
        <v>125</v>
      </c>
      <c r="C900" s="1" t="s">
        <v>12</v>
      </c>
      <c r="D900" s="48" t="s">
        <v>815</v>
      </c>
      <c r="E900" s="1">
        <v>410</v>
      </c>
      <c r="F900" s="114">
        <f t="shared" si="224"/>
        <v>15241.33</v>
      </c>
      <c r="G900" s="109">
        <f t="shared" si="224"/>
        <v>101899.16</v>
      </c>
    </row>
    <row r="901" spans="1:7" ht="31.5" hidden="1" x14ac:dyDescent="0.2">
      <c r="A901" s="25" t="s">
        <v>326</v>
      </c>
      <c r="B901" s="1" t="s">
        <v>125</v>
      </c>
      <c r="C901" s="1" t="s">
        <v>12</v>
      </c>
      <c r="D901" s="48" t="s">
        <v>815</v>
      </c>
      <c r="E901" s="1" t="s">
        <v>385</v>
      </c>
      <c r="F901" s="114">
        <v>15241.33</v>
      </c>
      <c r="G901" s="109">
        <v>101899.16</v>
      </c>
    </row>
    <row r="902" spans="1:7" ht="31.5" x14ac:dyDescent="0.2">
      <c r="A902" s="46" t="s">
        <v>816</v>
      </c>
      <c r="B902" s="2" t="s">
        <v>125</v>
      </c>
      <c r="C902" s="2" t="s">
        <v>12</v>
      </c>
      <c r="D902" s="45" t="s">
        <v>815</v>
      </c>
      <c r="E902" s="2"/>
      <c r="F902" s="155">
        <f t="shared" si="224"/>
        <v>9422</v>
      </c>
      <c r="G902" s="156">
        <f t="shared" si="224"/>
        <v>62987</v>
      </c>
    </row>
    <row r="903" spans="1:7" ht="31.5" x14ac:dyDescent="0.2">
      <c r="A903" s="47" t="s">
        <v>461</v>
      </c>
      <c r="B903" s="1" t="s">
        <v>125</v>
      </c>
      <c r="C903" s="1" t="s">
        <v>12</v>
      </c>
      <c r="D903" s="48" t="s">
        <v>815</v>
      </c>
      <c r="E903" s="1" t="s">
        <v>384</v>
      </c>
      <c r="F903" s="114">
        <f t="shared" si="224"/>
        <v>9422</v>
      </c>
      <c r="G903" s="109">
        <f t="shared" si="224"/>
        <v>62987</v>
      </c>
    </row>
    <row r="904" spans="1:7" ht="15.75" x14ac:dyDescent="0.2">
      <c r="A904" s="25" t="s">
        <v>325</v>
      </c>
      <c r="B904" s="1" t="s">
        <v>125</v>
      </c>
      <c r="C904" s="1" t="s">
        <v>12</v>
      </c>
      <c r="D904" s="48" t="s">
        <v>815</v>
      </c>
      <c r="E904" s="1">
        <v>410</v>
      </c>
      <c r="F904" s="114">
        <f t="shared" si="224"/>
        <v>9422</v>
      </c>
      <c r="G904" s="109">
        <f t="shared" si="224"/>
        <v>62987</v>
      </c>
    </row>
    <row r="905" spans="1:7" ht="31.5" hidden="1" x14ac:dyDescent="0.2">
      <c r="A905" s="25" t="s">
        <v>326</v>
      </c>
      <c r="B905" s="1" t="s">
        <v>125</v>
      </c>
      <c r="C905" s="1" t="s">
        <v>12</v>
      </c>
      <c r="D905" s="48" t="s">
        <v>815</v>
      </c>
      <c r="E905" s="1" t="s">
        <v>385</v>
      </c>
      <c r="F905" s="114">
        <v>9422</v>
      </c>
      <c r="G905" s="109">
        <v>62987</v>
      </c>
    </row>
    <row r="906" spans="1:7" ht="31.5" x14ac:dyDescent="0.2">
      <c r="A906" s="46" t="s">
        <v>817</v>
      </c>
      <c r="B906" s="2" t="s">
        <v>125</v>
      </c>
      <c r="C906" s="2" t="s">
        <v>12</v>
      </c>
      <c r="D906" s="45" t="s">
        <v>818</v>
      </c>
      <c r="E906" s="2"/>
      <c r="F906" s="155">
        <f>F907</f>
        <v>17319.490000000002</v>
      </c>
      <c r="G906" s="156">
        <f t="shared" ref="F906:G912" si="225">G907</f>
        <v>115793.16</v>
      </c>
    </row>
    <row r="907" spans="1:7" ht="31.5" x14ac:dyDescent="0.2">
      <c r="A907" s="47" t="s">
        <v>461</v>
      </c>
      <c r="B907" s="1" t="s">
        <v>125</v>
      </c>
      <c r="C907" s="1" t="s">
        <v>12</v>
      </c>
      <c r="D907" s="48" t="s">
        <v>818</v>
      </c>
      <c r="E907" s="1" t="s">
        <v>384</v>
      </c>
      <c r="F907" s="114">
        <f>F908</f>
        <v>17319.490000000002</v>
      </c>
      <c r="G907" s="109">
        <f t="shared" si="225"/>
        <v>115793.16</v>
      </c>
    </row>
    <row r="908" spans="1:7" ht="15.75" x14ac:dyDescent="0.2">
      <c r="A908" s="25" t="s">
        <v>325</v>
      </c>
      <c r="B908" s="1" t="s">
        <v>125</v>
      </c>
      <c r="C908" s="1" t="s">
        <v>12</v>
      </c>
      <c r="D908" s="48" t="s">
        <v>818</v>
      </c>
      <c r="E908" s="1">
        <v>410</v>
      </c>
      <c r="F908" s="114">
        <f t="shared" si="225"/>
        <v>17319.490000000002</v>
      </c>
      <c r="G908" s="109">
        <f t="shared" si="225"/>
        <v>115793.16</v>
      </c>
    </row>
    <row r="909" spans="1:7" ht="31.5" hidden="1" x14ac:dyDescent="0.2">
      <c r="A909" s="25" t="s">
        <v>326</v>
      </c>
      <c r="B909" s="1" t="s">
        <v>125</v>
      </c>
      <c r="C909" s="1" t="s">
        <v>12</v>
      </c>
      <c r="D909" s="48" t="s">
        <v>818</v>
      </c>
      <c r="E909" s="1" t="s">
        <v>385</v>
      </c>
      <c r="F909" s="114">
        <v>17319.490000000002</v>
      </c>
      <c r="G909" s="109">
        <v>115793.16</v>
      </c>
    </row>
    <row r="910" spans="1:7" ht="31.5" x14ac:dyDescent="0.2">
      <c r="A910" s="46" t="s">
        <v>819</v>
      </c>
      <c r="B910" s="2" t="s">
        <v>125</v>
      </c>
      <c r="C910" s="2" t="s">
        <v>12</v>
      </c>
      <c r="D910" s="45" t="s">
        <v>818</v>
      </c>
      <c r="E910" s="2"/>
      <c r="F910" s="155">
        <f t="shared" si="225"/>
        <v>10706</v>
      </c>
      <c r="G910" s="156">
        <f>G911</f>
        <v>71575</v>
      </c>
    </row>
    <row r="911" spans="1:7" ht="31.5" x14ac:dyDescent="0.2">
      <c r="A911" s="47" t="s">
        <v>461</v>
      </c>
      <c r="B911" s="1" t="s">
        <v>125</v>
      </c>
      <c r="C911" s="1" t="s">
        <v>12</v>
      </c>
      <c r="D911" s="48" t="s">
        <v>818</v>
      </c>
      <c r="E911" s="1" t="s">
        <v>384</v>
      </c>
      <c r="F911" s="114">
        <f t="shared" si="225"/>
        <v>10706</v>
      </c>
      <c r="G911" s="109">
        <f t="shared" si="225"/>
        <v>71575</v>
      </c>
    </row>
    <row r="912" spans="1:7" ht="15.75" x14ac:dyDescent="0.2">
      <c r="A912" s="25" t="s">
        <v>325</v>
      </c>
      <c r="B912" s="1" t="s">
        <v>125</v>
      </c>
      <c r="C912" s="1" t="s">
        <v>12</v>
      </c>
      <c r="D912" s="48" t="s">
        <v>818</v>
      </c>
      <c r="E912" s="1">
        <v>410</v>
      </c>
      <c r="F912" s="114">
        <f t="shared" si="225"/>
        <v>10706</v>
      </c>
      <c r="G912" s="109">
        <f t="shared" si="225"/>
        <v>71575</v>
      </c>
    </row>
    <row r="913" spans="1:7" ht="31.5" hidden="1" x14ac:dyDescent="0.2">
      <c r="A913" s="25" t="s">
        <v>326</v>
      </c>
      <c r="B913" s="1" t="s">
        <v>125</v>
      </c>
      <c r="C913" s="1" t="s">
        <v>12</v>
      </c>
      <c r="D913" s="48" t="s">
        <v>818</v>
      </c>
      <c r="E913" s="1" t="s">
        <v>385</v>
      </c>
      <c r="F913" s="114">
        <v>10706</v>
      </c>
      <c r="G913" s="109">
        <v>71575</v>
      </c>
    </row>
    <row r="914" spans="1:7" ht="47.25" x14ac:dyDescent="0.25">
      <c r="A914" s="35" t="s">
        <v>820</v>
      </c>
      <c r="B914" s="29" t="s">
        <v>125</v>
      </c>
      <c r="C914" s="29" t="s">
        <v>12</v>
      </c>
      <c r="D914" s="36" t="s">
        <v>154</v>
      </c>
      <c r="E914" s="30"/>
      <c r="F914" s="167">
        <f t="shared" ref="F914:G914" si="226">F915+F919+F923+F927+F931</f>
        <v>2221905</v>
      </c>
      <c r="G914" s="167">
        <f t="shared" si="226"/>
        <v>2391905</v>
      </c>
    </row>
    <row r="915" spans="1:7" ht="63" x14ac:dyDescent="0.25">
      <c r="A915" s="37" t="s">
        <v>464</v>
      </c>
      <c r="B915" s="52" t="s">
        <v>125</v>
      </c>
      <c r="C915" s="52" t="s">
        <v>12</v>
      </c>
      <c r="D915" s="53" t="s">
        <v>465</v>
      </c>
      <c r="E915" s="38"/>
      <c r="F915" s="168">
        <f t="shared" ref="F915:G917" si="227">F916</f>
        <v>18329</v>
      </c>
      <c r="G915" s="168">
        <f t="shared" si="227"/>
        <v>18329</v>
      </c>
    </row>
    <row r="916" spans="1:7" ht="31.5" x14ac:dyDescent="0.25">
      <c r="A916" s="7" t="s">
        <v>187</v>
      </c>
      <c r="B916" s="42" t="s">
        <v>125</v>
      </c>
      <c r="C916" s="42" t="s">
        <v>12</v>
      </c>
      <c r="D916" s="41" t="s">
        <v>465</v>
      </c>
      <c r="E916" s="43">
        <v>600</v>
      </c>
      <c r="F916" s="151">
        <f t="shared" si="227"/>
        <v>18329</v>
      </c>
      <c r="G916" s="151">
        <f t="shared" si="227"/>
        <v>18329</v>
      </c>
    </row>
    <row r="917" spans="1:7" ht="31.5" x14ac:dyDescent="0.25">
      <c r="A917" s="14" t="s">
        <v>189</v>
      </c>
      <c r="B917" s="42" t="s">
        <v>125</v>
      </c>
      <c r="C917" s="42" t="s">
        <v>12</v>
      </c>
      <c r="D917" s="41" t="s">
        <v>465</v>
      </c>
      <c r="E917" s="43">
        <v>630</v>
      </c>
      <c r="F917" s="151">
        <f t="shared" si="227"/>
        <v>18329</v>
      </c>
      <c r="G917" s="151">
        <f t="shared" si="227"/>
        <v>18329</v>
      </c>
    </row>
    <row r="918" spans="1:7" ht="31.5" hidden="1" x14ac:dyDescent="0.25">
      <c r="A918" s="14" t="s">
        <v>191</v>
      </c>
      <c r="B918" s="42" t="s">
        <v>125</v>
      </c>
      <c r="C918" s="42" t="s">
        <v>12</v>
      </c>
      <c r="D918" s="41" t="s">
        <v>465</v>
      </c>
      <c r="E918" s="43">
        <v>631</v>
      </c>
      <c r="F918" s="151">
        <v>18329</v>
      </c>
      <c r="G918" s="151">
        <v>18329</v>
      </c>
    </row>
    <row r="919" spans="1:7" ht="94.5" x14ac:dyDescent="0.25">
      <c r="A919" s="54" t="s">
        <v>821</v>
      </c>
      <c r="B919" s="38" t="s">
        <v>125</v>
      </c>
      <c r="C919" s="38" t="s">
        <v>12</v>
      </c>
      <c r="D919" s="53" t="s">
        <v>466</v>
      </c>
      <c r="E919" s="55"/>
      <c r="F919" s="168">
        <f t="shared" ref="F919:G921" si="228">F920</f>
        <v>1404532</v>
      </c>
      <c r="G919" s="168">
        <f t="shared" si="228"/>
        <v>1404532</v>
      </c>
    </row>
    <row r="920" spans="1:7" ht="31.5" x14ac:dyDescent="0.25">
      <c r="A920" s="7" t="s">
        <v>187</v>
      </c>
      <c r="B920" s="40" t="s">
        <v>125</v>
      </c>
      <c r="C920" s="40" t="s">
        <v>12</v>
      </c>
      <c r="D920" s="41" t="s">
        <v>466</v>
      </c>
      <c r="E920" s="43">
        <v>600</v>
      </c>
      <c r="F920" s="151">
        <f t="shared" si="228"/>
        <v>1404532</v>
      </c>
      <c r="G920" s="151">
        <f t="shared" si="228"/>
        <v>1404532</v>
      </c>
    </row>
    <row r="921" spans="1:7" ht="15.75" x14ac:dyDescent="0.25">
      <c r="A921" s="7" t="s">
        <v>274</v>
      </c>
      <c r="B921" s="40" t="s">
        <v>125</v>
      </c>
      <c r="C921" s="40" t="s">
        <v>12</v>
      </c>
      <c r="D921" s="41" t="s">
        <v>466</v>
      </c>
      <c r="E921" s="43">
        <v>610</v>
      </c>
      <c r="F921" s="151">
        <f t="shared" si="228"/>
        <v>1404532</v>
      </c>
      <c r="G921" s="151">
        <f t="shared" si="228"/>
        <v>1404532</v>
      </c>
    </row>
    <row r="922" spans="1:7" ht="47.25" hidden="1" x14ac:dyDescent="0.25">
      <c r="A922" s="7" t="s">
        <v>329</v>
      </c>
      <c r="B922" s="40" t="s">
        <v>125</v>
      </c>
      <c r="C922" s="40" t="s">
        <v>12</v>
      </c>
      <c r="D922" s="41" t="s">
        <v>466</v>
      </c>
      <c r="E922" s="43">
        <v>611</v>
      </c>
      <c r="F922" s="151">
        <v>1404532</v>
      </c>
      <c r="G922" s="151">
        <v>1404532</v>
      </c>
    </row>
    <row r="923" spans="1:7" ht="78.75" x14ac:dyDescent="0.25">
      <c r="A923" s="37" t="s">
        <v>467</v>
      </c>
      <c r="B923" s="38" t="s">
        <v>125</v>
      </c>
      <c r="C923" s="38" t="s">
        <v>12</v>
      </c>
      <c r="D923" s="53" t="s">
        <v>468</v>
      </c>
      <c r="E923" s="55"/>
      <c r="F923" s="168">
        <f t="shared" ref="F923:G925" si="229">F924</f>
        <v>77418</v>
      </c>
      <c r="G923" s="168">
        <f t="shared" si="229"/>
        <v>77418</v>
      </c>
    </row>
    <row r="924" spans="1:7" ht="31.5" x14ac:dyDescent="0.25">
      <c r="A924" s="7" t="s">
        <v>187</v>
      </c>
      <c r="B924" s="42" t="s">
        <v>125</v>
      </c>
      <c r="C924" s="42" t="s">
        <v>12</v>
      </c>
      <c r="D924" s="41" t="s">
        <v>468</v>
      </c>
      <c r="E924" s="43">
        <v>600</v>
      </c>
      <c r="F924" s="151">
        <f t="shared" si="229"/>
        <v>77418</v>
      </c>
      <c r="G924" s="151">
        <f t="shared" si="229"/>
        <v>77418</v>
      </c>
    </row>
    <row r="925" spans="1:7" ht="31.5" x14ac:dyDescent="0.25">
      <c r="A925" s="14" t="s">
        <v>189</v>
      </c>
      <c r="B925" s="42" t="s">
        <v>125</v>
      </c>
      <c r="C925" s="42" t="s">
        <v>12</v>
      </c>
      <c r="D925" s="41" t="s">
        <v>468</v>
      </c>
      <c r="E925" s="43">
        <v>630</v>
      </c>
      <c r="F925" s="151">
        <f t="shared" si="229"/>
        <v>77418</v>
      </c>
      <c r="G925" s="151">
        <f t="shared" si="229"/>
        <v>77418</v>
      </c>
    </row>
    <row r="926" spans="1:7" ht="31.5" hidden="1" x14ac:dyDescent="0.25">
      <c r="A926" s="14" t="s">
        <v>191</v>
      </c>
      <c r="B926" s="42" t="s">
        <v>125</v>
      </c>
      <c r="C926" s="42" t="s">
        <v>12</v>
      </c>
      <c r="D926" s="41" t="s">
        <v>468</v>
      </c>
      <c r="E926" s="43">
        <v>631</v>
      </c>
      <c r="F926" s="151">
        <v>77418</v>
      </c>
      <c r="G926" s="151">
        <v>77418</v>
      </c>
    </row>
    <row r="927" spans="1:7" ht="66" x14ac:dyDescent="0.25">
      <c r="A927" s="56" t="s">
        <v>469</v>
      </c>
      <c r="B927" s="52" t="s">
        <v>125</v>
      </c>
      <c r="C927" s="52" t="s">
        <v>12</v>
      </c>
      <c r="D927" s="38" t="s">
        <v>470</v>
      </c>
      <c r="E927" s="57"/>
      <c r="F927" s="168">
        <f t="shared" ref="F927:G929" si="230">F928</f>
        <v>29652</v>
      </c>
      <c r="G927" s="168">
        <f t="shared" si="230"/>
        <v>29652</v>
      </c>
    </row>
    <row r="928" spans="1:7" ht="31.5" x14ac:dyDescent="0.25">
      <c r="A928" s="7" t="s">
        <v>187</v>
      </c>
      <c r="B928" s="40" t="s">
        <v>125</v>
      </c>
      <c r="C928" s="40" t="s">
        <v>12</v>
      </c>
      <c r="D928" s="42" t="s">
        <v>470</v>
      </c>
      <c r="E928" s="43">
        <v>600</v>
      </c>
      <c r="F928" s="151">
        <f t="shared" si="230"/>
        <v>29652</v>
      </c>
      <c r="G928" s="151">
        <f t="shared" si="230"/>
        <v>29652</v>
      </c>
    </row>
    <row r="929" spans="1:7" ht="31.5" x14ac:dyDescent="0.25">
      <c r="A929" s="14" t="s">
        <v>189</v>
      </c>
      <c r="B929" s="42" t="s">
        <v>125</v>
      </c>
      <c r="C929" s="42" t="s">
        <v>12</v>
      </c>
      <c r="D929" s="42" t="s">
        <v>470</v>
      </c>
      <c r="E929" s="43">
        <v>630</v>
      </c>
      <c r="F929" s="151">
        <f t="shared" si="230"/>
        <v>29652</v>
      </c>
      <c r="G929" s="151">
        <f t="shared" si="230"/>
        <v>29652</v>
      </c>
    </row>
    <row r="930" spans="1:7" ht="31.5" hidden="1" x14ac:dyDescent="0.25">
      <c r="A930" s="14" t="s">
        <v>191</v>
      </c>
      <c r="B930" s="42" t="s">
        <v>125</v>
      </c>
      <c r="C930" s="42" t="s">
        <v>12</v>
      </c>
      <c r="D930" s="42" t="s">
        <v>470</v>
      </c>
      <c r="E930" s="43">
        <v>631</v>
      </c>
      <c r="F930" s="151">
        <v>29652</v>
      </c>
      <c r="G930" s="151">
        <v>29652</v>
      </c>
    </row>
    <row r="931" spans="1:7" ht="15.75" x14ac:dyDescent="0.25">
      <c r="A931" s="37" t="s">
        <v>471</v>
      </c>
      <c r="B931" s="38" t="s">
        <v>125</v>
      </c>
      <c r="C931" s="38" t="s">
        <v>12</v>
      </c>
      <c r="D931" s="38" t="s">
        <v>472</v>
      </c>
      <c r="E931" s="38"/>
      <c r="F931" s="168">
        <f t="shared" ref="F931:G933" si="231">F932</f>
        <v>691974</v>
      </c>
      <c r="G931" s="168">
        <f t="shared" si="231"/>
        <v>861974</v>
      </c>
    </row>
    <row r="932" spans="1:7" ht="31.5" x14ac:dyDescent="0.25">
      <c r="A932" s="7" t="s">
        <v>187</v>
      </c>
      <c r="B932" s="42" t="s">
        <v>125</v>
      </c>
      <c r="C932" s="42" t="s">
        <v>12</v>
      </c>
      <c r="D932" s="42" t="s">
        <v>472</v>
      </c>
      <c r="E932" s="42" t="s">
        <v>188</v>
      </c>
      <c r="F932" s="151">
        <f t="shared" si="231"/>
        <v>691974</v>
      </c>
      <c r="G932" s="151">
        <f t="shared" si="231"/>
        <v>861974</v>
      </c>
    </row>
    <row r="933" spans="1:7" ht="15.75" x14ac:dyDescent="0.25">
      <c r="A933" s="7" t="s">
        <v>274</v>
      </c>
      <c r="B933" s="42" t="s">
        <v>125</v>
      </c>
      <c r="C933" s="42" t="s">
        <v>12</v>
      </c>
      <c r="D933" s="42" t="s">
        <v>472</v>
      </c>
      <c r="E933" s="42" t="s">
        <v>286</v>
      </c>
      <c r="F933" s="151">
        <f t="shared" si="231"/>
        <v>691974</v>
      </c>
      <c r="G933" s="151">
        <f t="shared" si="231"/>
        <v>861974</v>
      </c>
    </row>
    <row r="934" spans="1:7" ht="47.25" hidden="1" x14ac:dyDescent="0.25">
      <c r="A934" s="7" t="s">
        <v>329</v>
      </c>
      <c r="B934" s="40" t="s">
        <v>125</v>
      </c>
      <c r="C934" s="40" t="s">
        <v>12</v>
      </c>
      <c r="D934" s="42" t="s">
        <v>472</v>
      </c>
      <c r="E934" s="42" t="s">
        <v>473</v>
      </c>
      <c r="F934" s="151">
        <v>691974</v>
      </c>
      <c r="G934" s="151">
        <f>691974+170000</f>
        <v>861974</v>
      </c>
    </row>
    <row r="935" spans="1:7" ht="31.5" x14ac:dyDescent="0.2">
      <c r="A935" s="35" t="s">
        <v>822</v>
      </c>
      <c r="B935" s="20" t="s">
        <v>125</v>
      </c>
      <c r="C935" s="20" t="s">
        <v>12</v>
      </c>
      <c r="D935" s="5" t="s">
        <v>474</v>
      </c>
      <c r="E935" s="58"/>
      <c r="F935" s="160">
        <f t="shared" ref="F935:G935" si="232">F936</f>
        <v>42772</v>
      </c>
      <c r="G935" s="160">
        <f t="shared" si="232"/>
        <v>142772</v>
      </c>
    </row>
    <row r="936" spans="1:7" ht="31.5" x14ac:dyDescent="0.2">
      <c r="A936" s="54" t="s">
        <v>463</v>
      </c>
      <c r="B936" s="2" t="s">
        <v>125</v>
      </c>
      <c r="C936" s="2" t="s">
        <v>12</v>
      </c>
      <c r="D936" s="3" t="s">
        <v>823</v>
      </c>
      <c r="E936" s="2"/>
      <c r="F936" s="155">
        <f t="shared" ref="F936:G938" si="233">F937</f>
        <v>42772</v>
      </c>
      <c r="G936" s="156">
        <f t="shared" si="233"/>
        <v>142772</v>
      </c>
    </row>
    <row r="937" spans="1:7" ht="31.5" x14ac:dyDescent="0.2">
      <c r="A937" s="25" t="s">
        <v>187</v>
      </c>
      <c r="B937" s="1" t="s">
        <v>125</v>
      </c>
      <c r="C937" s="1" t="s">
        <v>12</v>
      </c>
      <c r="D937" s="24" t="s">
        <v>823</v>
      </c>
      <c r="E937" s="1" t="s">
        <v>188</v>
      </c>
      <c r="F937" s="114">
        <f t="shared" si="233"/>
        <v>42772</v>
      </c>
      <c r="G937" s="109">
        <f t="shared" si="233"/>
        <v>142772</v>
      </c>
    </row>
    <row r="938" spans="1:7" ht="15.75" x14ac:dyDescent="0.2">
      <c r="A938" s="25" t="s">
        <v>274</v>
      </c>
      <c r="B938" s="1" t="s">
        <v>125</v>
      </c>
      <c r="C938" s="1" t="s">
        <v>12</v>
      </c>
      <c r="D938" s="24" t="s">
        <v>823</v>
      </c>
      <c r="E938" s="1" t="s">
        <v>286</v>
      </c>
      <c r="F938" s="114">
        <f t="shared" si="233"/>
        <v>42772</v>
      </c>
      <c r="G938" s="109">
        <f t="shared" si="233"/>
        <v>142772</v>
      </c>
    </row>
    <row r="939" spans="1:7" ht="15.75" hidden="1" x14ac:dyDescent="0.2">
      <c r="A939" s="25" t="s">
        <v>275</v>
      </c>
      <c r="B939" s="1" t="s">
        <v>125</v>
      </c>
      <c r="C939" s="1" t="s">
        <v>12</v>
      </c>
      <c r="D939" s="24" t="s">
        <v>823</v>
      </c>
      <c r="E939" s="1" t="s">
        <v>276</v>
      </c>
      <c r="F939" s="114">
        <v>42772</v>
      </c>
      <c r="G939" s="109">
        <f>42772+100000</f>
        <v>142772</v>
      </c>
    </row>
    <row r="940" spans="1:7" ht="47.25" x14ac:dyDescent="0.2">
      <c r="A940" s="35" t="s">
        <v>824</v>
      </c>
      <c r="B940" s="20" t="s">
        <v>125</v>
      </c>
      <c r="C940" s="20" t="s">
        <v>12</v>
      </c>
      <c r="D940" s="5" t="s">
        <v>825</v>
      </c>
      <c r="E940" s="58"/>
      <c r="F940" s="160">
        <f t="shared" ref="F940:G940" si="234">F941</f>
        <v>560</v>
      </c>
      <c r="G940" s="160">
        <f t="shared" si="234"/>
        <v>560</v>
      </c>
    </row>
    <row r="941" spans="1:7" ht="15.75" x14ac:dyDescent="0.25">
      <c r="A941" s="37" t="s">
        <v>475</v>
      </c>
      <c r="B941" s="2" t="s">
        <v>125</v>
      </c>
      <c r="C941" s="2" t="s">
        <v>12</v>
      </c>
      <c r="D941" s="3" t="s">
        <v>826</v>
      </c>
      <c r="E941" s="2"/>
      <c r="F941" s="155">
        <f>F942</f>
        <v>560</v>
      </c>
      <c r="G941" s="156">
        <f>G942</f>
        <v>560</v>
      </c>
    </row>
    <row r="942" spans="1:7" ht="31.5" x14ac:dyDescent="0.2">
      <c r="A942" s="25" t="s">
        <v>187</v>
      </c>
      <c r="B942" s="1" t="s">
        <v>125</v>
      </c>
      <c r="C942" s="1" t="s">
        <v>12</v>
      </c>
      <c r="D942" s="24" t="s">
        <v>826</v>
      </c>
      <c r="E942" s="1" t="s">
        <v>188</v>
      </c>
      <c r="F942" s="114">
        <f t="shared" ref="F942:G943" si="235">F943</f>
        <v>560</v>
      </c>
      <c r="G942" s="109">
        <f t="shared" si="235"/>
        <v>560</v>
      </c>
    </row>
    <row r="943" spans="1:7" ht="15.75" x14ac:dyDescent="0.25">
      <c r="A943" s="7" t="s">
        <v>274</v>
      </c>
      <c r="B943" s="1" t="s">
        <v>125</v>
      </c>
      <c r="C943" s="1" t="s">
        <v>12</v>
      </c>
      <c r="D943" s="24" t="s">
        <v>826</v>
      </c>
      <c r="E943" s="1" t="s">
        <v>286</v>
      </c>
      <c r="F943" s="114">
        <f t="shared" si="235"/>
        <v>560</v>
      </c>
      <c r="G943" s="109">
        <f t="shared" si="235"/>
        <v>560</v>
      </c>
    </row>
    <row r="944" spans="1:7" ht="15.75" hidden="1" x14ac:dyDescent="0.25">
      <c r="A944" s="7" t="s">
        <v>275</v>
      </c>
      <c r="B944" s="1" t="s">
        <v>125</v>
      </c>
      <c r="C944" s="1" t="s">
        <v>12</v>
      </c>
      <c r="D944" s="24" t="s">
        <v>826</v>
      </c>
      <c r="E944" s="1" t="s">
        <v>276</v>
      </c>
      <c r="F944" s="114">
        <v>560</v>
      </c>
      <c r="G944" s="109">
        <v>560</v>
      </c>
    </row>
    <row r="945" spans="1:7" ht="56.25" x14ac:dyDescent="0.3">
      <c r="A945" s="189" t="s">
        <v>375</v>
      </c>
      <c r="B945" s="60" t="s">
        <v>125</v>
      </c>
      <c r="C945" s="60" t="s">
        <v>12</v>
      </c>
      <c r="D945" s="187" t="s">
        <v>376</v>
      </c>
      <c r="E945" s="60"/>
      <c r="F945" s="190">
        <f t="shared" ref="F945:G946" si="236">F946</f>
        <v>6004</v>
      </c>
      <c r="G945" s="190">
        <f t="shared" si="236"/>
        <v>6004</v>
      </c>
    </row>
    <row r="946" spans="1:7" ht="31.5" x14ac:dyDescent="0.25">
      <c r="A946" s="64" t="s">
        <v>377</v>
      </c>
      <c r="B946" s="20" t="s">
        <v>125</v>
      </c>
      <c r="C946" s="20" t="s">
        <v>12</v>
      </c>
      <c r="D946" s="5" t="s">
        <v>378</v>
      </c>
      <c r="E946" s="20"/>
      <c r="F946" s="162">
        <f t="shared" si="236"/>
        <v>6004</v>
      </c>
      <c r="G946" s="162">
        <f t="shared" si="236"/>
        <v>6004</v>
      </c>
    </row>
    <row r="947" spans="1:7" ht="31.5" x14ac:dyDescent="0.25">
      <c r="A947" s="64" t="s">
        <v>379</v>
      </c>
      <c r="B947" s="20" t="s">
        <v>125</v>
      </c>
      <c r="C947" s="20" t="s">
        <v>12</v>
      </c>
      <c r="D947" s="5" t="s">
        <v>380</v>
      </c>
      <c r="E947" s="20"/>
      <c r="F947" s="162">
        <f>F948+F952</f>
        <v>6004</v>
      </c>
      <c r="G947" s="162">
        <f>G948+G952</f>
        <v>6004</v>
      </c>
    </row>
    <row r="948" spans="1:7" ht="47.25" x14ac:dyDescent="0.25">
      <c r="A948" s="13" t="s">
        <v>381</v>
      </c>
      <c r="B948" s="2" t="s">
        <v>125</v>
      </c>
      <c r="C948" s="2" t="s">
        <v>12</v>
      </c>
      <c r="D948" s="2" t="s">
        <v>382</v>
      </c>
      <c r="E948" s="2"/>
      <c r="F948" s="138">
        <f t="shared" ref="F948:G950" si="237">F949</f>
        <v>3584</v>
      </c>
      <c r="G948" s="138">
        <f t="shared" si="237"/>
        <v>3584</v>
      </c>
    </row>
    <row r="949" spans="1:7" ht="31.5" x14ac:dyDescent="0.25">
      <c r="A949" s="14" t="s">
        <v>187</v>
      </c>
      <c r="B949" s="1" t="s">
        <v>125</v>
      </c>
      <c r="C949" s="1" t="s">
        <v>12</v>
      </c>
      <c r="D949" s="1" t="s">
        <v>382</v>
      </c>
      <c r="E949" s="1" t="s">
        <v>188</v>
      </c>
      <c r="F949" s="124">
        <f t="shared" si="237"/>
        <v>3584</v>
      </c>
      <c r="G949" s="124">
        <f t="shared" si="237"/>
        <v>3584</v>
      </c>
    </row>
    <row r="950" spans="1:7" ht="15.75" x14ac:dyDescent="0.25">
      <c r="A950" s="14" t="s">
        <v>274</v>
      </c>
      <c r="B950" s="1" t="s">
        <v>125</v>
      </c>
      <c r="C950" s="1" t="s">
        <v>12</v>
      </c>
      <c r="D950" s="1" t="s">
        <v>382</v>
      </c>
      <c r="E950" s="1" t="s">
        <v>286</v>
      </c>
      <c r="F950" s="124">
        <f t="shared" si="237"/>
        <v>3584</v>
      </c>
      <c r="G950" s="124">
        <f t="shared" si="237"/>
        <v>3584</v>
      </c>
    </row>
    <row r="951" spans="1:7" ht="15.75" hidden="1" x14ac:dyDescent="0.25">
      <c r="A951" s="14" t="s">
        <v>275</v>
      </c>
      <c r="B951" s="1" t="s">
        <v>125</v>
      </c>
      <c r="C951" s="1" t="s">
        <v>12</v>
      </c>
      <c r="D951" s="1" t="s">
        <v>382</v>
      </c>
      <c r="E951" s="1" t="s">
        <v>276</v>
      </c>
      <c r="F951" s="124">
        <v>3584</v>
      </c>
      <c r="G951" s="124">
        <v>3584</v>
      </c>
    </row>
    <row r="952" spans="1:7" ht="15.75" x14ac:dyDescent="0.25">
      <c r="A952" s="13" t="s">
        <v>476</v>
      </c>
      <c r="B952" s="2" t="s">
        <v>125</v>
      </c>
      <c r="C952" s="2" t="s">
        <v>12</v>
      </c>
      <c r="D952" s="2" t="s">
        <v>477</v>
      </c>
      <c r="E952" s="2"/>
      <c r="F952" s="138">
        <f t="shared" ref="F952:G954" si="238">F953</f>
        <v>2420</v>
      </c>
      <c r="G952" s="138">
        <f t="shared" si="238"/>
        <v>2420</v>
      </c>
    </row>
    <row r="953" spans="1:7" ht="31.5" x14ac:dyDescent="0.25">
      <c r="A953" s="14" t="s">
        <v>187</v>
      </c>
      <c r="B953" s="1" t="s">
        <v>125</v>
      </c>
      <c r="C953" s="1" t="s">
        <v>12</v>
      </c>
      <c r="D953" s="1" t="s">
        <v>477</v>
      </c>
      <c r="E953" s="1" t="s">
        <v>188</v>
      </c>
      <c r="F953" s="124">
        <f t="shared" si="238"/>
        <v>2420</v>
      </c>
      <c r="G953" s="124">
        <f t="shared" si="238"/>
        <v>2420</v>
      </c>
    </row>
    <row r="954" spans="1:7" ht="15.75" x14ac:dyDescent="0.25">
      <c r="A954" s="14" t="s">
        <v>274</v>
      </c>
      <c r="B954" s="1" t="s">
        <v>125</v>
      </c>
      <c r="C954" s="1" t="s">
        <v>12</v>
      </c>
      <c r="D954" s="1" t="s">
        <v>477</v>
      </c>
      <c r="E954" s="1" t="s">
        <v>286</v>
      </c>
      <c r="F954" s="124">
        <f t="shared" si="238"/>
        <v>2420</v>
      </c>
      <c r="G954" s="124">
        <f t="shared" si="238"/>
        <v>2420</v>
      </c>
    </row>
    <row r="955" spans="1:7" ht="15.75" hidden="1" x14ac:dyDescent="0.25">
      <c r="A955" s="14" t="s">
        <v>275</v>
      </c>
      <c r="B955" s="1" t="s">
        <v>125</v>
      </c>
      <c r="C955" s="1" t="s">
        <v>12</v>
      </c>
      <c r="D955" s="1" t="s">
        <v>477</v>
      </c>
      <c r="E955" s="1" t="s">
        <v>276</v>
      </c>
      <c r="F955" s="124">
        <v>2420</v>
      </c>
      <c r="G955" s="124">
        <v>2420</v>
      </c>
    </row>
    <row r="956" spans="1:7" ht="37.5" x14ac:dyDescent="0.2">
      <c r="A956" s="59" t="s">
        <v>163</v>
      </c>
      <c r="B956" s="60" t="s">
        <v>125</v>
      </c>
      <c r="C956" s="60" t="s">
        <v>12</v>
      </c>
      <c r="D956" s="61" t="s">
        <v>65</v>
      </c>
      <c r="E956" s="62"/>
      <c r="F956" s="63">
        <f t="shared" ref="F956:G956" si="239">F957</f>
        <v>3700</v>
      </c>
      <c r="G956" s="63">
        <f t="shared" si="239"/>
        <v>1200</v>
      </c>
    </row>
    <row r="957" spans="1:7" ht="18.75" x14ac:dyDescent="0.25">
      <c r="A957" s="64" t="s">
        <v>164</v>
      </c>
      <c r="B957" s="60" t="s">
        <v>125</v>
      </c>
      <c r="C957" s="60" t="s">
        <v>12</v>
      </c>
      <c r="D957" s="5" t="s">
        <v>165</v>
      </c>
      <c r="E957" s="117"/>
      <c r="F957" s="165">
        <f t="shared" ref="F957:G957" si="240">F958</f>
        <v>3700</v>
      </c>
      <c r="G957" s="165">
        <f t="shared" si="240"/>
        <v>1200</v>
      </c>
    </row>
    <row r="958" spans="1:7" ht="47.25" x14ac:dyDescent="0.25">
      <c r="A958" s="64" t="s">
        <v>166</v>
      </c>
      <c r="B958" s="20" t="s">
        <v>125</v>
      </c>
      <c r="C958" s="20" t="s">
        <v>12</v>
      </c>
      <c r="D958" s="5" t="s">
        <v>167</v>
      </c>
      <c r="E958" s="65"/>
      <c r="F958" s="66">
        <f t="shared" ref="F958:G958" si="241">F959+F963+F967</f>
        <v>3700</v>
      </c>
      <c r="G958" s="66">
        <f t="shared" si="241"/>
        <v>1200</v>
      </c>
    </row>
    <row r="959" spans="1:7" ht="63" x14ac:dyDescent="0.25">
      <c r="A959" s="67" t="s">
        <v>168</v>
      </c>
      <c r="B959" s="2" t="s">
        <v>125</v>
      </c>
      <c r="C959" s="2" t="s">
        <v>12</v>
      </c>
      <c r="D959" s="68" t="s">
        <v>169</v>
      </c>
      <c r="E959" s="69"/>
      <c r="F959" s="70">
        <f t="shared" ref="F959:G960" si="242">F960</f>
        <v>950</v>
      </c>
      <c r="G959" s="70">
        <f t="shared" si="242"/>
        <v>1200</v>
      </c>
    </row>
    <row r="960" spans="1:7" ht="31.5" x14ac:dyDescent="0.25">
      <c r="A960" s="14" t="s">
        <v>187</v>
      </c>
      <c r="B960" s="1" t="s">
        <v>125</v>
      </c>
      <c r="C960" s="1" t="s">
        <v>12</v>
      </c>
      <c r="D960" s="71" t="s">
        <v>169</v>
      </c>
      <c r="E960" s="62" t="s">
        <v>188</v>
      </c>
      <c r="F960" s="72">
        <f t="shared" si="242"/>
        <v>950</v>
      </c>
      <c r="G960" s="72">
        <f t="shared" si="242"/>
        <v>1200</v>
      </c>
    </row>
    <row r="961" spans="1:7" ht="15.75" x14ac:dyDescent="0.25">
      <c r="A961" s="14" t="s">
        <v>274</v>
      </c>
      <c r="B961" s="1" t="s">
        <v>125</v>
      </c>
      <c r="C961" s="1" t="s">
        <v>12</v>
      </c>
      <c r="D961" s="71" t="s">
        <v>169</v>
      </c>
      <c r="E961" s="62" t="s">
        <v>286</v>
      </c>
      <c r="F961" s="72">
        <f>F962</f>
        <v>950</v>
      </c>
      <c r="G961" s="72">
        <f>G962</f>
        <v>1200</v>
      </c>
    </row>
    <row r="962" spans="1:7" ht="15.75" hidden="1" x14ac:dyDescent="0.25">
      <c r="A962" s="14" t="s">
        <v>275</v>
      </c>
      <c r="B962" s="1" t="s">
        <v>125</v>
      </c>
      <c r="C962" s="1" t="s">
        <v>12</v>
      </c>
      <c r="D962" s="71" t="s">
        <v>169</v>
      </c>
      <c r="E962" s="62" t="s">
        <v>276</v>
      </c>
      <c r="F962" s="72">
        <v>950</v>
      </c>
      <c r="G962" s="73">
        <v>1200</v>
      </c>
    </row>
    <row r="963" spans="1:7" ht="63" x14ac:dyDescent="0.25">
      <c r="A963" s="13" t="s">
        <v>827</v>
      </c>
      <c r="B963" s="2" t="s">
        <v>125</v>
      </c>
      <c r="C963" s="2" t="s">
        <v>12</v>
      </c>
      <c r="D963" s="74" t="str">
        <f>D964</f>
        <v>04 2 01 00020</v>
      </c>
      <c r="E963" s="75"/>
      <c r="F963" s="76">
        <f t="shared" ref="F963:G964" si="243">F964</f>
        <v>250</v>
      </c>
      <c r="G963" s="76">
        <f t="shared" si="243"/>
        <v>0</v>
      </c>
    </row>
    <row r="964" spans="1:7" ht="31.5" x14ac:dyDescent="0.25">
      <c r="A964" s="14" t="s">
        <v>187</v>
      </c>
      <c r="B964" s="1" t="s">
        <v>125</v>
      </c>
      <c r="C964" s="1" t="s">
        <v>12</v>
      </c>
      <c r="D964" s="77" t="str">
        <f>D965</f>
        <v>04 2 01 00020</v>
      </c>
      <c r="E964" s="78" t="s">
        <v>188</v>
      </c>
      <c r="F964" s="79">
        <f t="shared" si="243"/>
        <v>250</v>
      </c>
      <c r="G964" s="79">
        <f t="shared" si="243"/>
        <v>0</v>
      </c>
    </row>
    <row r="965" spans="1:7" ht="15.75" x14ac:dyDescent="0.25">
      <c r="A965" s="14" t="s">
        <v>274</v>
      </c>
      <c r="B965" s="1" t="s">
        <v>125</v>
      </c>
      <c r="C965" s="1" t="s">
        <v>12</v>
      </c>
      <c r="D965" s="77" t="str">
        <f>D966</f>
        <v>04 2 01 00020</v>
      </c>
      <c r="E965" s="78" t="s">
        <v>286</v>
      </c>
      <c r="F965" s="79">
        <f>F966</f>
        <v>250</v>
      </c>
      <c r="G965" s="79">
        <f>G966</f>
        <v>0</v>
      </c>
    </row>
    <row r="966" spans="1:7" ht="15.75" hidden="1" x14ac:dyDescent="0.25">
      <c r="A966" s="14" t="s">
        <v>275</v>
      </c>
      <c r="B966" s="1" t="s">
        <v>125</v>
      </c>
      <c r="C966" s="1" t="s">
        <v>478</v>
      </c>
      <c r="D966" s="77" t="s">
        <v>828</v>
      </c>
      <c r="E966" s="78" t="s">
        <v>276</v>
      </c>
      <c r="F966" s="79">
        <v>250</v>
      </c>
      <c r="G966" s="79">
        <v>0</v>
      </c>
    </row>
    <row r="967" spans="1:7" ht="102.75" customHeight="1" x14ac:dyDescent="0.25">
      <c r="A967" s="54" t="s">
        <v>877</v>
      </c>
      <c r="B967" s="1" t="s">
        <v>125</v>
      </c>
      <c r="C967" s="1" t="s">
        <v>12</v>
      </c>
      <c r="D967" s="80" t="str">
        <f>D968</f>
        <v>04 2 01 R0272</v>
      </c>
      <c r="E967" s="1"/>
      <c r="F967" s="72">
        <f>F968</f>
        <v>2500</v>
      </c>
      <c r="G967" s="73">
        <f>G968</f>
        <v>0</v>
      </c>
    </row>
    <row r="968" spans="1:7" ht="31.5" x14ac:dyDescent="0.25">
      <c r="A968" s="25" t="s">
        <v>187</v>
      </c>
      <c r="B968" s="1" t="s">
        <v>125</v>
      </c>
      <c r="C968" s="1" t="s">
        <v>12</v>
      </c>
      <c r="D968" s="80" t="str">
        <f>D969</f>
        <v>04 2 01 R0272</v>
      </c>
      <c r="E968" s="1" t="s">
        <v>188</v>
      </c>
      <c r="F968" s="72">
        <f t="shared" ref="F968:G969" si="244">F969</f>
        <v>2500</v>
      </c>
      <c r="G968" s="73">
        <f t="shared" si="244"/>
        <v>0</v>
      </c>
    </row>
    <row r="969" spans="1:7" ht="15.75" x14ac:dyDescent="0.25">
      <c r="A969" s="25" t="s">
        <v>274</v>
      </c>
      <c r="B969" s="1" t="s">
        <v>125</v>
      </c>
      <c r="C969" s="1" t="s">
        <v>12</v>
      </c>
      <c r="D969" s="80" t="str">
        <f>D970</f>
        <v>04 2 01 R0272</v>
      </c>
      <c r="E969" s="1" t="s">
        <v>286</v>
      </c>
      <c r="F969" s="72">
        <f t="shared" si="244"/>
        <v>2500</v>
      </c>
      <c r="G969" s="73">
        <f t="shared" si="244"/>
        <v>0</v>
      </c>
    </row>
    <row r="970" spans="1:7" ht="15.75" hidden="1" x14ac:dyDescent="0.25">
      <c r="A970" s="25" t="s">
        <v>275</v>
      </c>
      <c r="B970" s="1" t="s">
        <v>125</v>
      </c>
      <c r="C970" s="1" t="s">
        <v>12</v>
      </c>
      <c r="D970" s="80" t="s">
        <v>829</v>
      </c>
      <c r="E970" s="1" t="s">
        <v>276</v>
      </c>
      <c r="F970" s="72">
        <v>2500</v>
      </c>
      <c r="G970" s="73">
        <v>0</v>
      </c>
    </row>
    <row r="971" spans="1:7" ht="31.5" x14ac:dyDescent="0.25">
      <c r="A971" s="35" t="s">
        <v>11</v>
      </c>
      <c r="B971" s="20" t="s">
        <v>125</v>
      </c>
      <c r="C971" s="20" t="s">
        <v>12</v>
      </c>
      <c r="D971" s="20" t="s">
        <v>13</v>
      </c>
      <c r="E971" s="81"/>
      <c r="F971" s="165">
        <f t="shared" ref="F971:G975" si="245">F972</f>
        <v>20</v>
      </c>
      <c r="G971" s="165">
        <f t="shared" si="245"/>
        <v>20</v>
      </c>
    </row>
    <row r="972" spans="1:7" ht="31.5" x14ac:dyDescent="0.25">
      <c r="A972" s="82" t="s">
        <v>171</v>
      </c>
      <c r="B972" s="16" t="s">
        <v>125</v>
      </c>
      <c r="C972" s="16" t="s">
        <v>12</v>
      </c>
      <c r="D972" s="83" t="s">
        <v>172</v>
      </c>
      <c r="E972" s="84"/>
      <c r="F972" s="252">
        <f t="shared" si="245"/>
        <v>20</v>
      </c>
      <c r="G972" s="252">
        <f t="shared" si="245"/>
        <v>20</v>
      </c>
    </row>
    <row r="973" spans="1:7" ht="15.75" x14ac:dyDescent="0.25">
      <c r="A973" s="35" t="s">
        <v>179</v>
      </c>
      <c r="B973" s="20" t="s">
        <v>125</v>
      </c>
      <c r="C973" s="20" t="s">
        <v>12</v>
      </c>
      <c r="D973" s="5" t="s">
        <v>180</v>
      </c>
      <c r="E973" s="58"/>
      <c r="F973" s="165">
        <f t="shared" si="245"/>
        <v>20</v>
      </c>
      <c r="G973" s="165">
        <f t="shared" si="245"/>
        <v>20</v>
      </c>
    </row>
    <row r="974" spans="1:7" ht="15.75" x14ac:dyDescent="0.25">
      <c r="A974" s="37" t="s">
        <v>181</v>
      </c>
      <c r="B974" s="2" t="s">
        <v>125</v>
      </c>
      <c r="C974" s="2" t="s">
        <v>12</v>
      </c>
      <c r="D974" s="85" t="s">
        <v>182</v>
      </c>
      <c r="E974" s="85"/>
      <c r="F974" s="70">
        <f t="shared" si="245"/>
        <v>20</v>
      </c>
      <c r="G974" s="70">
        <f t="shared" si="245"/>
        <v>20</v>
      </c>
    </row>
    <row r="975" spans="1:7" ht="15.75" x14ac:dyDescent="0.25">
      <c r="A975" s="25" t="s">
        <v>183</v>
      </c>
      <c r="B975" s="1" t="s">
        <v>125</v>
      </c>
      <c r="C975" s="1" t="s">
        <v>12</v>
      </c>
      <c r="D975" s="86" t="s">
        <v>182</v>
      </c>
      <c r="E975" s="1" t="s">
        <v>184</v>
      </c>
      <c r="F975" s="72">
        <f t="shared" si="245"/>
        <v>20</v>
      </c>
      <c r="G975" s="72">
        <f t="shared" si="245"/>
        <v>20</v>
      </c>
    </row>
    <row r="976" spans="1:7" ht="15.75" x14ac:dyDescent="0.25">
      <c r="A976" s="7" t="s">
        <v>185</v>
      </c>
      <c r="B976" s="1" t="s">
        <v>125</v>
      </c>
      <c r="C976" s="1" t="s">
        <v>12</v>
      </c>
      <c r="D976" s="86" t="s">
        <v>182</v>
      </c>
      <c r="E976" s="1" t="s">
        <v>186</v>
      </c>
      <c r="F976" s="72">
        <v>20</v>
      </c>
      <c r="G976" s="72">
        <v>20</v>
      </c>
    </row>
    <row r="977" spans="1:7" ht="31.5" x14ac:dyDescent="0.25">
      <c r="A977" s="64" t="s">
        <v>479</v>
      </c>
      <c r="B977" s="29" t="s">
        <v>125</v>
      </c>
      <c r="C977" s="29" t="s">
        <v>12</v>
      </c>
      <c r="D977" s="87" t="s">
        <v>304</v>
      </c>
      <c r="E977" s="87"/>
      <c r="F977" s="165">
        <f t="shared" ref="F977:G981" si="246">F978</f>
        <v>445</v>
      </c>
      <c r="G977" s="165">
        <f t="shared" si="246"/>
        <v>445</v>
      </c>
    </row>
    <row r="978" spans="1:7" ht="31.5" x14ac:dyDescent="0.25">
      <c r="A978" s="64" t="s">
        <v>339</v>
      </c>
      <c r="B978" s="29" t="s">
        <v>125</v>
      </c>
      <c r="C978" s="29" t="s">
        <v>12</v>
      </c>
      <c r="D978" s="29" t="s">
        <v>340</v>
      </c>
      <c r="E978" s="29"/>
      <c r="F978" s="165">
        <f t="shared" si="246"/>
        <v>445</v>
      </c>
      <c r="G978" s="165">
        <f t="shared" si="246"/>
        <v>445</v>
      </c>
    </row>
    <row r="979" spans="1:7" ht="15.75" x14ac:dyDescent="0.25">
      <c r="A979" s="88" t="s">
        <v>343</v>
      </c>
      <c r="B979" s="38" t="s">
        <v>125</v>
      </c>
      <c r="C979" s="38" t="s">
        <v>12</v>
      </c>
      <c r="D979" s="38" t="s">
        <v>344</v>
      </c>
      <c r="E979" s="38"/>
      <c r="F979" s="70">
        <f t="shared" si="246"/>
        <v>445</v>
      </c>
      <c r="G979" s="70">
        <f t="shared" si="246"/>
        <v>445</v>
      </c>
    </row>
    <row r="980" spans="1:7" ht="31.5" x14ac:dyDescent="0.25">
      <c r="A980" s="6" t="s">
        <v>187</v>
      </c>
      <c r="B980" s="42" t="s">
        <v>125</v>
      </c>
      <c r="C980" s="42" t="s">
        <v>12</v>
      </c>
      <c r="D980" s="42" t="s">
        <v>344</v>
      </c>
      <c r="E980" s="89">
        <v>600</v>
      </c>
      <c r="F980" s="70">
        <f t="shared" si="246"/>
        <v>445</v>
      </c>
      <c r="G980" s="70">
        <f t="shared" si="246"/>
        <v>445</v>
      </c>
    </row>
    <row r="981" spans="1:7" ht="15.75" x14ac:dyDescent="0.25">
      <c r="A981" s="6" t="s">
        <v>274</v>
      </c>
      <c r="B981" s="42" t="s">
        <v>125</v>
      </c>
      <c r="C981" s="42" t="s">
        <v>12</v>
      </c>
      <c r="D981" s="42" t="s">
        <v>344</v>
      </c>
      <c r="E981" s="89">
        <v>610</v>
      </c>
      <c r="F981" s="72">
        <f t="shared" si="246"/>
        <v>445</v>
      </c>
      <c r="G981" s="72">
        <f t="shared" si="246"/>
        <v>445</v>
      </c>
    </row>
    <row r="982" spans="1:7" ht="15.75" hidden="1" x14ac:dyDescent="0.25">
      <c r="A982" s="7" t="s">
        <v>275</v>
      </c>
      <c r="B982" s="42" t="s">
        <v>125</v>
      </c>
      <c r="C982" s="42" t="s">
        <v>12</v>
      </c>
      <c r="D982" s="42" t="s">
        <v>344</v>
      </c>
      <c r="E982" s="89">
        <v>612</v>
      </c>
      <c r="F982" s="72">
        <v>445</v>
      </c>
      <c r="G982" s="72">
        <v>445</v>
      </c>
    </row>
    <row r="983" spans="1:7" ht="17.25" x14ac:dyDescent="0.2">
      <c r="A983" s="90" t="s">
        <v>481</v>
      </c>
      <c r="B983" s="91" t="s">
        <v>125</v>
      </c>
      <c r="C983" s="91" t="s">
        <v>10</v>
      </c>
      <c r="D983" s="92" t="s">
        <v>482</v>
      </c>
      <c r="E983" s="93"/>
      <c r="F983" s="94">
        <f>F984+F1141+F1156+F1175+F1169+F1163</f>
        <v>4503425.4700000007</v>
      </c>
      <c r="G983" s="94">
        <f>G984+G1141+G1156+G1175+G1169+G1163</f>
        <v>3347666.9</v>
      </c>
    </row>
    <row r="984" spans="1:7" ht="37.5" x14ac:dyDescent="0.2">
      <c r="A984" s="95" t="s">
        <v>56</v>
      </c>
      <c r="B984" s="91" t="s">
        <v>125</v>
      </c>
      <c r="C984" s="91" t="s">
        <v>10</v>
      </c>
      <c r="D984" s="61" t="s">
        <v>57</v>
      </c>
      <c r="E984" s="93"/>
      <c r="F984" s="96">
        <f>F985+F1122</f>
        <v>4476101.4700000007</v>
      </c>
      <c r="G984" s="96">
        <f>G985+G1122</f>
        <v>3317142.9</v>
      </c>
    </row>
    <row r="985" spans="1:7" ht="15.75" x14ac:dyDescent="0.2">
      <c r="A985" s="97" t="s">
        <v>58</v>
      </c>
      <c r="B985" s="20" t="s">
        <v>125</v>
      </c>
      <c r="C985" s="20" t="s">
        <v>10</v>
      </c>
      <c r="D985" s="5" t="s">
        <v>59</v>
      </c>
      <c r="E985" s="98"/>
      <c r="F985" s="21">
        <f>F986+F1049+F1071+F1080+F1113</f>
        <v>4475151.4700000007</v>
      </c>
      <c r="G985" s="21">
        <f>G986+G1049+G1071+G1080+G1113</f>
        <v>3316192.9</v>
      </c>
    </row>
    <row r="986" spans="1:7" ht="63" x14ac:dyDescent="0.2">
      <c r="A986" s="97" t="s">
        <v>803</v>
      </c>
      <c r="B986" s="20" t="s">
        <v>125</v>
      </c>
      <c r="C986" s="20" t="s">
        <v>10</v>
      </c>
      <c r="D986" s="5" t="s">
        <v>60</v>
      </c>
      <c r="E986" s="65"/>
      <c r="F986" s="99">
        <f>F987+F1012+F1030+F1036+F1040</f>
        <v>329364</v>
      </c>
      <c r="G986" s="99">
        <f>G987+G1012+G1030+G1036+G1040</f>
        <v>429450</v>
      </c>
    </row>
    <row r="987" spans="1:7" ht="28.5" x14ac:dyDescent="0.2">
      <c r="A987" s="35" t="s">
        <v>830</v>
      </c>
      <c r="B987" s="20" t="s">
        <v>125</v>
      </c>
      <c r="C987" s="20" t="s">
        <v>10</v>
      </c>
      <c r="D987" s="20" t="s">
        <v>483</v>
      </c>
      <c r="E987" s="20"/>
      <c r="F987" s="21">
        <f t="shared" ref="F987:G987" si="247">F988+F1000</f>
        <v>27204</v>
      </c>
      <c r="G987" s="100">
        <f t="shared" si="247"/>
        <v>27204</v>
      </c>
    </row>
    <row r="988" spans="1:7" ht="47.25" x14ac:dyDescent="0.2">
      <c r="A988" s="54" t="s">
        <v>484</v>
      </c>
      <c r="B988" s="2" t="s">
        <v>125</v>
      </c>
      <c r="C988" s="2" t="s">
        <v>10</v>
      </c>
      <c r="D988" s="2" t="s">
        <v>485</v>
      </c>
      <c r="E988" s="2"/>
      <c r="F988" s="10">
        <f t="shared" ref="F988:G988" si="248">F989+F994+F997</f>
        <v>4835</v>
      </c>
      <c r="G988" s="101">
        <f t="shared" si="248"/>
        <v>4835</v>
      </c>
    </row>
    <row r="989" spans="1:7" ht="47.25" x14ac:dyDescent="0.2">
      <c r="A989" s="25" t="s">
        <v>20</v>
      </c>
      <c r="B989" s="2" t="s">
        <v>125</v>
      </c>
      <c r="C989" s="2" t="s">
        <v>10</v>
      </c>
      <c r="D989" s="1" t="s">
        <v>485</v>
      </c>
      <c r="E989" s="1" t="s">
        <v>62</v>
      </c>
      <c r="F989" s="10">
        <f>F990</f>
        <v>1897</v>
      </c>
      <c r="G989" s="101">
        <f>G990</f>
        <v>1897</v>
      </c>
    </row>
    <row r="990" spans="1:7" ht="15.75" x14ac:dyDescent="0.2">
      <c r="A990" s="25" t="s">
        <v>157</v>
      </c>
      <c r="B990" s="1" t="s">
        <v>125</v>
      </c>
      <c r="C990" s="1" t="s">
        <v>10</v>
      </c>
      <c r="D990" s="1" t="s">
        <v>485</v>
      </c>
      <c r="E990" s="1" t="s">
        <v>158</v>
      </c>
      <c r="F990" s="10">
        <f>SUM(F991:F993)</f>
        <v>1897</v>
      </c>
      <c r="G990" s="101">
        <f>SUM(G991:G993)</f>
        <v>1897</v>
      </c>
    </row>
    <row r="991" spans="1:7" ht="15.75" hidden="1" x14ac:dyDescent="0.2">
      <c r="A991" s="25" t="s">
        <v>159</v>
      </c>
      <c r="B991" s="1" t="s">
        <v>125</v>
      </c>
      <c r="C991" s="1" t="s">
        <v>10</v>
      </c>
      <c r="D991" s="1" t="s">
        <v>485</v>
      </c>
      <c r="E991" s="1" t="s">
        <v>160</v>
      </c>
      <c r="F991" s="10">
        <v>1097</v>
      </c>
      <c r="G991" s="10">
        <v>1097</v>
      </c>
    </row>
    <row r="992" spans="1:7" ht="31.5" hidden="1" x14ac:dyDescent="0.2">
      <c r="A992" s="25" t="s">
        <v>177</v>
      </c>
      <c r="B992" s="1" t="s">
        <v>125</v>
      </c>
      <c r="C992" s="1" t="s">
        <v>10</v>
      </c>
      <c r="D992" s="1" t="s">
        <v>485</v>
      </c>
      <c r="E992" s="1" t="s">
        <v>178</v>
      </c>
      <c r="F992" s="10">
        <v>360</v>
      </c>
      <c r="G992" s="10">
        <v>360</v>
      </c>
    </row>
    <row r="993" spans="1:7" ht="31.5" hidden="1" x14ac:dyDescent="0.2">
      <c r="A993" s="25" t="s">
        <v>161</v>
      </c>
      <c r="B993" s="1" t="s">
        <v>125</v>
      </c>
      <c r="C993" s="1" t="s">
        <v>10</v>
      </c>
      <c r="D993" s="1" t="s">
        <v>485</v>
      </c>
      <c r="E993" s="1" t="s">
        <v>162</v>
      </c>
      <c r="F993" s="10">
        <v>440</v>
      </c>
      <c r="G993" s="10">
        <v>440</v>
      </c>
    </row>
    <row r="994" spans="1:7" ht="31.5" x14ac:dyDescent="0.2">
      <c r="A994" s="25" t="s">
        <v>201</v>
      </c>
      <c r="B994" s="1" t="s">
        <v>125</v>
      </c>
      <c r="C994" s="1" t="s">
        <v>10</v>
      </c>
      <c r="D994" s="1" t="s">
        <v>485</v>
      </c>
      <c r="E994" s="1" t="s">
        <v>42</v>
      </c>
      <c r="F994" s="10">
        <f t="shared" ref="F994:G995" si="249">F995</f>
        <v>2895</v>
      </c>
      <c r="G994" s="101">
        <f t="shared" si="249"/>
        <v>2895</v>
      </c>
    </row>
    <row r="995" spans="1:7" ht="31.5" x14ac:dyDescent="0.2">
      <c r="A995" s="25" t="s">
        <v>33</v>
      </c>
      <c r="B995" s="1" t="s">
        <v>125</v>
      </c>
      <c r="C995" s="1" t="s">
        <v>10</v>
      </c>
      <c r="D995" s="1" t="s">
        <v>485</v>
      </c>
      <c r="E995" s="1" t="s">
        <v>43</v>
      </c>
      <c r="F995" s="10">
        <f t="shared" si="249"/>
        <v>2895</v>
      </c>
      <c r="G995" s="101">
        <f t="shared" si="249"/>
        <v>2895</v>
      </c>
    </row>
    <row r="996" spans="1:7" ht="15.75" hidden="1" x14ac:dyDescent="0.2">
      <c r="A996" s="25" t="s">
        <v>34</v>
      </c>
      <c r="B996" s="1" t="s">
        <v>125</v>
      </c>
      <c r="C996" s="1" t="s">
        <v>10</v>
      </c>
      <c r="D996" s="1" t="s">
        <v>485</v>
      </c>
      <c r="E996" s="1" t="s">
        <v>35</v>
      </c>
      <c r="F996" s="10">
        <v>2895</v>
      </c>
      <c r="G996" s="10">
        <v>2895</v>
      </c>
    </row>
    <row r="997" spans="1:7" ht="15.75" x14ac:dyDescent="0.2">
      <c r="A997" s="102" t="s">
        <v>46</v>
      </c>
      <c r="B997" s="1" t="s">
        <v>125</v>
      </c>
      <c r="C997" s="1" t="s">
        <v>10</v>
      </c>
      <c r="D997" s="1" t="s">
        <v>485</v>
      </c>
      <c r="E997" s="1" t="s">
        <v>47</v>
      </c>
      <c r="F997" s="10">
        <f t="shared" ref="F997:G998" si="250">F998</f>
        <v>43</v>
      </c>
      <c r="G997" s="101">
        <f t="shared" si="250"/>
        <v>43</v>
      </c>
    </row>
    <row r="998" spans="1:7" ht="15.75" x14ac:dyDescent="0.2">
      <c r="A998" s="25" t="s">
        <v>48</v>
      </c>
      <c r="B998" s="1" t="s">
        <v>125</v>
      </c>
      <c r="C998" s="1" t="s">
        <v>10</v>
      </c>
      <c r="D998" s="1" t="s">
        <v>485</v>
      </c>
      <c r="E998" s="1" t="s">
        <v>49</v>
      </c>
      <c r="F998" s="10">
        <f t="shared" si="250"/>
        <v>43</v>
      </c>
      <c r="G998" s="101">
        <f t="shared" si="250"/>
        <v>43</v>
      </c>
    </row>
    <row r="999" spans="1:7" ht="15.75" hidden="1" x14ac:dyDescent="0.2">
      <c r="A999" s="25" t="s">
        <v>91</v>
      </c>
      <c r="B999" s="1" t="s">
        <v>125</v>
      </c>
      <c r="C999" s="1" t="s">
        <v>10</v>
      </c>
      <c r="D999" s="1" t="s">
        <v>485</v>
      </c>
      <c r="E999" s="1" t="s">
        <v>92</v>
      </c>
      <c r="F999" s="10">
        <v>43</v>
      </c>
      <c r="G999" s="10">
        <v>43</v>
      </c>
    </row>
    <row r="1000" spans="1:7" ht="31.5" x14ac:dyDescent="0.2">
      <c r="A1000" s="54" t="s">
        <v>486</v>
      </c>
      <c r="B1000" s="2" t="s">
        <v>125</v>
      </c>
      <c r="C1000" s="2" t="s">
        <v>10</v>
      </c>
      <c r="D1000" s="2" t="s">
        <v>487</v>
      </c>
      <c r="E1000" s="2"/>
      <c r="F1000" s="10">
        <f t="shared" ref="F1000:G1000" si="251">F1001+F1006+F1009</f>
        <v>22369</v>
      </c>
      <c r="G1000" s="101">
        <f t="shared" si="251"/>
        <v>22369</v>
      </c>
    </row>
    <row r="1001" spans="1:7" ht="47.25" x14ac:dyDescent="0.2">
      <c r="A1001" s="25" t="s">
        <v>20</v>
      </c>
      <c r="B1001" s="2" t="s">
        <v>125</v>
      </c>
      <c r="C1001" s="2" t="s">
        <v>10</v>
      </c>
      <c r="D1001" s="1" t="s">
        <v>487</v>
      </c>
      <c r="E1001" s="1" t="s">
        <v>62</v>
      </c>
      <c r="F1001" s="10">
        <f>F1002</f>
        <v>12304</v>
      </c>
      <c r="G1001" s="101">
        <f>G1002</f>
        <v>12304</v>
      </c>
    </row>
    <row r="1002" spans="1:7" ht="15.75" x14ac:dyDescent="0.2">
      <c r="A1002" s="25" t="s">
        <v>157</v>
      </c>
      <c r="B1002" s="1" t="s">
        <v>125</v>
      </c>
      <c r="C1002" s="1" t="s">
        <v>10</v>
      </c>
      <c r="D1002" s="1" t="s">
        <v>487</v>
      </c>
      <c r="E1002" s="1" t="s">
        <v>158</v>
      </c>
      <c r="F1002" s="10">
        <f>SUM(F1003:F1005)</f>
        <v>12304</v>
      </c>
      <c r="G1002" s="101">
        <f>SUM(G1003:G1005)</f>
        <v>12304</v>
      </c>
    </row>
    <row r="1003" spans="1:7" ht="15.75" hidden="1" x14ac:dyDescent="0.2">
      <c r="A1003" s="25" t="s">
        <v>159</v>
      </c>
      <c r="B1003" s="1" t="s">
        <v>125</v>
      </c>
      <c r="C1003" s="1" t="s">
        <v>10</v>
      </c>
      <c r="D1003" s="1" t="s">
        <v>487</v>
      </c>
      <c r="E1003" s="1" t="s">
        <v>160</v>
      </c>
      <c r="F1003" s="10">
        <v>7649</v>
      </c>
      <c r="G1003" s="10">
        <v>7649</v>
      </c>
    </row>
    <row r="1004" spans="1:7" ht="31.5" hidden="1" x14ac:dyDescent="0.2">
      <c r="A1004" s="25" t="s">
        <v>177</v>
      </c>
      <c r="B1004" s="1" t="s">
        <v>125</v>
      </c>
      <c r="C1004" s="1" t="s">
        <v>10</v>
      </c>
      <c r="D1004" s="1" t="s">
        <v>487</v>
      </c>
      <c r="E1004" s="1" t="s">
        <v>178</v>
      </c>
      <c r="F1004" s="10">
        <v>1801</v>
      </c>
      <c r="G1004" s="10">
        <v>1801</v>
      </c>
    </row>
    <row r="1005" spans="1:7" ht="31.5" hidden="1" x14ac:dyDescent="0.2">
      <c r="A1005" s="25" t="s">
        <v>161</v>
      </c>
      <c r="B1005" s="1" t="s">
        <v>125</v>
      </c>
      <c r="C1005" s="1" t="s">
        <v>10</v>
      </c>
      <c r="D1005" s="1" t="s">
        <v>487</v>
      </c>
      <c r="E1005" s="1" t="s">
        <v>162</v>
      </c>
      <c r="F1005" s="10">
        <v>2854</v>
      </c>
      <c r="G1005" s="10">
        <v>2854</v>
      </c>
    </row>
    <row r="1006" spans="1:7" ht="31.5" x14ac:dyDescent="0.2">
      <c r="A1006" s="25" t="s">
        <v>201</v>
      </c>
      <c r="B1006" s="1" t="s">
        <v>125</v>
      </c>
      <c r="C1006" s="1" t="s">
        <v>10</v>
      </c>
      <c r="D1006" s="1" t="s">
        <v>487</v>
      </c>
      <c r="E1006" s="1" t="s">
        <v>42</v>
      </c>
      <c r="F1006" s="10">
        <f t="shared" ref="F1006:G1007" si="252">F1007</f>
        <v>9921</v>
      </c>
      <c r="G1006" s="101">
        <f t="shared" si="252"/>
        <v>9921</v>
      </c>
    </row>
    <row r="1007" spans="1:7" ht="31.5" x14ac:dyDescent="0.2">
      <c r="A1007" s="25" t="s">
        <v>33</v>
      </c>
      <c r="B1007" s="1" t="s">
        <v>125</v>
      </c>
      <c r="C1007" s="1" t="s">
        <v>10</v>
      </c>
      <c r="D1007" s="1" t="s">
        <v>487</v>
      </c>
      <c r="E1007" s="1" t="s">
        <v>43</v>
      </c>
      <c r="F1007" s="10">
        <f t="shared" si="252"/>
        <v>9921</v>
      </c>
      <c r="G1007" s="101">
        <f t="shared" si="252"/>
        <v>9921</v>
      </c>
    </row>
    <row r="1008" spans="1:7" ht="15.75" hidden="1" x14ac:dyDescent="0.2">
      <c r="A1008" s="25" t="s">
        <v>34</v>
      </c>
      <c r="B1008" s="1" t="s">
        <v>125</v>
      </c>
      <c r="C1008" s="1" t="s">
        <v>10</v>
      </c>
      <c r="D1008" s="1" t="s">
        <v>487</v>
      </c>
      <c r="E1008" s="1" t="s">
        <v>35</v>
      </c>
      <c r="F1008" s="10">
        <v>9921</v>
      </c>
      <c r="G1008" s="10">
        <v>9921</v>
      </c>
    </row>
    <row r="1009" spans="1:7" ht="15.75" x14ac:dyDescent="0.2">
      <c r="A1009" s="102" t="s">
        <v>46</v>
      </c>
      <c r="B1009" s="1" t="s">
        <v>125</v>
      </c>
      <c r="C1009" s="1" t="s">
        <v>10</v>
      </c>
      <c r="D1009" s="1" t="s">
        <v>487</v>
      </c>
      <c r="E1009" s="1" t="s">
        <v>47</v>
      </c>
      <c r="F1009" s="10">
        <f t="shared" ref="F1009:G1010" si="253">F1010</f>
        <v>144</v>
      </c>
      <c r="G1009" s="101">
        <f t="shared" si="253"/>
        <v>144</v>
      </c>
    </row>
    <row r="1010" spans="1:7" ht="15.75" x14ac:dyDescent="0.2">
      <c r="A1010" s="25" t="s">
        <v>48</v>
      </c>
      <c r="B1010" s="1" t="s">
        <v>125</v>
      </c>
      <c r="C1010" s="1" t="s">
        <v>10</v>
      </c>
      <c r="D1010" s="1" t="s">
        <v>487</v>
      </c>
      <c r="E1010" s="1" t="s">
        <v>49</v>
      </c>
      <c r="F1010" s="10">
        <f t="shared" si="253"/>
        <v>144</v>
      </c>
      <c r="G1010" s="10">
        <f t="shared" si="253"/>
        <v>144</v>
      </c>
    </row>
    <row r="1011" spans="1:7" ht="15.75" hidden="1" x14ac:dyDescent="0.2">
      <c r="A1011" s="25" t="s">
        <v>91</v>
      </c>
      <c r="B1011" s="1" t="s">
        <v>125</v>
      </c>
      <c r="C1011" s="1" t="s">
        <v>10</v>
      </c>
      <c r="D1011" s="1" t="s">
        <v>487</v>
      </c>
      <c r="E1011" s="1" t="s">
        <v>92</v>
      </c>
      <c r="F1011" s="10">
        <v>144</v>
      </c>
      <c r="G1011" s="10">
        <v>144</v>
      </c>
    </row>
    <row r="1012" spans="1:7" ht="15.75" x14ac:dyDescent="0.2">
      <c r="A1012" s="103" t="s">
        <v>488</v>
      </c>
      <c r="B1012" s="16" t="s">
        <v>125</v>
      </c>
      <c r="C1012" s="16" t="s">
        <v>10</v>
      </c>
      <c r="D1012" s="83" t="s">
        <v>489</v>
      </c>
      <c r="E1012" s="104"/>
      <c r="F1012" s="105">
        <f t="shared" ref="F1012:G1012" si="254">F1013+F1017+F1021</f>
        <v>156334</v>
      </c>
      <c r="G1012" s="105">
        <f t="shared" si="254"/>
        <v>256334</v>
      </c>
    </row>
    <row r="1013" spans="1:7" ht="31.5" x14ac:dyDescent="0.2">
      <c r="A1013" s="22" t="s">
        <v>490</v>
      </c>
      <c r="B1013" s="2" t="s">
        <v>125</v>
      </c>
      <c r="C1013" s="2" t="s">
        <v>10</v>
      </c>
      <c r="D1013" s="3" t="s">
        <v>491</v>
      </c>
      <c r="E1013" s="106"/>
      <c r="F1013" s="11">
        <f t="shared" ref="F1013:G1013" si="255">F1014</f>
        <v>77487</v>
      </c>
      <c r="G1013" s="11">
        <f t="shared" si="255"/>
        <v>177487</v>
      </c>
    </row>
    <row r="1014" spans="1:7" ht="31.5" x14ac:dyDescent="0.2">
      <c r="A1014" s="23" t="s">
        <v>187</v>
      </c>
      <c r="B1014" s="1" t="s">
        <v>125</v>
      </c>
      <c r="C1014" s="1" t="s">
        <v>10</v>
      </c>
      <c r="D1014" s="80" t="s">
        <v>491</v>
      </c>
      <c r="E1014" s="107" t="s">
        <v>188</v>
      </c>
      <c r="F1014" s="10">
        <f t="shared" ref="F1014:G1015" si="256">F1015</f>
        <v>77487</v>
      </c>
      <c r="G1014" s="101">
        <f t="shared" si="256"/>
        <v>177487</v>
      </c>
    </row>
    <row r="1015" spans="1:7" ht="15.75" x14ac:dyDescent="0.2">
      <c r="A1015" s="23" t="s">
        <v>274</v>
      </c>
      <c r="B1015" s="1" t="s">
        <v>125</v>
      </c>
      <c r="C1015" s="1" t="s">
        <v>10</v>
      </c>
      <c r="D1015" s="80" t="s">
        <v>491</v>
      </c>
      <c r="E1015" s="107" t="s">
        <v>286</v>
      </c>
      <c r="F1015" s="10">
        <f t="shared" si="256"/>
        <v>77487</v>
      </c>
      <c r="G1015" s="101">
        <f t="shared" si="256"/>
        <v>177487</v>
      </c>
    </row>
    <row r="1016" spans="1:7" ht="15.75" hidden="1" x14ac:dyDescent="0.2">
      <c r="A1016" s="23" t="s">
        <v>275</v>
      </c>
      <c r="B1016" s="1" t="s">
        <v>125</v>
      </c>
      <c r="C1016" s="1" t="s">
        <v>10</v>
      </c>
      <c r="D1016" s="80" t="s">
        <v>491</v>
      </c>
      <c r="E1016" s="107" t="s">
        <v>276</v>
      </c>
      <c r="F1016" s="109">
        <v>77487</v>
      </c>
      <c r="G1016" s="109">
        <f>77487+100000</f>
        <v>177487</v>
      </c>
    </row>
    <row r="1017" spans="1:7" ht="15.75" x14ac:dyDescent="0.2">
      <c r="A1017" s="110" t="s">
        <v>492</v>
      </c>
      <c r="B1017" s="2" t="s">
        <v>125</v>
      </c>
      <c r="C1017" s="2" t="s">
        <v>10</v>
      </c>
      <c r="D1017" s="3" t="s">
        <v>493</v>
      </c>
      <c r="E1017" s="106"/>
      <c r="F1017" s="11">
        <f t="shared" ref="F1017:G1019" si="257">F1018</f>
        <v>75217</v>
      </c>
      <c r="G1017" s="111">
        <f t="shared" si="257"/>
        <v>75217</v>
      </c>
    </row>
    <row r="1018" spans="1:7" ht="31.5" x14ac:dyDescent="0.2">
      <c r="A1018" s="23" t="s">
        <v>187</v>
      </c>
      <c r="B1018" s="2" t="s">
        <v>125</v>
      </c>
      <c r="C1018" s="2" t="s">
        <v>10</v>
      </c>
      <c r="D1018" s="80" t="s">
        <v>493</v>
      </c>
      <c r="E1018" s="107" t="s">
        <v>188</v>
      </c>
      <c r="F1018" s="9">
        <f t="shared" si="257"/>
        <v>75217</v>
      </c>
      <c r="G1018" s="12">
        <f t="shared" si="257"/>
        <v>75217</v>
      </c>
    </row>
    <row r="1019" spans="1:7" ht="15.75" x14ac:dyDescent="0.2">
      <c r="A1019" s="23" t="s">
        <v>274</v>
      </c>
      <c r="B1019" s="1" t="s">
        <v>125</v>
      </c>
      <c r="C1019" s="1" t="s">
        <v>10</v>
      </c>
      <c r="D1019" s="80" t="s">
        <v>493</v>
      </c>
      <c r="E1019" s="107" t="s">
        <v>286</v>
      </c>
      <c r="F1019" s="9">
        <f t="shared" si="257"/>
        <v>75217</v>
      </c>
      <c r="G1019" s="12">
        <f t="shared" si="257"/>
        <v>75217</v>
      </c>
    </row>
    <row r="1020" spans="1:7" ht="15.75" hidden="1" x14ac:dyDescent="0.2">
      <c r="A1020" s="23" t="s">
        <v>275</v>
      </c>
      <c r="B1020" s="1" t="s">
        <v>125</v>
      </c>
      <c r="C1020" s="1" t="s">
        <v>10</v>
      </c>
      <c r="D1020" s="80" t="s">
        <v>493</v>
      </c>
      <c r="E1020" s="107" t="s">
        <v>276</v>
      </c>
      <c r="F1020" s="108">
        <v>75217</v>
      </c>
      <c r="G1020" s="108">
        <v>75217</v>
      </c>
    </row>
    <row r="1021" spans="1:7" ht="15.75" x14ac:dyDescent="0.2">
      <c r="A1021" s="22" t="s">
        <v>495</v>
      </c>
      <c r="B1021" s="2" t="s">
        <v>125</v>
      </c>
      <c r="C1021" s="2" t="s">
        <v>10</v>
      </c>
      <c r="D1021" s="3" t="s">
        <v>496</v>
      </c>
      <c r="E1021" s="106"/>
      <c r="F1021" s="11">
        <f t="shared" ref="F1021:G1021" si="258">F1022+F1025+F1027</f>
        <v>3630</v>
      </c>
      <c r="G1021" s="11">
        <f t="shared" si="258"/>
        <v>3630</v>
      </c>
    </row>
    <row r="1022" spans="1:7" ht="31.5" x14ac:dyDescent="0.2">
      <c r="A1022" s="25" t="s">
        <v>201</v>
      </c>
      <c r="B1022" s="2" t="s">
        <v>125</v>
      </c>
      <c r="C1022" s="2" t="s">
        <v>10</v>
      </c>
      <c r="D1022" s="80" t="s">
        <v>496</v>
      </c>
      <c r="E1022" s="107" t="s">
        <v>42</v>
      </c>
      <c r="F1022" s="9">
        <f t="shared" ref="F1022:G1023" si="259">F1023</f>
        <v>160</v>
      </c>
      <c r="G1022" s="12">
        <f t="shared" si="259"/>
        <v>160</v>
      </c>
    </row>
    <row r="1023" spans="1:7" ht="31.5" x14ac:dyDescent="0.2">
      <c r="A1023" s="23" t="s">
        <v>33</v>
      </c>
      <c r="B1023" s="1" t="s">
        <v>125</v>
      </c>
      <c r="C1023" s="1" t="s">
        <v>10</v>
      </c>
      <c r="D1023" s="80" t="s">
        <v>496</v>
      </c>
      <c r="E1023" s="107" t="s">
        <v>43</v>
      </c>
      <c r="F1023" s="9">
        <f t="shared" si="259"/>
        <v>160</v>
      </c>
      <c r="G1023" s="12">
        <f t="shared" si="259"/>
        <v>160</v>
      </c>
    </row>
    <row r="1024" spans="1:7" ht="15.75" hidden="1" x14ac:dyDescent="0.2">
      <c r="A1024" s="102" t="s">
        <v>34</v>
      </c>
      <c r="B1024" s="1" t="s">
        <v>125</v>
      </c>
      <c r="C1024" s="1" t="s">
        <v>10</v>
      </c>
      <c r="D1024" s="80" t="s">
        <v>496</v>
      </c>
      <c r="E1024" s="62" t="s">
        <v>35</v>
      </c>
      <c r="F1024" s="9">
        <f>660-500</f>
        <v>160</v>
      </c>
      <c r="G1024" s="9">
        <f>660-500</f>
        <v>160</v>
      </c>
    </row>
    <row r="1025" spans="1:7" ht="15.75" x14ac:dyDescent="0.2">
      <c r="A1025" s="25" t="s">
        <v>183</v>
      </c>
      <c r="B1025" s="1" t="s">
        <v>125</v>
      </c>
      <c r="C1025" s="1" t="s">
        <v>10</v>
      </c>
      <c r="D1025" s="80" t="s">
        <v>496</v>
      </c>
      <c r="E1025" s="62" t="s">
        <v>184</v>
      </c>
      <c r="F1025" s="9">
        <f>F1026</f>
        <v>830</v>
      </c>
      <c r="G1025" s="12">
        <f>G1026</f>
        <v>830</v>
      </c>
    </row>
    <row r="1026" spans="1:7" ht="15.75" x14ac:dyDescent="0.2">
      <c r="A1026" s="102" t="s">
        <v>497</v>
      </c>
      <c r="B1026" s="2" t="s">
        <v>125</v>
      </c>
      <c r="C1026" s="2" t="s">
        <v>10</v>
      </c>
      <c r="D1026" s="80" t="s">
        <v>496</v>
      </c>
      <c r="E1026" s="62" t="s">
        <v>498</v>
      </c>
      <c r="F1026" s="9">
        <f>650+180</f>
        <v>830</v>
      </c>
      <c r="G1026" s="12">
        <f>650+180</f>
        <v>830</v>
      </c>
    </row>
    <row r="1027" spans="1:7" ht="31.5" x14ac:dyDescent="0.2">
      <c r="A1027" s="23" t="s">
        <v>187</v>
      </c>
      <c r="B1027" s="1" t="s">
        <v>125</v>
      </c>
      <c r="C1027" s="1" t="s">
        <v>10</v>
      </c>
      <c r="D1027" s="80" t="s">
        <v>496</v>
      </c>
      <c r="E1027" s="107" t="s">
        <v>188</v>
      </c>
      <c r="F1027" s="9">
        <f t="shared" ref="F1027:G1028" si="260">F1028</f>
        <v>2640</v>
      </c>
      <c r="G1027" s="12">
        <f t="shared" si="260"/>
        <v>2640</v>
      </c>
    </row>
    <row r="1028" spans="1:7" ht="15.75" x14ac:dyDescent="0.2">
      <c r="A1028" s="23" t="s">
        <v>274</v>
      </c>
      <c r="B1028" s="1" t="s">
        <v>125</v>
      </c>
      <c r="C1028" s="1" t="s">
        <v>10</v>
      </c>
      <c r="D1028" s="80" t="s">
        <v>496</v>
      </c>
      <c r="E1028" s="107" t="s">
        <v>286</v>
      </c>
      <c r="F1028" s="9">
        <f t="shared" si="260"/>
        <v>2640</v>
      </c>
      <c r="G1028" s="12">
        <f t="shared" si="260"/>
        <v>2640</v>
      </c>
    </row>
    <row r="1029" spans="1:7" ht="15.75" hidden="1" x14ac:dyDescent="0.2">
      <c r="A1029" s="23" t="s">
        <v>275</v>
      </c>
      <c r="B1029" s="1" t="s">
        <v>125</v>
      </c>
      <c r="C1029" s="1" t="s">
        <v>10</v>
      </c>
      <c r="D1029" s="80" t="s">
        <v>496</v>
      </c>
      <c r="E1029" s="107" t="s">
        <v>276</v>
      </c>
      <c r="F1029" s="9">
        <v>2640</v>
      </c>
      <c r="G1029" s="9">
        <v>2640</v>
      </c>
    </row>
    <row r="1030" spans="1:7" ht="94.5" x14ac:dyDescent="0.2">
      <c r="A1030" s="112" t="s">
        <v>506</v>
      </c>
      <c r="B1030" s="16" t="s">
        <v>125</v>
      </c>
      <c r="C1030" s="16" t="s">
        <v>10</v>
      </c>
      <c r="D1030" s="83" t="s">
        <v>507</v>
      </c>
      <c r="E1030" s="104"/>
      <c r="F1030" s="105">
        <f t="shared" ref="F1030:G1030" si="261">F1031</f>
        <v>143593</v>
      </c>
      <c r="G1030" s="113">
        <f t="shared" si="261"/>
        <v>143593</v>
      </c>
    </row>
    <row r="1031" spans="1:7" ht="31.5" x14ac:dyDescent="0.2">
      <c r="A1031" s="23" t="s">
        <v>187</v>
      </c>
      <c r="B1031" s="2" t="s">
        <v>125</v>
      </c>
      <c r="C1031" s="2" t="s">
        <v>10</v>
      </c>
      <c r="D1031" s="80" t="s">
        <v>507</v>
      </c>
      <c r="E1031" s="107" t="s">
        <v>188</v>
      </c>
      <c r="F1031" s="9">
        <f t="shared" ref="F1031:G1031" si="262">F1032+F1034</f>
        <v>143593</v>
      </c>
      <c r="G1031" s="12">
        <f t="shared" si="262"/>
        <v>143593</v>
      </c>
    </row>
    <row r="1032" spans="1:7" ht="15.75" x14ac:dyDescent="0.2">
      <c r="A1032" s="23" t="s">
        <v>274</v>
      </c>
      <c r="B1032" s="1" t="s">
        <v>125</v>
      </c>
      <c r="C1032" s="1" t="s">
        <v>10</v>
      </c>
      <c r="D1032" s="80" t="s">
        <v>507</v>
      </c>
      <c r="E1032" s="107" t="s">
        <v>286</v>
      </c>
      <c r="F1032" s="9">
        <f t="shared" ref="F1032:G1032" si="263">F1033</f>
        <v>134321</v>
      </c>
      <c r="G1032" s="12">
        <f t="shared" si="263"/>
        <v>134321</v>
      </c>
    </row>
    <row r="1033" spans="1:7" ht="15.75" hidden="1" x14ac:dyDescent="0.2">
      <c r="A1033" s="23" t="s">
        <v>275</v>
      </c>
      <c r="B1033" s="1" t="s">
        <v>125</v>
      </c>
      <c r="C1033" s="1" t="s">
        <v>10</v>
      </c>
      <c r="D1033" s="80" t="s">
        <v>507</v>
      </c>
      <c r="E1033" s="107" t="s">
        <v>276</v>
      </c>
      <c r="F1033" s="114">
        <v>134321</v>
      </c>
      <c r="G1033" s="114">
        <v>134321</v>
      </c>
    </row>
    <row r="1034" spans="1:7" ht="31.5" x14ac:dyDescent="0.2">
      <c r="A1034" s="115" t="s">
        <v>189</v>
      </c>
      <c r="B1034" s="1" t="s">
        <v>125</v>
      </c>
      <c r="C1034" s="1" t="s">
        <v>10</v>
      </c>
      <c r="D1034" s="80" t="s">
        <v>507</v>
      </c>
      <c r="E1034" s="107" t="s">
        <v>190</v>
      </c>
      <c r="F1034" s="9">
        <f t="shared" ref="F1034:G1034" si="264">F1035</f>
        <v>9272</v>
      </c>
      <c r="G1034" s="12">
        <f t="shared" si="264"/>
        <v>9272</v>
      </c>
    </row>
    <row r="1035" spans="1:7" ht="31.5" hidden="1" x14ac:dyDescent="0.2">
      <c r="A1035" s="116" t="s">
        <v>191</v>
      </c>
      <c r="B1035" s="2" t="s">
        <v>125</v>
      </c>
      <c r="C1035" s="2" t="s">
        <v>10</v>
      </c>
      <c r="D1035" s="80" t="s">
        <v>507</v>
      </c>
      <c r="E1035" s="117">
        <v>631</v>
      </c>
      <c r="F1035" s="114">
        <v>9272</v>
      </c>
      <c r="G1035" s="114">
        <v>9272</v>
      </c>
    </row>
    <row r="1036" spans="1:7" ht="47.25" x14ac:dyDescent="0.2">
      <c r="A1036" s="112" t="s">
        <v>508</v>
      </c>
      <c r="B1036" s="16" t="s">
        <v>125</v>
      </c>
      <c r="C1036" s="16" t="s">
        <v>10</v>
      </c>
      <c r="D1036" s="83" t="s">
        <v>509</v>
      </c>
      <c r="E1036" s="104"/>
      <c r="F1036" s="105">
        <f t="shared" ref="F1036:G1038" si="265">F1037</f>
        <v>94</v>
      </c>
      <c r="G1036" s="113">
        <f t="shared" si="265"/>
        <v>94</v>
      </c>
    </row>
    <row r="1037" spans="1:7" ht="15.75" x14ac:dyDescent="0.2">
      <c r="A1037" s="23" t="s">
        <v>183</v>
      </c>
      <c r="B1037" s="1" t="s">
        <v>125</v>
      </c>
      <c r="C1037" s="1" t="s">
        <v>10</v>
      </c>
      <c r="D1037" s="24" t="s">
        <v>509</v>
      </c>
      <c r="E1037" s="107" t="s">
        <v>184</v>
      </c>
      <c r="F1037" s="118">
        <f t="shared" si="265"/>
        <v>94</v>
      </c>
      <c r="G1037" s="119">
        <f t="shared" si="265"/>
        <v>94</v>
      </c>
    </row>
    <row r="1038" spans="1:7" ht="31.5" x14ac:dyDescent="0.2">
      <c r="A1038" s="23" t="s">
        <v>457</v>
      </c>
      <c r="B1038" s="1" t="s">
        <v>125</v>
      </c>
      <c r="C1038" s="1" t="s">
        <v>10</v>
      </c>
      <c r="D1038" s="24" t="s">
        <v>509</v>
      </c>
      <c r="E1038" s="107" t="s">
        <v>510</v>
      </c>
      <c r="F1038" s="118">
        <f t="shared" si="265"/>
        <v>94</v>
      </c>
      <c r="G1038" s="119">
        <f t="shared" si="265"/>
        <v>94</v>
      </c>
    </row>
    <row r="1039" spans="1:7" ht="31.5" hidden="1" x14ac:dyDescent="0.2">
      <c r="A1039" s="23" t="s">
        <v>458</v>
      </c>
      <c r="B1039" s="2" t="s">
        <v>125</v>
      </c>
      <c r="C1039" s="2" t="s">
        <v>10</v>
      </c>
      <c r="D1039" s="24" t="s">
        <v>509</v>
      </c>
      <c r="E1039" s="107" t="s">
        <v>511</v>
      </c>
      <c r="F1039" s="114">
        <v>94</v>
      </c>
      <c r="G1039" s="114">
        <v>94</v>
      </c>
    </row>
    <row r="1040" spans="1:7" ht="47.25" x14ac:dyDescent="0.2">
      <c r="A1040" s="82" t="s">
        <v>513</v>
      </c>
      <c r="B1040" s="16" t="s">
        <v>125</v>
      </c>
      <c r="C1040" s="16" t="s">
        <v>10</v>
      </c>
      <c r="D1040" s="16" t="s">
        <v>514</v>
      </c>
      <c r="E1040" s="120"/>
      <c r="F1040" s="105">
        <f t="shared" ref="F1040:G1040" si="266">F1041+F1046</f>
        <v>2139</v>
      </c>
      <c r="G1040" s="105">
        <f t="shared" si="266"/>
        <v>2225</v>
      </c>
    </row>
    <row r="1041" spans="1:7" ht="47.25" x14ac:dyDescent="0.2">
      <c r="A1041" s="25" t="s">
        <v>20</v>
      </c>
      <c r="B1041" s="1" t="s">
        <v>125</v>
      </c>
      <c r="C1041" s="1" t="s">
        <v>10</v>
      </c>
      <c r="D1041" s="1" t="s">
        <v>514</v>
      </c>
      <c r="E1041" s="1" t="s">
        <v>62</v>
      </c>
      <c r="F1041" s="9">
        <f t="shared" ref="F1041:G1041" si="267">F1042</f>
        <v>1777</v>
      </c>
      <c r="G1041" s="12">
        <f t="shared" si="267"/>
        <v>1777</v>
      </c>
    </row>
    <row r="1042" spans="1:7" ht="15.75" x14ac:dyDescent="0.2">
      <c r="A1042" s="25" t="s">
        <v>157</v>
      </c>
      <c r="B1042" s="1" t="s">
        <v>125</v>
      </c>
      <c r="C1042" s="1" t="s">
        <v>10</v>
      </c>
      <c r="D1042" s="1" t="s">
        <v>514</v>
      </c>
      <c r="E1042" s="1" t="s">
        <v>158</v>
      </c>
      <c r="F1042" s="9">
        <f t="shared" ref="F1042:G1042" si="268">SUM(F1043:F1045)</f>
        <v>1777</v>
      </c>
      <c r="G1042" s="12">
        <f t="shared" si="268"/>
        <v>1777</v>
      </c>
    </row>
    <row r="1043" spans="1:7" ht="15.75" hidden="1" x14ac:dyDescent="0.2">
      <c r="A1043" s="25" t="s">
        <v>159</v>
      </c>
      <c r="B1043" s="1" t="s">
        <v>125</v>
      </c>
      <c r="C1043" s="1" t="s">
        <v>10</v>
      </c>
      <c r="D1043" s="1" t="s">
        <v>514</v>
      </c>
      <c r="E1043" s="1" t="s">
        <v>160</v>
      </c>
      <c r="F1043" s="114">
        <v>1005</v>
      </c>
      <c r="G1043" s="114">
        <v>1005</v>
      </c>
    </row>
    <row r="1044" spans="1:7" ht="31.5" hidden="1" x14ac:dyDescent="0.2">
      <c r="A1044" s="25" t="s">
        <v>177</v>
      </c>
      <c r="B1044" s="1" t="s">
        <v>125</v>
      </c>
      <c r="C1044" s="1" t="s">
        <v>10</v>
      </c>
      <c r="D1044" s="1" t="s">
        <v>514</v>
      </c>
      <c r="E1044" s="1" t="s">
        <v>178</v>
      </c>
      <c r="F1044" s="114">
        <v>360</v>
      </c>
      <c r="G1044" s="114">
        <v>360</v>
      </c>
    </row>
    <row r="1045" spans="1:7" ht="31.5" hidden="1" x14ac:dyDescent="0.2">
      <c r="A1045" s="25" t="s">
        <v>161</v>
      </c>
      <c r="B1045" s="1" t="s">
        <v>125</v>
      </c>
      <c r="C1045" s="1" t="s">
        <v>10</v>
      </c>
      <c r="D1045" s="1" t="s">
        <v>514</v>
      </c>
      <c r="E1045" s="1" t="s">
        <v>162</v>
      </c>
      <c r="F1045" s="114">
        <v>412</v>
      </c>
      <c r="G1045" s="114">
        <v>412</v>
      </c>
    </row>
    <row r="1046" spans="1:7" ht="31.5" x14ac:dyDescent="0.2">
      <c r="A1046" s="25" t="s">
        <v>201</v>
      </c>
      <c r="B1046" s="1" t="s">
        <v>125</v>
      </c>
      <c r="C1046" s="1" t="s">
        <v>10</v>
      </c>
      <c r="D1046" s="1" t="s">
        <v>514</v>
      </c>
      <c r="E1046" s="1" t="s">
        <v>42</v>
      </c>
      <c r="F1046" s="9">
        <f t="shared" ref="F1046:G1047" si="269">F1047</f>
        <v>362</v>
      </c>
      <c r="G1046" s="12">
        <f t="shared" si="269"/>
        <v>448</v>
      </c>
    </row>
    <row r="1047" spans="1:7" ht="31.5" x14ac:dyDescent="0.2">
      <c r="A1047" s="25" t="s">
        <v>33</v>
      </c>
      <c r="B1047" s="16" t="s">
        <v>125</v>
      </c>
      <c r="C1047" s="16" t="s">
        <v>10</v>
      </c>
      <c r="D1047" s="1" t="s">
        <v>514</v>
      </c>
      <c r="E1047" s="1" t="s">
        <v>43</v>
      </c>
      <c r="F1047" s="9">
        <f t="shared" si="269"/>
        <v>362</v>
      </c>
      <c r="G1047" s="12">
        <f t="shared" si="269"/>
        <v>448</v>
      </c>
    </row>
    <row r="1048" spans="1:7" ht="15.75" hidden="1" x14ac:dyDescent="0.2">
      <c r="A1048" s="25" t="s">
        <v>34</v>
      </c>
      <c r="B1048" s="1" t="s">
        <v>125</v>
      </c>
      <c r="C1048" s="1" t="s">
        <v>10</v>
      </c>
      <c r="D1048" s="1" t="s">
        <v>514</v>
      </c>
      <c r="E1048" s="1" t="s">
        <v>35</v>
      </c>
      <c r="F1048" s="114">
        <v>362</v>
      </c>
      <c r="G1048" s="109">
        <v>448</v>
      </c>
    </row>
    <row r="1049" spans="1:7" ht="31.5" x14ac:dyDescent="0.2">
      <c r="A1049" s="97" t="s">
        <v>831</v>
      </c>
      <c r="B1049" s="20" t="s">
        <v>125</v>
      </c>
      <c r="C1049" s="20" t="s">
        <v>10</v>
      </c>
      <c r="D1049" s="5" t="s">
        <v>518</v>
      </c>
      <c r="E1049" s="62"/>
      <c r="F1049" s="121">
        <f t="shared" ref="F1049:G1049" si="270">F1050+F1055+F1059+F1063+F1067</f>
        <v>2622214</v>
      </c>
      <c r="G1049" s="121">
        <f t="shared" si="270"/>
        <v>2620114</v>
      </c>
    </row>
    <row r="1050" spans="1:7" ht="15.75" x14ac:dyDescent="0.2">
      <c r="A1050" s="103" t="s">
        <v>488</v>
      </c>
      <c r="B1050" s="16" t="s">
        <v>125</v>
      </c>
      <c r="C1050" s="16" t="s">
        <v>10</v>
      </c>
      <c r="D1050" s="83" t="s">
        <v>519</v>
      </c>
      <c r="E1050" s="104"/>
      <c r="F1050" s="121">
        <f t="shared" ref="F1050:G1051" si="271">F1051</f>
        <v>420</v>
      </c>
      <c r="G1050" s="121">
        <f t="shared" si="271"/>
        <v>0</v>
      </c>
    </row>
    <row r="1051" spans="1:7" ht="47.25" x14ac:dyDescent="0.2">
      <c r="A1051" s="22" t="s">
        <v>494</v>
      </c>
      <c r="B1051" s="2" t="s">
        <v>125</v>
      </c>
      <c r="C1051" s="2" t="s">
        <v>10</v>
      </c>
      <c r="D1051" s="3" t="s">
        <v>832</v>
      </c>
      <c r="E1051" s="106"/>
      <c r="F1051" s="8">
        <f t="shared" si="271"/>
        <v>420</v>
      </c>
      <c r="G1051" s="122">
        <f t="shared" si="271"/>
        <v>0</v>
      </c>
    </row>
    <row r="1052" spans="1:7" ht="31.5" x14ac:dyDescent="0.2">
      <c r="A1052" s="25" t="s">
        <v>201</v>
      </c>
      <c r="B1052" s="1" t="s">
        <v>125</v>
      </c>
      <c r="C1052" s="1" t="s">
        <v>10</v>
      </c>
      <c r="D1052" s="80" t="s">
        <v>832</v>
      </c>
      <c r="E1052" s="107" t="s">
        <v>42</v>
      </c>
      <c r="F1052" s="9">
        <f t="shared" ref="F1052:G1053" si="272">F1053</f>
        <v>420</v>
      </c>
      <c r="G1052" s="12">
        <f t="shared" si="272"/>
        <v>0</v>
      </c>
    </row>
    <row r="1053" spans="1:7" ht="31.5" x14ac:dyDescent="0.2">
      <c r="A1053" s="23" t="s">
        <v>33</v>
      </c>
      <c r="B1053" s="1" t="s">
        <v>125</v>
      </c>
      <c r="C1053" s="1" t="s">
        <v>10</v>
      </c>
      <c r="D1053" s="80" t="s">
        <v>832</v>
      </c>
      <c r="E1053" s="107" t="s">
        <v>43</v>
      </c>
      <c r="F1053" s="9">
        <f t="shared" si="272"/>
        <v>420</v>
      </c>
      <c r="G1053" s="12">
        <f t="shared" si="272"/>
        <v>0</v>
      </c>
    </row>
    <row r="1054" spans="1:7" ht="15.75" hidden="1" x14ac:dyDescent="0.2">
      <c r="A1054" s="102" t="s">
        <v>34</v>
      </c>
      <c r="B1054" s="1" t="s">
        <v>125</v>
      </c>
      <c r="C1054" s="1" t="s">
        <v>10</v>
      </c>
      <c r="D1054" s="24" t="s">
        <v>832</v>
      </c>
      <c r="E1054" s="62" t="s">
        <v>35</v>
      </c>
      <c r="F1054" s="12">
        <f>0+420</f>
        <v>420</v>
      </c>
      <c r="G1054" s="12">
        <v>0</v>
      </c>
    </row>
    <row r="1055" spans="1:7" ht="47.25" x14ac:dyDescent="0.2">
      <c r="A1055" s="103" t="s">
        <v>512</v>
      </c>
      <c r="B1055" s="16" t="s">
        <v>125</v>
      </c>
      <c r="C1055" s="16" t="s">
        <v>10</v>
      </c>
      <c r="D1055" s="83" t="s">
        <v>833</v>
      </c>
      <c r="E1055" s="104"/>
      <c r="F1055" s="105">
        <f t="shared" ref="F1055:G1057" si="273">F1056</f>
        <v>1680</v>
      </c>
      <c r="G1055" s="113">
        <f t="shared" si="273"/>
        <v>0</v>
      </c>
    </row>
    <row r="1056" spans="1:7" ht="31.5" x14ac:dyDescent="0.2">
      <c r="A1056" s="25" t="s">
        <v>201</v>
      </c>
      <c r="B1056" s="1" t="s">
        <v>125</v>
      </c>
      <c r="C1056" s="1" t="s">
        <v>10</v>
      </c>
      <c r="D1056" s="24" t="s">
        <v>833</v>
      </c>
      <c r="E1056" s="1" t="s">
        <v>42</v>
      </c>
      <c r="F1056" s="79">
        <f t="shared" si="273"/>
        <v>1680</v>
      </c>
      <c r="G1056" s="123">
        <f t="shared" si="273"/>
        <v>0</v>
      </c>
    </row>
    <row r="1057" spans="1:7" ht="31.5" x14ac:dyDescent="0.2">
      <c r="A1057" s="25" t="s">
        <v>33</v>
      </c>
      <c r="B1057" s="1" t="s">
        <v>125</v>
      </c>
      <c r="C1057" s="1" t="s">
        <v>10</v>
      </c>
      <c r="D1057" s="24" t="s">
        <v>833</v>
      </c>
      <c r="E1057" s="1" t="s">
        <v>43</v>
      </c>
      <c r="F1057" s="79">
        <f t="shared" si="273"/>
        <v>1680</v>
      </c>
      <c r="G1057" s="123">
        <f t="shared" si="273"/>
        <v>0</v>
      </c>
    </row>
    <row r="1058" spans="1:7" ht="15.75" hidden="1" x14ac:dyDescent="0.2">
      <c r="A1058" s="25" t="s">
        <v>34</v>
      </c>
      <c r="B1058" s="1" t="s">
        <v>125</v>
      </c>
      <c r="C1058" s="1" t="s">
        <v>10</v>
      </c>
      <c r="D1058" s="24" t="s">
        <v>833</v>
      </c>
      <c r="E1058" s="1" t="s">
        <v>35</v>
      </c>
      <c r="F1058" s="114">
        <v>1680</v>
      </c>
      <c r="G1058" s="109">
        <v>0</v>
      </c>
    </row>
    <row r="1059" spans="1:7" ht="141.75" x14ac:dyDescent="0.2">
      <c r="A1059" s="112" t="s">
        <v>504</v>
      </c>
      <c r="B1059" s="16" t="s">
        <v>125</v>
      </c>
      <c r="C1059" s="16" t="s">
        <v>10</v>
      </c>
      <c r="D1059" s="83" t="s">
        <v>834</v>
      </c>
      <c r="E1059" s="104"/>
      <c r="F1059" s="105">
        <f t="shared" ref="F1059:G1059" si="274">F1060</f>
        <v>1991413</v>
      </c>
      <c r="G1059" s="113">
        <f t="shared" si="274"/>
        <v>1991413</v>
      </c>
    </row>
    <row r="1060" spans="1:7" ht="31.5" x14ac:dyDescent="0.2">
      <c r="A1060" s="23" t="s">
        <v>187</v>
      </c>
      <c r="B1060" s="1" t="s">
        <v>125</v>
      </c>
      <c r="C1060" s="1" t="s">
        <v>10</v>
      </c>
      <c r="D1060" s="24" t="s">
        <v>834</v>
      </c>
      <c r="E1060" s="107" t="s">
        <v>188</v>
      </c>
      <c r="F1060" s="118">
        <f t="shared" ref="F1060:G1060" si="275">F1062</f>
        <v>1991413</v>
      </c>
      <c r="G1060" s="119">
        <f t="shared" si="275"/>
        <v>1991413</v>
      </c>
    </row>
    <row r="1061" spans="1:7" ht="15.75" x14ac:dyDescent="0.2">
      <c r="A1061" s="23" t="s">
        <v>274</v>
      </c>
      <c r="B1061" s="1" t="s">
        <v>125</v>
      </c>
      <c r="C1061" s="1" t="s">
        <v>10</v>
      </c>
      <c r="D1061" s="24" t="s">
        <v>834</v>
      </c>
      <c r="E1061" s="107" t="s">
        <v>286</v>
      </c>
      <c r="F1061" s="118">
        <f t="shared" ref="F1061:G1061" si="276">F1062</f>
        <v>1991413</v>
      </c>
      <c r="G1061" s="119">
        <f t="shared" si="276"/>
        <v>1991413</v>
      </c>
    </row>
    <row r="1062" spans="1:7" ht="47.25" hidden="1" x14ac:dyDescent="0.2">
      <c r="A1062" s="116" t="s">
        <v>329</v>
      </c>
      <c r="B1062" s="1" t="s">
        <v>125</v>
      </c>
      <c r="C1062" s="1" t="s">
        <v>10</v>
      </c>
      <c r="D1062" s="24" t="s">
        <v>834</v>
      </c>
      <c r="E1062" s="62" t="s">
        <v>473</v>
      </c>
      <c r="F1062" s="114">
        <v>1991413</v>
      </c>
      <c r="G1062" s="114">
        <v>1991413</v>
      </c>
    </row>
    <row r="1063" spans="1:7" ht="126" x14ac:dyDescent="0.2">
      <c r="A1063" s="112" t="s">
        <v>505</v>
      </c>
      <c r="B1063" s="16" t="s">
        <v>125</v>
      </c>
      <c r="C1063" s="16" t="s">
        <v>10</v>
      </c>
      <c r="D1063" s="83" t="s">
        <v>835</v>
      </c>
      <c r="E1063" s="104"/>
      <c r="F1063" s="105">
        <f t="shared" ref="F1063:G1065" si="277">F1064</f>
        <v>209808</v>
      </c>
      <c r="G1063" s="113">
        <f t="shared" si="277"/>
        <v>209808</v>
      </c>
    </row>
    <row r="1064" spans="1:7" ht="31.5" x14ac:dyDescent="0.2">
      <c r="A1064" s="23" t="s">
        <v>187</v>
      </c>
      <c r="B1064" s="1" t="s">
        <v>125</v>
      </c>
      <c r="C1064" s="1" t="s">
        <v>10</v>
      </c>
      <c r="D1064" s="24" t="s">
        <v>835</v>
      </c>
      <c r="E1064" s="117">
        <v>600</v>
      </c>
      <c r="F1064" s="118">
        <f t="shared" si="277"/>
        <v>209808</v>
      </c>
      <c r="G1064" s="119">
        <f t="shared" si="277"/>
        <v>209808</v>
      </c>
    </row>
    <row r="1065" spans="1:7" ht="31.5" x14ac:dyDescent="0.2">
      <c r="A1065" s="115" t="s">
        <v>189</v>
      </c>
      <c r="B1065" s="1" t="s">
        <v>125</v>
      </c>
      <c r="C1065" s="1" t="s">
        <v>10</v>
      </c>
      <c r="D1065" s="24" t="s">
        <v>835</v>
      </c>
      <c r="E1065" s="117">
        <v>630</v>
      </c>
      <c r="F1065" s="118">
        <f t="shared" si="277"/>
        <v>209808</v>
      </c>
      <c r="G1065" s="119">
        <f t="shared" si="277"/>
        <v>209808</v>
      </c>
    </row>
    <row r="1066" spans="1:7" ht="31.5" hidden="1" x14ac:dyDescent="0.2">
      <c r="A1066" s="116" t="s">
        <v>191</v>
      </c>
      <c r="B1066" s="1" t="s">
        <v>125</v>
      </c>
      <c r="C1066" s="1" t="s">
        <v>10</v>
      </c>
      <c r="D1066" s="24" t="s">
        <v>835</v>
      </c>
      <c r="E1066" s="117">
        <v>631</v>
      </c>
      <c r="F1066" s="124">
        <v>209808</v>
      </c>
      <c r="G1066" s="124">
        <v>209808</v>
      </c>
    </row>
    <row r="1067" spans="1:7" ht="31.5" x14ac:dyDescent="0.2">
      <c r="A1067" s="22" t="s">
        <v>516</v>
      </c>
      <c r="B1067" s="2" t="s">
        <v>125</v>
      </c>
      <c r="C1067" s="2" t="s">
        <v>10</v>
      </c>
      <c r="D1067" s="3" t="s">
        <v>836</v>
      </c>
      <c r="E1067" s="106"/>
      <c r="F1067" s="8">
        <f t="shared" ref="F1067:G1069" si="278">F1068</f>
        <v>418893</v>
      </c>
      <c r="G1067" s="122">
        <f t="shared" si="278"/>
        <v>418893</v>
      </c>
    </row>
    <row r="1068" spans="1:7" ht="31.5" x14ac:dyDescent="0.2">
      <c r="A1068" s="23" t="s">
        <v>187</v>
      </c>
      <c r="B1068" s="1" t="s">
        <v>125</v>
      </c>
      <c r="C1068" s="1" t="s">
        <v>10</v>
      </c>
      <c r="D1068" s="1" t="s">
        <v>836</v>
      </c>
      <c r="E1068" s="62" t="s">
        <v>188</v>
      </c>
      <c r="F1068" s="9">
        <f t="shared" si="278"/>
        <v>418893</v>
      </c>
      <c r="G1068" s="12">
        <f t="shared" si="278"/>
        <v>418893</v>
      </c>
    </row>
    <row r="1069" spans="1:7" ht="15.75" x14ac:dyDescent="0.2">
      <c r="A1069" s="102" t="s">
        <v>274</v>
      </c>
      <c r="B1069" s="1" t="s">
        <v>125</v>
      </c>
      <c r="C1069" s="1" t="s">
        <v>10</v>
      </c>
      <c r="D1069" s="1" t="s">
        <v>836</v>
      </c>
      <c r="E1069" s="62" t="s">
        <v>286</v>
      </c>
      <c r="F1069" s="10">
        <f t="shared" si="278"/>
        <v>418893</v>
      </c>
      <c r="G1069" s="101">
        <f t="shared" si="278"/>
        <v>418893</v>
      </c>
    </row>
    <row r="1070" spans="1:7" ht="47.25" hidden="1" x14ac:dyDescent="0.2">
      <c r="A1070" s="116" t="s">
        <v>329</v>
      </c>
      <c r="B1070" s="1" t="s">
        <v>125</v>
      </c>
      <c r="C1070" s="1" t="s">
        <v>10</v>
      </c>
      <c r="D1070" s="1" t="s">
        <v>836</v>
      </c>
      <c r="E1070" s="62" t="s">
        <v>473</v>
      </c>
      <c r="F1070" s="10">
        <v>418893</v>
      </c>
      <c r="G1070" s="10">
        <v>418893</v>
      </c>
    </row>
    <row r="1071" spans="1:7" ht="47.25" x14ac:dyDescent="0.2">
      <c r="A1071" s="97" t="s">
        <v>837</v>
      </c>
      <c r="B1071" s="20" t="s">
        <v>125</v>
      </c>
      <c r="C1071" s="20" t="s">
        <v>10</v>
      </c>
      <c r="D1071" s="5" t="s">
        <v>838</v>
      </c>
      <c r="E1071" s="62"/>
      <c r="F1071" s="121">
        <f t="shared" ref="F1071:G1072" si="279">F1072</f>
        <v>16705</v>
      </c>
      <c r="G1071" s="121">
        <f t="shared" si="279"/>
        <v>16705</v>
      </c>
    </row>
    <row r="1072" spans="1:7" ht="15.75" x14ac:dyDescent="0.2">
      <c r="A1072" s="103" t="s">
        <v>488</v>
      </c>
      <c r="B1072" s="16" t="s">
        <v>125</v>
      </c>
      <c r="C1072" s="16" t="s">
        <v>10</v>
      </c>
      <c r="D1072" s="83" t="s">
        <v>839</v>
      </c>
      <c r="E1072" s="62"/>
      <c r="F1072" s="125">
        <f t="shared" si="279"/>
        <v>16705</v>
      </c>
      <c r="G1072" s="125">
        <f t="shared" si="279"/>
        <v>16705</v>
      </c>
    </row>
    <row r="1073" spans="1:7" ht="15.75" x14ac:dyDescent="0.2">
      <c r="A1073" s="22" t="s">
        <v>495</v>
      </c>
      <c r="B1073" s="2" t="s">
        <v>125</v>
      </c>
      <c r="C1073" s="2" t="s">
        <v>10</v>
      </c>
      <c r="D1073" s="3" t="s">
        <v>840</v>
      </c>
      <c r="E1073" s="106"/>
      <c r="F1073" s="11">
        <f t="shared" ref="F1073:G1073" si="280">F1074+F1077</f>
        <v>16705</v>
      </c>
      <c r="G1073" s="11">
        <f t="shared" si="280"/>
        <v>16705</v>
      </c>
    </row>
    <row r="1074" spans="1:7" ht="31.5" x14ac:dyDescent="0.2">
      <c r="A1074" s="25" t="s">
        <v>201</v>
      </c>
      <c r="B1074" s="1" t="s">
        <v>125</v>
      </c>
      <c r="C1074" s="1" t="s">
        <v>10</v>
      </c>
      <c r="D1074" s="80" t="s">
        <v>840</v>
      </c>
      <c r="E1074" s="107" t="s">
        <v>42</v>
      </c>
      <c r="F1074" s="9">
        <f t="shared" ref="F1074:G1075" si="281">F1075</f>
        <v>700</v>
      </c>
      <c r="G1074" s="12">
        <f t="shared" si="281"/>
        <v>700</v>
      </c>
    </row>
    <row r="1075" spans="1:7" ht="31.5" x14ac:dyDescent="0.2">
      <c r="A1075" s="23" t="s">
        <v>33</v>
      </c>
      <c r="B1075" s="1" t="s">
        <v>125</v>
      </c>
      <c r="C1075" s="1" t="s">
        <v>10</v>
      </c>
      <c r="D1075" s="80" t="s">
        <v>840</v>
      </c>
      <c r="E1075" s="107" t="s">
        <v>43</v>
      </c>
      <c r="F1075" s="9">
        <f t="shared" si="281"/>
        <v>700</v>
      </c>
      <c r="G1075" s="12">
        <f t="shared" si="281"/>
        <v>700</v>
      </c>
    </row>
    <row r="1076" spans="1:7" ht="15.75" hidden="1" x14ac:dyDescent="0.2">
      <c r="A1076" s="102" t="s">
        <v>34</v>
      </c>
      <c r="B1076" s="1" t="s">
        <v>125</v>
      </c>
      <c r="C1076" s="1" t="s">
        <v>10</v>
      </c>
      <c r="D1076" s="80" t="s">
        <v>840</v>
      </c>
      <c r="E1076" s="62" t="s">
        <v>35</v>
      </c>
      <c r="F1076" s="9">
        <v>700</v>
      </c>
      <c r="G1076" s="9">
        <v>700</v>
      </c>
    </row>
    <row r="1077" spans="1:7" ht="31.5" x14ac:dyDescent="0.2">
      <c r="A1077" s="23" t="s">
        <v>187</v>
      </c>
      <c r="B1077" s="1" t="s">
        <v>125</v>
      </c>
      <c r="C1077" s="1" t="s">
        <v>10</v>
      </c>
      <c r="D1077" s="80" t="s">
        <v>840</v>
      </c>
      <c r="E1077" s="107" t="s">
        <v>188</v>
      </c>
      <c r="F1077" s="9">
        <f t="shared" ref="F1077:G1078" si="282">F1078</f>
        <v>16005</v>
      </c>
      <c r="G1077" s="12">
        <f t="shared" si="282"/>
        <v>16005</v>
      </c>
    </row>
    <row r="1078" spans="1:7" ht="15.75" x14ac:dyDescent="0.2">
      <c r="A1078" s="23" t="s">
        <v>274</v>
      </c>
      <c r="B1078" s="1" t="s">
        <v>125</v>
      </c>
      <c r="C1078" s="1" t="s">
        <v>10</v>
      </c>
      <c r="D1078" s="80" t="s">
        <v>840</v>
      </c>
      <c r="E1078" s="107" t="s">
        <v>286</v>
      </c>
      <c r="F1078" s="9">
        <f t="shared" si="282"/>
        <v>16005</v>
      </c>
      <c r="G1078" s="12">
        <f t="shared" si="282"/>
        <v>16005</v>
      </c>
    </row>
    <row r="1079" spans="1:7" ht="15.75" hidden="1" x14ac:dyDescent="0.2">
      <c r="A1079" s="23" t="s">
        <v>275</v>
      </c>
      <c r="B1079" s="1" t="s">
        <v>125</v>
      </c>
      <c r="C1079" s="1" t="s">
        <v>10</v>
      </c>
      <c r="D1079" s="80" t="s">
        <v>840</v>
      </c>
      <c r="E1079" s="107" t="s">
        <v>276</v>
      </c>
      <c r="F1079" s="108">
        <v>16005</v>
      </c>
      <c r="G1079" s="108">
        <v>16005</v>
      </c>
    </row>
    <row r="1080" spans="1:7" ht="31.5" x14ac:dyDescent="0.2">
      <c r="A1080" s="97" t="s">
        <v>841</v>
      </c>
      <c r="B1080" s="20" t="s">
        <v>125</v>
      </c>
      <c r="C1080" s="20" t="s">
        <v>10</v>
      </c>
      <c r="D1080" s="5" t="s">
        <v>842</v>
      </c>
      <c r="E1080" s="62"/>
      <c r="F1080" s="121">
        <f>F1081+F1102+F1106+F1110</f>
        <v>1506515.9700000002</v>
      </c>
      <c r="G1080" s="121">
        <f>G1081+G1102+G1106+G1110</f>
        <v>249571.4</v>
      </c>
    </row>
    <row r="1081" spans="1:7" ht="31.5" x14ac:dyDescent="0.2">
      <c r="A1081" s="116" t="s">
        <v>499</v>
      </c>
      <c r="B1081" s="1" t="s">
        <v>125</v>
      </c>
      <c r="C1081" s="1" t="s">
        <v>10</v>
      </c>
      <c r="D1081" s="24" t="s">
        <v>843</v>
      </c>
      <c r="E1081" s="62"/>
      <c r="F1081" s="10">
        <f>F1082+F1086+F1090+F1094+F1098</f>
        <v>721365</v>
      </c>
      <c r="G1081" s="10">
        <f>G1082+G1086+G1090+G1094+G1098</f>
        <v>29915</v>
      </c>
    </row>
    <row r="1082" spans="1:7" ht="47.25" x14ac:dyDescent="0.2">
      <c r="A1082" s="127" t="s">
        <v>500</v>
      </c>
      <c r="B1082" s="2" t="s">
        <v>125</v>
      </c>
      <c r="C1082" s="2" t="s">
        <v>10</v>
      </c>
      <c r="D1082" s="3" t="s">
        <v>844</v>
      </c>
      <c r="E1082" s="106"/>
      <c r="F1082" s="11">
        <f t="shared" ref="F1082:G1084" si="283">F1083</f>
        <v>280000</v>
      </c>
      <c r="G1082" s="111">
        <f t="shared" si="283"/>
        <v>0</v>
      </c>
    </row>
    <row r="1083" spans="1:7" ht="31.5" x14ac:dyDescent="0.2">
      <c r="A1083" s="47" t="s">
        <v>461</v>
      </c>
      <c r="B1083" s="1" t="s">
        <v>125</v>
      </c>
      <c r="C1083" s="1" t="s">
        <v>10</v>
      </c>
      <c r="D1083" s="24" t="s">
        <v>844</v>
      </c>
      <c r="E1083" s="107" t="s">
        <v>384</v>
      </c>
      <c r="F1083" s="9">
        <f t="shared" si="283"/>
        <v>280000</v>
      </c>
      <c r="G1083" s="12">
        <f t="shared" si="283"/>
        <v>0</v>
      </c>
    </row>
    <row r="1084" spans="1:7" ht="15.75" x14ac:dyDescent="0.2">
      <c r="A1084" s="25" t="s">
        <v>325</v>
      </c>
      <c r="B1084" s="1" t="s">
        <v>125</v>
      </c>
      <c r="C1084" s="1" t="s">
        <v>10</v>
      </c>
      <c r="D1084" s="24" t="s">
        <v>844</v>
      </c>
      <c r="E1084" s="107">
        <v>410</v>
      </c>
      <c r="F1084" s="9">
        <f t="shared" si="283"/>
        <v>280000</v>
      </c>
      <c r="G1084" s="12">
        <f t="shared" si="283"/>
        <v>0</v>
      </c>
    </row>
    <row r="1085" spans="1:7" ht="31.5" hidden="1" x14ac:dyDescent="0.2">
      <c r="A1085" s="25" t="s">
        <v>326</v>
      </c>
      <c r="B1085" s="1" t="s">
        <v>125</v>
      </c>
      <c r="C1085" s="1" t="s">
        <v>10</v>
      </c>
      <c r="D1085" s="24" t="s">
        <v>844</v>
      </c>
      <c r="E1085" s="107" t="s">
        <v>385</v>
      </c>
      <c r="F1085" s="12">
        <v>280000</v>
      </c>
      <c r="G1085" s="12">
        <v>0</v>
      </c>
    </row>
    <row r="1086" spans="1:7" ht="47.25" x14ac:dyDescent="0.2">
      <c r="A1086" s="128" t="s">
        <v>501</v>
      </c>
      <c r="B1086" s="2" t="s">
        <v>125</v>
      </c>
      <c r="C1086" s="2" t="s">
        <v>10</v>
      </c>
      <c r="D1086" s="3" t="s">
        <v>845</v>
      </c>
      <c r="E1086" s="106"/>
      <c r="F1086" s="11">
        <f t="shared" ref="F1086:G1088" si="284">F1087</f>
        <v>92425</v>
      </c>
      <c r="G1086" s="111">
        <f t="shared" si="284"/>
        <v>29915</v>
      </c>
    </row>
    <row r="1087" spans="1:7" ht="31.5" x14ac:dyDescent="0.2">
      <c r="A1087" s="47" t="s">
        <v>461</v>
      </c>
      <c r="B1087" s="1" t="s">
        <v>125</v>
      </c>
      <c r="C1087" s="1" t="s">
        <v>10</v>
      </c>
      <c r="D1087" s="24" t="s">
        <v>845</v>
      </c>
      <c r="E1087" s="107" t="s">
        <v>384</v>
      </c>
      <c r="F1087" s="9">
        <f t="shared" si="284"/>
        <v>92425</v>
      </c>
      <c r="G1087" s="12">
        <f t="shared" si="284"/>
        <v>29915</v>
      </c>
    </row>
    <row r="1088" spans="1:7" ht="15.75" x14ac:dyDescent="0.2">
      <c r="A1088" s="25" t="s">
        <v>325</v>
      </c>
      <c r="B1088" s="1" t="s">
        <v>125</v>
      </c>
      <c r="C1088" s="1" t="s">
        <v>10</v>
      </c>
      <c r="D1088" s="24" t="s">
        <v>845</v>
      </c>
      <c r="E1088" s="107">
        <v>410</v>
      </c>
      <c r="F1088" s="9">
        <f t="shared" si="284"/>
        <v>92425</v>
      </c>
      <c r="G1088" s="12">
        <f t="shared" si="284"/>
        <v>29915</v>
      </c>
    </row>
    <row r="1089" spans="1:7" ht="31.5" hidden="1" x14ac:dyDescent="0.2">
      <c r="A1089" s="25" t="s">
        <v>326</v>
      </c>
      <c r="B1089" s="1" t="s">
        <v>125</v>
      </c>
      <c r="C1089" s="1" t="s">
        <v>10</v>
      </c>
      <c r="D1089" s="24" t="s">
        <v>845</v>
      </c>
      <c r="E1089" s="107" t="s">
        <v>385</v>
      </c>
      <c r="F1089" s="114">
        <v>92425</v>
      </c>
      <c r="G1089" s="109">
        <v>29915</v>
      </c>
    </row>
    <row r="1090" spans="1:7" ht="47.25" x14ac:dyDescent="0.2">
      <c r="A1090" s="128" t="s">
        <v>502</v>
      </c>
      <c r="B1090" s="2" t="s">
        <v>125</v>
      </c>
      <c r="C1090" s="2" t="s">
        <v>10</v>
      </c>
      <c r="D1090" s="3" t="s">
        <v>846</v>
      </c>
      <c r="E1090" s="106"/>
      <c r="F1090" s="11">
        <f t="shared" ref="F1090:G1092" si="285">F1091</f>
        <v>59909</v>
      </c>
      <c r="G1090" s="111">
        <f t="shared" si="285"/>
        <v>0</v>
      </c>
    </row>
    <row r="1091" spans="1:7" ht="31.5" x14ac:dyDescent="0.2">
      <c r="A1091" s="47" t="s">
        <v>461</v>
      </c>
      <c r="B1091" s="1" t="s">
        <v>125</v>
      </c>
      <c r="C1091" s="1" t="s">
        <v>10</v>
      </c>
      <c r="D1091" s="24" t="s">
        <v>846</v>
      </c>
      <c r="E1091" s="107" t="s">
        <v>384</v>
      </c>
      <c r="F1091" s="9">
        <f t="shared" si="285"/>
        <v>59909</v>
      </c>
      <c r="G1091" s="12">
        <f t="shared" si="285"/>
        <v>0</v>
      </c>
    </row>
    <row r="1092" spans="1:7" ht="15.75" x14ac:dyDescent="0.2">
      <c r="A1092" s="25" t="s">
        <v>325</v>
      </c>
      <c r="B1092" s="1" t="s">
        <v>125</v>
      </c>
      <c r="C1092" s="1" t="s">
        <v>10</v>
      </c>
      <c r="D1092" s="24" t="s">
        <v>846</v>
      </c>
      <c r="E1092" s="107">
        <v>410</v>
      </c>
      <c r="F1092" s="9">
        <f t="shared" si="285"/>
        <v>59909</v>
      </c>
      <c r="G1092" s="12">
        <f t="shared" si="285"/>
        <v>0</v>
      </c>
    </row>
    <row r="1093" spans="1:7" ht="31.5" hidden="1" x14ac:dyDescent="0.2">
      <c r="A1093" s="25" t="s">
        <v>326</v>
      </c>
      <c r="B1093" s="1" t="s">
        <v>125</v>
      </c>
      <c r="C1093" s="1" t="s">
        <v>10</v>
      </c>
      <c r="D1093" s="24" t="s">
        <v>846</v>
      </c>
      <c r="E1093" s="107" t="s">
        <v>385</v>
      </c>
      <c r="F1093" s="114">
        <v>59909</v>
      </c>
      <c r="G1093" s="129">
        <v>0</v>
      </c>
    </row>
    <row r="1094" spans="1:7" ht="47.25" x14ac:dyDescent="0.2">
      <c r="A1094" s="128" t="s">
        <v>503</v>
      </c>
      <c r="B1094" s="2" t="s">
        <v>125</v>
      </c>
      <c r="C1094" s="2" t="s">
        <v>10</v>
      </c>
      <c r="D1094" s="3" t="s">
        <v>847</v>
      </c>
      <c r="E1094" s="106"/>
      <c r="F1094" s="11">
        <f t="shared" ref="F1094:G1100" si="286">F1095</f>
        <v>200000</v>
      </c>
      <c r="G1094" s="111">
        <f t="shared" si="286"/>
        <v>0</v>
      </c>
    </row>
    <row r="1095" spans="1:7" ht="31.5" x14ac:dyDescent="0.2">
      <c r="A1095" s="47" t="s">
        <v>461</v>
      </c>
      <c r="B1095" s="1" t="s">
        <v>125</v>
      </c>
      <c r="C1095" s="1" t="s">
        <v>10</v>
      </c>
      <c r="D1095" s="24" t="s">
        <v>847</v>
      </c>
      <c r="E1095" s="107" t="s">
        <v>384</v>
      </c>
      <c r="F1095" s="9">
        <f t="shared" si="286"/>
        <v>200000</v>
      </c>
      <c r="G1095" s="12">
        <f t="shared" si="286"/>
        <v>0</v>
      </c>
    </row>
    <row r="1096" spans="1:7" ht="15.75" x14ac:dyDescent="0.2">
      <c r="A1096" s="25" t="s">
        <v>325</v>
      </c>
      <c r="B1096" s="1" t="s">
        <v>125</v>
      </c>
      <c r="C1096" s="1" t="s">
        <v>10</v>
      </c>
      <c r="D1096" s="24" t="s">
        <v>847</v>
      </c>
      <c r="E1096" s="107">
        <v>410</v>
      </c>
      <c r="F1096" s="9">
        <f t="shared" si="286"/>
        <v>200000</v>
      </c>
      <c r="G1096" s="12">
        <f t="shared" si="286"/>
        <v>0</v>
      </c>
    </row>
    <row r="1097" spans="1:7" ht="31.5" hidden="1" x14ac:dyDescent="0.2">
      <c r="A1097" s="25" t="s">
        <v>326</v>
      </c>
      <c r="B1097" s="1" t="s">
        <v>125</v>
      </c>
      <c r="C1097" s="1" t="s">
        <v>10</v>
      </c>
      <c r="D1097" s="24" t="s">
        <v>847</v>
      </c>
      <c r="E1097" s="107" t="s">
        <v>385</v>
      </c>
      <c r="F1097" s="12">
        <v>200000</v>
      </c>
      <c r="G1097" s="12">
        <v>0</v>
      </c>
    </row>
    <row r="1098" spans="1:7" ht="31.5" x14ac:dyDescent="0.2">
      <c r="A1098" s="127" t="s">
        <v>848</v>
      </c>
      <c r="B1098" s="2" t="s">
        <v>125</v>
      </c>
      <c r="C1098" s="2" t="s">
        <v>10</v>
      </c>
      <c r="D1098" s="3" t="s">
        <v>849</v>
      </c>
      <c r="E1098" s="2"/>
      <c r="F1098" s="11">
        <f t="shared" si="286"/>
        <v>89031</v>
      </c>
      <c r="G1098" s="111">
        <f t="shared" si="286"/>
        <v>0</v>
      </c>
    </row>
    <row r="1099" spans="1:7" ht="31.5" x14ac:dyDescent="0.2">
      <c r="A1099" s="47" t="s">
        <v>461</v>
      </c>
      <c r="B1099" s="1" t="s">
        <v>125</v>
      </c>
      <c r="C1099" s="1" t="s">
        <v>10</v>
      </c>
      <c r="D1099" s="24" t="s">
        <v>849</v>
      </c>
      <c r="E1099" s="126" t="s">
        <v>384</v>
      </c>
      <c r="F1099" s="9">
        <f t="shared" si="286"/>
        <v>89031</v>
      </c>
      <c r="G1099" s="12">
        <f t="shared" si="286"/>
        <v>0</v>
      </c>
    </row>
    <row r="1100" spans="1:7" ht="15.75" x14ac:dyDescent="0.2">
      <c r="A1100" s="25" t="s">
        <v>325</v>
      </c>
      <c r="B1100" s="1" t="s">
        <v>125</v>
      </c>
      <c r="C1100" s="1" t="s">
        <v>10</v>
      </c>
      <c r="D1100" s="24" t="s">
        <v>849</v>
      </c>
      <c r="E1100" s="126">
        <v>410</v>
      </c>
      <c r="F1100" s="9">
        <f t="shared" si="286"/>
        <v>89031</v>
      </c>
      <c r="G1100" s="12">
        <f t="shared" si="286"/>
        <v>0</v>
      </c>
    </row>
    <row r="1101" spans="1:7" ht="31.5" hidden="1" x14ac:dyDescent="0.2">
      <c r="A1101" s="25" t="s">
        <v>326</v>
      </c>
      <c r="B1101" s="1" t="s">
        <v>125</v>
      </c>
      <c r="C1101" s="1" t="s">
        <v>10</v>
      </c>
      <c r="D1101" s="24" t="s">
        <v>849</v>
      </c>
      <c r="E1101" s="126" t="s">
        <v>385</v>
      </c>
      <c r="F1101" s="114">
        <v>89031</v>
      </c>
      <c r="G1101" s="129">
        <v>0</v>
      </c>
    </row>
    <row r="1102" spans="1:7" ht="15.75" x14ac:dyDescent="0.25">
      <c r="A1102" s="130" t="s">
        <v>850</v>
      </c>
      <c r="B1102" s="2" t="s">
        <v>125</v>
      </c>
      <c r="C1102" s="2" t="s">
        <v>10</v>
      </c>
      <c r="D1102" s="3" t="s">
        <v>851</v>
      </c>
      <c r="E1102" s="2"/>
      <c r="F1102" s="8">
        <f t="shared" ref="F1102:G1104" si="287">F1103</f>
        <v>545516.41</v>
      </c>
      <c r="G1102" s="122">
        <f t="shared" si="287"/>
        <v>119656.4</v>
      </c>
    </row>
    <row r="1103" spans="1:7" ht="31.5" x14ac:dyDescent="0.2">
      <c r="A1103" s="47" t="s">
        <v>461</v>
      </c>
      <c r="B1103" s="1" t="s">
        <v>125</v>
      </c>
      <c r="C1103" s="1" t="s">
        <v>10</v>
      </c>
      <c r="D1103" s="80" t="s">
        <v>851</v>
      </c>
      <c r="E1103" s="126" t="s">
        <v>384</v>
      </c>
      <c r="F1103" s="10">
        <f t="shared" si="287"/>
        <v>545516.41</v>
      </c>
      <c r="G1103" s="101">
        <f t="shared" si="287"/>
        <v>119656.4</v>
      </c>
    </row>
    <row r="1104" spans="1:7" ht="15.75" x14ac:dyDescent="0.2">
      <c r="A1104" s="25" t="s">
        <v>325</v>
      </c>
      <c r="B1104" s="1" t="s">
        <v>125</v>
      </c>
      <c r="C1104" s="1" t="s">
        <v>10</v>
      </c>
      <c r="D1104" s="80" t="s">
        <v>851</v>
      </c>
      <c r="E1104" s="126">
        <v>410</v>
      </c>
      <c r="F1104" s="10">
        <f t="shared" si="287"/>
        <v>545516.41</v>
      </c>
      <c r="G1104" s="101">
        <f t="shared" si="287"/>
        <v>119656.4</v>
      </c>
    </row>
    <row r="1105" spans="1:7" ht="31.5" hidden="1" x14ac:dyDescent="0.2">
      <c r="A1105" s="25" t="s">
        <v>326</v>
      </c>
      <c r="B1105" s="1" t="s">
        <v>125</v>
      </c>
      <c r="C1105" s="1" t="s">
        <v>10</v>
      </c>
      <c r="D1105" s="80" t="s">
        <v>851</v>
      </c>
      <c r="E1105" s="126" t="s">
        <v>385</v>
      </c>
      <c r="F1105" s="9">
        <v>545516.41</v>
      </c>
      <c r="G1105" s="12">
        <v>119656.4</v>
      </c>
    </row>
    <row r="1106" spans="1:7" ht="47.25" x14ac:dyDescent="0.2">
      <c r="A1106" s="127" t="s">
        <v>515</v>
      </c>
      <c r="B1106" s="2" t="s">
        <v>125</v>
      </c>
      <c r="C1106" s="2" t="s">
        <v>10</v>
      </c>
      <c r="D1106" s="3" t="s">
        <v>852</v>
      </c>
      <c r="E1106" s="2"/>
      <c r="F1106" s="11">
        <f t="shared" ref="F1106:G1108" si="288">F1107</f>
        <v>239634.56</v>
      </c>
      <c r="G1106" s="111">
        <f t="shared" si="288"/>
        <v>0</v>
      </c>
    </row>
    <row r="1107" spans="1:7" ht="31.5" x14ac:dyDescent="0.2">
      <c r="A1107" s="47" t="s">
        <v>461</v>
      </c>
      <c r="B1107" s="1" t="s">
        <v>125</v>
      </c>
      <c r="C1107" s="1" t="s">
        <v>10</v>
      </c>
      <c r="D1107" s="80" t="s">
        <v>852</v>
      </c>
      <c r="E1107" s="126" t="s">
        <v>384</v>
      </c>
      <c r="F1107" s="9">
        <f t="shared" si="288"/>
        <v>239634.56</v>
      </c>
      <c r="G1107" s="12">
        <f t="shared" si="288"/>
        <v>0</v>
      </c>
    </row>
    <row r="1108" spans="1:7" ht="15.75" x14ac:dyDescent="0.2">
      <c r="A1108" s="25" t="s">
        <v>325</v>
      </c>
      <c r="B1108" s="1" t="s">
        <v>125</v>
      </c>
      <c r="C1108" s="1" t="s">
        <v>10</v>
      </c>
      <c r="D1108" s="80" t="s">
        <v>852</v>
      </c>
      <c r="E1108" s="126">
        <v>410</v>
      </c>
      <c r="F1108" s="9">
        <f t="shared" si="288"/>
        <v>239634.56</v>
      </c>
      <c r="G1108" s="12">
        <f t="shared" si="288"/>
        <v>0</v>
      </c>
    </row>
    <row r="1109" spans="1:7" ht="31.5" hidden="1" x14ac:dyDescent="0.2">
      <c r="A1109" s="25" t="s">
        <v>326</v>
      </c>
      <c r="B1109" s="1" t="s">
        <v>125</v>
      </c>
      <c r="C1109" s="1" t="s">
        <v>10</v>
      </c>
      <c r="D1109" s="80" t="s">
        <v>852</v>
      </c>
      <c r="E1109" s="126" t="s">
        <v>385</v>
      </c>
      <c r="F1109" s="10">
        <v>239634.56</v>
      </c>
      <c r="G1109" s="101">
        <v>0</v>
      </c>
    </row>
    <row r="1110" spans="1:7" ht="15.75" x14ac:dyDescent="0.2">
      <c r="A1110" s="82" t="s">
        <v>517</v>
      </c>
      <c r="B1110" s="16" t="s">
        <v>125</v>
      </c>
      <c r="C1110" s="16" t="s">
        <v>10</v>
      </c>
      <c r="D1110" s="16" t="s">
        <v>853</v>
      </c>
      <c r="E1110" s="104"/>
      <c r="F1110" s="125">
        <f t="shared" ref="F1110:G1111" si="289">F1111</f>
        <v>0</v>
      </c>
      <c r="G1110" s="131">
        <f t="shared" si="289"/>
        <v>100000</v>
      </c>
    </row>
    <row r="1111" spans="1:7" ht="15.75" x14ac:dyDescent="0.2">
      <c r="A1111" s="25" t="s">
        <v>46</v>
      </c>
      <c r="B1111" s="1" t="s">
        <v>125</v>
      </c>
      <c r="C1111" s="1" t="s">
        <v>10</v>
      </c>
      <c r="D1111" s="1" t="s">
        <v>853</v>
      </c>
      <c r="E1111" s="62">
        <v>800</v>
      </c>
      <c r="F1111" s="132">
        <f t="shared" si="289"/>
        <v>0</v>
      </c>
      <c r="G1111" s="133">
        <f t="shared" si="289"/>
        <v>100000</v>
      </c>
    </row>
    <row r="1112" spans="1:7" ht="15.75" x14ac:dyDescent="0.2">
      <c r="A1112" s="25" t="s">
        <v>148</v>
      </c>
      <c r="B1112" s="1" t="s">
        <v>125</v>
      </c>
      <c r="C1112" s="1" t="s">
        <v>10</v>
      </c>
      <c r="D1112" s="1" t="s">
        <v>853</v>
      </c>
      <c r="E1112" s="62" t="s">
        <v>142</v>
      </c>
      <c r="F1112" s="10">
        <v>0</v>
      </c>
      <c r="G1112" s="101">
        <v>100000</v>
      </c>
    </row>
    <row r="1113" spans="1:7" ht="31.5" x14ac:dyDescent="0.2">
      <c r="A1113" s="97" t="s">
        <v>854</v>
      </c>
      <c r="B1113" s="20" t="s">
        <v>125</v>
      </c>
      <c r="C1113" s="20" t="s">
        <v>10</v>
      </c>
      <c r="D1113" s="5" t="s">
        <v>855</v>
      </c>
      <c r="E1113" s="65"/>
      <c r="F1113" s="21">
        <f>F1114</f>
        <v>352.5</v>
      </c>
      <c r="G1113" s="100">
        <f>G1114</f>
        <v>352.5</v>
      </c>
    </row>
    <row r="1114" spans="1:7" ht="15.75" x14ac:dyDescent="0.2">
      <c r="A1114" s="22" t="s">
        <v>488</v>
      </c>
      <c r="B1114" s="2" t="s">
        <v>125</v>
      </c>
      <c r="C1114" s="2" t="s">
        <v>10</v>
      </c>
      <c r="D1114" s="3" t="s">
        <v>856</v>
      </c>
      <c r="E1114" s="106"/>
      <c r="F1114" s="11">
        <f t="shared" ref="F1114:G1114" si="290">F1115</f>
        <v>352.5</v>
      </c>
      <c r="G1114" s="11">
        <f t="shared" si="290"/>
        <v>352.5</v>
      </c>
    </row>
    <row r="1115" spans="1:7" ht="15.75" x14ac:dyDescent="0.2">
      <c r="A1115" s="22" t="s">
        <v>495</v>
      </c>
      <c r="B1115" s="2" t="s">
        <v>125</v>
      </c>
      <c r="C1115" s="2" t="s">
        <v>10</v>
      </c>
      <c r="D1115" s="3" t="s">
        <v>857</v>
      </c>
      <c r="E1115" s="106"/>
      <c r="F1115" s="8">
        <f>F1116+F1119</f>
        <v>352.5</v>
      </c>
      <c r="G1115" s="122">
        <f>G1116+G1119</f>
        <v>352.5</v>
      </c>
    </row>
    <row r="1116" spans="1:7" ht="31.5" x14ac:dyDescent="0.2">
      <c r="A1116" s="25" t="s">
        <v>201</v>
      </c>
      <c r="B1116" s="1" t="s">
        <v>125</v>
      </c>
      <c r="C1116" s="1" t="s">
        <v>10</v>
      </c>
      <c r="D1116" s="80" t="s">
        <v>857</v>
      </c>
      <c r="E1116" s="107" t="s">
        <v>42</v>
      </c>
      <c r="F1116" s="10">
        <f t="shared" ref="F1116:G1117" si="291">F1117</f>
        <v>100</v>
      </c>
      <c r="G1116" s="101">
        <f t="shared" si="291"/>
        <v>100</v>
      </c>
    </row>
    <row r="1117" spans="1:7" ht="31.5" x14ac:dyDescent="0.2">
      <c r="A1117" s="23" t="s">
        <v>33</v>
      </c>
      <c r="B1117" s="1" t="s">
        <v>125</v>
      </c>
      <c r="C1117" s="1" t="s">
        <v>10</v>
      </c>
      <c r="D1117" s="80" t="s">
        <v>857</v>
      </c>
      <c r="E1117" s="107" t="s">
        <v>43</v>
      </c>
      <c r="F1117" s="10">
        <f t="shared" si="291"/>
        <v>100</v>
      </c>
      <c r="G1117" s="101">
        <f t="shared" si="291"/>
        <v>100</v>
      </c>
    </row>
    <row r="1118" spans="1:7" ht="15.75" hidden="1" x14ac:dyDescent="0.2">
      <c r="A1118" s="102" t="s">
        <v>34</v>
      </c>
      <c r="B1118" s="1" t="s">
        <v>125</v>
      </c>
      <c r="C1118" s="1" t="s">
        <v>10</v>
      </c>
      <c r="D1118" s="80" t="s">
        <v>857</v>
      </c>
      <c r="E1118" s="62" t="s">
        <v>35</v>
      </c>
      <c r="F1118" s="9">
        <v>100</v>
      </c>
      <c r="G1118" s="9">
        <v>100</v>
      </c>
    </row>
    <row r="1119" spans="1:7" ht="31.5" x14ac:dyDescent="0.2">
      <c r="A1119" s="23" t="s">
        <v>187</v>
      </c>
      <c r="B1119" s="1" t="s">
        <v>125</v>
      </c>
      <c r="C1119" s="1" t="s">
        <v>10</v>
      </c>
      <c r="D1119" s="80" t="s">
        <v>857</v>
      </c>
      <c r="E1119" s="107" t="s">
        <v>188</v>
      </c>
      <c r="F1119" s="10">
        <f t="shared" ref="F1119:G1120" si="292">F1120</f>
        <v>252.5</v>
      </c>
      <c r="G1119" s="101">
        <f t="shared" si="292"/>
        <v>252.5</v>
      </c>
    </row>
    <row r="1120" spans="1:7" ht="15.75" x14ac:dyDescent="0.2">
      <c r="A1120" s="23" t="s">
        <v>274</v>
      </c>
      <c r="B1120" s="1" t="s">
        <v>125</v>
      </c>
      <c r="C1120" s="1" t="s">
        <v>10</v>
      </c>
      <c r="D1120" s="80" t="s">
        <v>857</v>
      </c>
      <c r="E1120" s="107" t="s">
        <v>286</v>
      </c>
      <c r="F1120" s="10">
        <f t="shared" si="292"/>
        <v>252.5</v>
      </c>
      <c r="G1120" s="101">
        <f t="shared" si="292"/>
        <v>252.5</v>
      </c>
    </row>
    <row r="1121" spans="1:7" ht="15.75" hidden="1" x14ac:dyDescent="0.2">
      <c r="A1121" s="23" t="s">
        <v>275</v>
      </c>
      <c r="B1121" s="1" t="s">
        <v>125</v>
      </c>
      <c r="C1121" s="1" t="s">
        <v>10</v>
      </c>
      <c r="D1121" s="80" t="s">
        <v>857</v>
      </c>
      <c r="E1121" s="107" t="s">
        <v>276</v>
      </c>
      <c r="F1121" s="134">
        <v>252.5</v>
      </c>
      <c r="G1121" s="134">
        <v>252.5</v>
      </c>
    </row>
    <row r="1122" spans="1:7" ht="31.5" x14ac:dyDescent="0.2">
      <c r="A1122" s="97" t="s">
        <v>520</v>
      </c>
      <c r="B1122" s="20" t="s">
        <v>125</v>
      </c>
      <c r="C1122" s="20" t="s">
        <v>10</v>
      </c>
      <c r="D1122" s="5" t="s">
        <v>521</v>
      </c>
      <c r="E1122" s="135"/>
      <c r="F1122" s="21">
        <f>F1123+F1129+F1135</f>
        <v>950</v>
      </c>
      <c r="G1122" s="21">
        <f>G1123+G1129+G1135</f>
        <v>950</v>
      </c>
    </row>
    <row r="1123" spans="1:7" ht="47.25" x14ac:dyDescent="0.2">
      <c r="A1123" s="97" t="s">
        <v>858</v>
      </c>
      <c r="B1123" s="20" t="s">
        <v>125</v>
      </c>
      <c r="C1123" s="20" t="s">
        <v>10</v>
      </c>
      <c r="D1123" s="5" t="s">
        <v>522</v>
      </c>
      <c r="E1123" s="58"/>
      <c r="F1123" s="99">
        <f t="shared" ref="F1123:G1125" si="293">F1124</f>
        <v>400</v>
      </c>
      <c r="G1123" s="99">
        <f t="shared" si="293"/>
        <v>400</v>
      </c>
    </row>
    <row r="1124" spans="1:7" ht="15.75" x14ac:dyDescent="0.2">
      <c r="A1124" s="112" t="s">
        <v>523</v>
      </c>
      <c r="B1124" s="16" t="s">
        <v>125</v>
      </c>
      <c r="C1124" s="16" t="s">
        <v>10</v>
      </c>
      <c r="D1124" s="83" t="s">
        <v>524</v>
      </c>
      <c r="E1124" s="16"/>
      <c r="F1124" s="105">
        <f t="shared" si="293"/>
        <v>400</v>
      </c>
      <c r="G1124" s="113">
        <f t="shared" si="293"/>
        <v>400</v>
      </c>
    </row>
    <row r="1125" spans="1:7" ht="15.75" x14ac:dyDescent="0.2">
      <c r="A1125" s="136" t="s">
        <v>525</v>
      </c>
      <c r="B1125" s="2" t="s">
        <v>125</v>
      </c>
      <c r="C1125" s="2" t="s">
        <v>10</v>
      </c>
      <c r="D1125" s="3" t="s">
        <v>526</v>
      </c>
      <c r="E1125" s="2"/>
      <c r="F1125" s="11">
        <f t="shared" si="293"/>
        <v>400</v>
      </c>
      <c r="G1125" s="11">
        <f t="shared" si="293"/>
        <v>400</v>
      </c>
    </row>
    <row r="1126" spans="1:7" ht="31.5" x14ac:dyDescent="0.2">
      <c r="A1126" s="23" t="s">
        <v>187</v>
      </c>
      <c r="B1126" s="1" t="s">
        <v>125</v>
      </c>
      <c r="C1126" s="1" t="s">
        <v>10</v>
      </c>
      <c r="D1126" s="80" t="s">
        <v>526</v>
      </c>
      <c r="E1126" s="126" t="s">
        <v>188</v>
      </c>
      <c r="F1126" s="10">
        <f t="shared" ref="F1126:G1127" si="294">F1127</f>
        <v>400</v>
      </c>
      <c r="G1126" s="101">
        <f t="shared" si="294"/>
        <v>400</v>
      </c>
    </row>
    <row r="1127" spans="1:7" ht="15.75" x14ac:dyDescent="0.2">
      <c r="A1127" s="23" t="s">
        <v>274</v>
      </c>
      <c r="B1127" s="1" t="s">
        <v>125</v>
      </c>
      <c r="C1127" s="1" t="s">
        <v>10</v>
      </c>
      <c r="D1127" s="80" t="s">
        <v>526</v>
      </c>
      <c r="E1127" s="126" t="s">
        <v>286</v>
      </c>
      <c r="F1127" s="10">
        <f t="shared" si="294"/>
        <v>400</v>
      </c>
      <c r="G1127" s="101">
        <f t="shared" si="294"/>
        <v>400</v>
      </c>
    </row>
    <row r="1128" spans="1:7" ht="15.75" hidden="1" x14ac:dyDescent="0.2">
      <c r="A1128" s="23" t="s">
        <v>275</v>
      </c>
      <c r="B1128" s="1" t="s">
        <v>125</v>
      </c>
      <c r="C1128" s="1" t="s">
        <v>10</v>
      </c>
      <c r="D1128" s="80" t="s">
        <v>526</v>
      </c>
      <c r="E1128" s="126" t="s">
        <v>276</v>
      </c>
      <c r="F1128" s="9">
        <v>400</v>
      </c>
      <c r="G1128" s="9">
        <v>400</v>
      </c>
    </row>
    <row r="1129" spans="1:7" ht="31.5" x14ac:dyDescent="0.2">
      <c r="A1129" s="97" t="s">
        <v>859</v>
      </c>
      <c r="B1129" s="20" t="s">
        <v>125</v>
      </c>
      <c r="C1129" s="20" t="s">
        <v>10</v>
      </c>
      <c r="D1129" s="5" t="s">
        <v>527</v>
      </c>
      <c r="E1129" s="58"/>
      <c r="F1129" s="21">
        <f t="shared" ref="F1129:G1131" si="295">F1130</f>
        <v>260</v>
      </c>
      <c r="G1129" s="21">
        <f t="shared" si="295"/>
        <v>260</v>
      </c>
    </row>
    <row r="1130" spans="1:7" ht="15.75" x14ac:dyDescent="0.2">
      <c r="A1130" s="112" t="s">
        <v>523</v>
      </c>
      <c r="B1130" s="16" t="s">
        <v>125</v>
      </c>
      <c r="C1130" s="16" t="s">
        <v>10</v>
      </c>
      <c r="D1130" s="83" t="s">
        <v>528</v>
      </c>
      <c r="E1130" s="16"/>
      <c r="F1130" s="105">
        <f t="shared" si="295"/>
        <v>260</v>
      </c>
      <c r="G1130" s="105">
        <f t="shared" si="295"/>
        <v>260</v>
      </c>
    </row>
    <row r="1131" spans="1:7" ht="15.75" x14ac:dyDescent="0.2">
      <c r="A1131" s="136" t="s">
        <v>525</v>
      </c>
      <c r="B1131" s="2" t="s">
        <v>125</v>
      </c>
      <c r="C1131" s="2" t="s">
        <v>10</v>
      </c>
      <c r="D1131" s="3" t="s">
        <v>529</v>
      </c>
      <c r="E1131" s="2"/>
      <c r="F1131" s="11">
        <f t="shared" si="295"/>
        <v>260</v>
      </c>
      <c r="G1131" s="11">
        <f t="shared" si="295"/>
        <v>260</v>
      </c>
    </row>
    <row r="1132" spans="1:7" ht="31.5" x14ac:dyDescent="0.2">
      <c r="A1132" s="23" t="s">
        <v>187</v>
      </c>
      <c r="B1132" s="1" t="s">
        <v>125</v>
      </c>
      <c r="C1132" s="1" t="s">
        <v>10</v>
      </c>
      <c r="D1132" s="80" t="s">
        <v>529</v>
      </c>
      <c r="E1132" s="126" t="s">
        <v>188</v>
      </c>
      <c r="F1132" s="10">
        <f t="shared" ref="F1132:G1133" si="296">F1133</f>
        <v>260</v>
      </c>
      <c r="G1132" s="101">
        <f t="shared" si="296"/>
        <v>260</v>
      </c>
    </row>
    <row r="1133" spans="1:7" ht="15.75" x14ac:dyDescent="0.2">
      <c r="A1133" s="23" t="s">
        <v>274</v>
      </c>
      <c r="B1133" s="1" t="s">
        <v>125</v>
      </c>
      <c r="C1133" s="1" t="s">
        <v>10</v>
      </c>
      <c r="D1133" s="80" t="s">
        <v>529</v>
      </c>
      <c r="E1133" s="126" t="s">
        <v>286</v>
      </c>
      <c r="F1133" s="10">
        <f t="shared" si="296"/>
        <v>260</v>
      </c>
      <c r="G1133" s="101">
        <f t="shared" si="296"/>
        <v>260</v>
      </c>
    </row>
    <row r="1134" spans="1:7" ht="15.75" hidden="1" x14ac:dyDescent="0.2">
      <c r="A1134" s="23" t="s">
        <v>275</v>
      </c>
      <c r="B1134" s="1" t="s">
        <v>125</v>
      </c>
      <c r="C1134" s="1" t="s">
        <v>10</v>
      </c>
      <c r="D1134" s="80" t="s">
        <v>529</v>
      </c>
      <c r="E1134" s="126" t="s">
        <v>276</v>
      </c>
      <c r="F1134" s="9">
        <v>260</v>
      </c>
      <c r="G1134" s="12">
        <v>260</v>
      </c>
    </row>
    <row r="1135" spans="1:7" ht="47.25" x14ac:dyDescent="0.2">
      <c r="A1135" s="97" t="s">
        <v>860</v>
      </c>
      <c r="B1135" s="20" t="s">
        <v>125</v>
      </c>
      <c r="C1135" s="20" t="s">
        <v>10</v>
      </c>
      <c r="D1135" s="5" t="s">
        <v>861</v>
      </c>
      <c r="E1135" s="58"/>
      <c r="F1135" s="21">
        <f t="shared" ref="F1135:G1137" si="297">F1136</f>
        <v>290</v>
      </c>
      <c r="G1135" s="100">
        <f t="shared" si="297"/>
        <v>290</v>
      </c>
    </row>
    <row r="1136" spans="1:7" ht="15.75" x14ac:dyDescent="0.2">
      <c r="A1136" s="112" t="s">
        <v>523</v>
      </c>
      <c r="B1136" s="16" t="s">
        <v>125</v>
      </c>
      <c r="C1136" s="16" t="s">
        <v>10</v>
      </c>
      <c r="D1136" s="83" t="s">
        <v>862</v>
      </c>
      <c r="E1136" s="16"/>
      <c r="F1136" s="105">
        <f>F1137</f>
        <v>290</v>
      </c>
      <c r="G1136" s="105">
        <f>G1137</f>
        <v>290</v>
      </c>
    </row>
    <row r="1137" spans="1:7" ht="15.75" x14ac:dyDescent="0.2">
      <c r="A1137" s="136" t="s">
        <v>525</v>
      </c>
      <c r="B1137" s="2" t="s">
        <v>125</v>
      </c>
      <c r="C1137" s="2" t="s">
        <v>10</v>
      </c>
      <c r="D1137" s="3" t="s">
        <v>863</v>
      </c>
      <c r="E1137" s="2"/>
      <c r="F1137" s="11">
        <f t="shared" si="297"/>
        <v>290</v>
      </c>
      <c r="G1137" s="11">
        <f t="shared" si="297"/>
        <v>290</v>
      </c>
    </row>
    <row r="1138" spans="1:7" ht="31.5" x14ac:dyDescent="0.2">
      <c r="A1138" s="23" t="s">
        <v>187</v>
      </c>
      <c r="B1138" s="1" t="s">
        <v>125</v>
      </c>
      <c r="C1138" s="1" t="s">
        <v>10</v>
      </c>
      <c r="D1138" s="80" t="s">
        <v>863</v>
      </c>
      <c r="E1138" s="126" t="s">
        <v>188</v>
      </c>
      <c r="F1138" s="10">
        <f t="shared" ref="F1138:G1139" si="298">F1139</f>
        <v>290</v>
      </c>
      <c r="G1138" s="101">
        <f t="shared" si="298"/>
        <v>290</v>
      </c>
    </row>
    <row r="1139" spans="1:7" ht="15.75" x14ac:dyDescent="0.2">
      <c r="A1139" s="23" t="s">
        <v>274</v>
      </c>
      <c r="B1139" s="1" t="s">
        <v>125</v>
      </c>
      <c r="C1139" s="1" t="s">
        <v>10</v>
      </c>
      <c r="D1139" s="80" t="s">
        <v>863</v>
      </c>
      <c r="E1139" s="126" t="s">
        <v>286</v>
      </c>
      <c r="F1139" s="10">
        <f t="shared" si="298"/>
        <v>290</v>
      </c>
      <c r="G1139" s="101">
        <f t="shared" si="298"/>
        <v>290</v>
      </c>
    </row>
    <row r="1140" spans="1:7" ht="15.75" hidden="1" x14ac:dyDescent="0.2">
      <c r="A1140" s="23" t="s">
        <v>275</v>
      </c>
      <c r="B1140" s="1" t="s">
        <v>125</v>
      </c>
      <c r="C1140" s="1" t="s">
        <v>10</v>
      </c>
      <c r="D1140" s="80" t="s">
        <v>863</v>
      </c>
      <c r="E1140" s="126" t="s">
        <v>276</v>
      </c>
      <c r="F1140" s="9">
        <v>290</v>
      </c>
      <c r="G1140" s="12">
        <v>290</v>
      </c>
    </row>
    <row r="1141" spans="1:7" ht="56.25" x14ac:dyDescent="0.2">
      <c r="A1141" s="186" t="s">
        <v>375</v>
      </c>
      <c r="B1141" s="60" t="s">
        <v>125</v>
      </c>
      <c r="C1141" s="60" t="s">
        <v>10</v>
      </c>
      <c r="D1141" s="187" t="s">
        <v>376</v>
      </c>
      <c r="E1141" s="60"/>
      <c r="F1141" s="188">
        <f t="shared" ref="F1141:G1142" si="299">F1142</f>
        <v>21846</v>
      </c>
      <c r="G1141" s="188">
        <f t="shared" si="299"/>
        <v>21846</v>
      </c>
    </row>
    <row r="1142" spans="1:7" ht="31.5" x14ac:dyDescent="0.2">
      <c r="A1142" s="35" t="s">
        <v>377</v>
      </c>
      <c r="B1142" s="20" t="s">
        <v>125</v>
      </c>
      <c r="C1142" s="20" t="s">
        <v>10</v>
      </c>
      <c r="D1142" s="5" t="s">
        <v>378</v>
      </c>
      <c r="E1142" s="20"/>
      <c r="F1142" s="63">
        <f t="shared" si="299"/>
        <v>21846</v>
      </c>
      <c r="G1142" s="63">
        <f t="shared" si="299"/>
        <v>21846</v>
      </c>
    </row>
    <row r="1143" spans="1:7" ht="31.5" x14ac:dyDescent="0.2">
      <c r="A1143" s="35" t="s">
        <v>379</v>
      </c>
      <c r="B1143" s="20" t="s">
        <v>125</v>
      </c>
      <c r="C1143" s="20" t="s">
        <v>10</v>
      </c>
      <c r="D1143" s="5" t="s">
        <v>380</v>
      </c>
      <c r="E1143" s="20"/>
      <c r="F1143" s="63">
        <f t="shared" ref="F1143:G1143" si="300">F1144+F1148+F1152</f>
        <v>21846</v>
      </c>
      <c r="G1143" s="63">
        <f t="shared" si="300"/>
        <v>21846</v>
      </c>
    </row>
    <row r="1144" spans="1:7" ht="31.5" x14ac:dyDescent="0.2">
      <c r="A1144" s="136" t="s">
        <v>534</v>
      </c>
      <c r="B1144" s="2" t="s">
        <v>125</v>
      </c>
      <c r="C1144" s="2" t="s">
        <v>10</v>
      </c>
      <c r="D1144" s="3" t="s">
        <v>535</v>
      </c>
      <c r="E1144" s="2"/>
      <c r="F1144" s="76">
        <f t="shared" ref="F1144:G1146" si="301">F1145</f>
        <v>3683</v>
      </c>
      <c r="G1144" s="76">
        <f t="shared" si="301"/>
        <v>3683</v>
      </c>
    </row>
    <row r="1145" spans="1:7" ht="31.5" x14ac:dyDescent="0.2">
      <c r="A1145" s="102" t="s">
        <v>187</v>
      </c>
      <c r="B1145" s="1" t="s">
        <v>125</v>
      </c>
      <c r="C1145" s="1" t="s">
        <v>10</v>
      </c>
      <c r="D1145" s="24" t="s">
        <v>535</v>
      </c>
      <c r="E1145" s="1" t="s">
        <v>188</v>
      </c>
      <c r="F1145" s="79">
        <f t="shared" si="301"/>
        <v>3683</v>
      </c>
      <c r="G1145" s="79">
        <f t="shared" si="301"/>
        <v>3683</v>
      </c>
    </row>
    <row r="1146" spans="1:7" ht="15.75" x14ac:dyDescent="0.2">
      <c r="A1146" s="102" t="s">
        <v>274</v>
      </c>
      <c r="B1146" s="1" t="s">
        <v>125</v>
      </c>
      <c r="C1146" s="1" t="s">
        <v>10</v>
      </c>
      <c r="D1146" s="24" t="s">
        <v>535</v>
      </c>
      <c r="E1146" s="1" t="s">
        <v>286</v>
      </c>
      <c r="F1146" s="79">
        <f t="shared" si="301"/>
        <v>3683</v>
      </c>
      <c r="G1146" s="79">
        <f t="shared" si="301"/>
        <v>3683</v>
      </c>
    </row>
    <row r="1147" spans="1:7" ht="15.75" hidden="1" x14ac:dyDescent="0.2">
      <c r="A1147" s="102" t="s">
        <v>275</v>
      </c>
      <c r="B1147" s="1" t="s">
        <v>125</v>
      </c>
      <c r="C1147" s="1" t="s">
        <v>10</v>
      </c>
      <c r="D1147" s="24" t="s">
        <v>535</v>
      </c>
      <c r="E1147" s="1" t="s">
        <v>276</v>
      </c>
      <c r="F1147" s="79">
        <v>3683</v>
      </c>
      <c r="G1147" s="79">
        <v>3683</v>
      </c>
    </row>
    <row r="1148" spans="1:7" ht="47.25" x14ac:dyDescent="0.2">
      <c r="A1148" s="136" t="s">
        <v>381</v>
      </c>
      <c r="B1148" s="2" t="s">
        <v>125</v>
      </c>
      <c r="C1148" s="2" t="s">
        <v>10</v>
      </c>
      <c r="D1148" s="2" t="s">
        <v>382</v>
      </c>
      <c r="E1148" s="2"/>
      <c r="F1148" s="76">
        <f t="shared" ref="F1148:G1150" si="302">F1149</f>
        <v>3583</v>
      </c>
      <c r="G1148" s="76">
        <f t="shared" si="302"/>
        <v>3583</v>
      </c>
    </row>
    <row r="1149" spans="1:7" ht="31.5" x14ac:dyDescent="0.2">
      <c r="A1149" s="102" t="s">
        <v>187</v>
      </c>
      <c r="B1149" s="1" t="s">
        <v>125</v>
      </c>
      <c r="C1149" s="1" t="s">
        <v>10</v>
      </c>
      <c r="D1149" s="1" t="s">
        <v>382</v>
      </c>
      <c r="E1149" s="1" t="s">
        <v>188</v>
      </c>
      <c r="F1149" s="79">
        <f t="shared" si="302"/>
        <v>3583</v>
      </c>
      <c r="G1149" s="79">
        <f t="shared" si="302"/>
        <v>3583</v>
      </c>
    </row>
    <row r="1150" spans="1:7" ht="15.75" x14ac:dyDescent="0.2">
      <c r="A1150" s="102" t="s">
        <v>274</v>
      </c>
      <c r="B1150" s="1" t="s">
        <v>125</v>
      </c>
      <c r="C1150" s="1" t="s">
        <v>10</v>
      </c>
      <c r="D1150" s="1" t="s">
        <v>382</v>
      </c>
      <c r="E1150" s="1" t="s">
        <v>286</v>
      </c>
      <c r="F1150" s="79">
        <f t="shared" si="302"/>
        <v>3583</v>
      </c>
      <c r="G1150" s="79">
        <f t="shared" si="302"/>
        <v>3583</v>
      </c>
    </row>
    <row r="1151" spans="1:7" ht="15.75" hidden="1" x14ac:dyDescent="0.2">
      <c r="A1151" s="102" t="s">
        <v>275</v>
      </c>
      <c r="B1151" s="1" t="s">
        <v>125</v>
      </c>
      <c r="C1151" s="1" t="s">
        <v>10</v>
      </c>
      <c r="D1151" s="1" t="s">
        <v>382</v>
      </c>
      <c r="E1151" s="1" t="s">
        <v>276</v>
      </c>
      <c r="F1151" s="79">
        <v>3583</v>
      </c>
      <c r="G1151" s="79">
        <v>3583</v>
      </c>
    </row>
    <row r="1152" spans="1:7" ht="15.75" x14ac:dyDescent="0.2">
      <c r="A1152" s="136" t="s">
        <v>476</v>
      </c>
      <c r="B1152" s="2" t="s">
        <v>125</v>
      </c>
      <c r="C1152" s="2" t="s">
        <v>10</v>
      </c>
      <c r="D1152" s="2" t="s">
        <v>477</v>
      </c>
      <c r="E1152" s="2"/>
      <c r="F1152" s="76">
        <f t="shared" ref="F1152:G1154" si="303">F1153</f>
        <v>14580</v>
      </c>
      <c r="G1152" s="76">
        <f t="shared" si="303"/>
        <v>14580</v>
      </c>
    </row>
    <row r="1153" spans="1:7" ht="31.5" x14ac:dyDescent="0.2">
      <c r="A1153" s="102" t="s">
        <v>187</v>
      </c>
      <c r="B1153" s="1" t="s">
        <v>125</v>
      </c>
      <c r="C1153" s="1" t="s">
        <v>10</v>
      </c>
      <c r="D1153" s="1" t="s">
        <v>477</v>
      </c>
      <c r="E1153" s="1" t="s">
        <v>188</v>
      </c>
      <c r="F1153" s="79">
        <f t="shared" si="303"/>
        <v>14580</v>
      </c>
      <c r="G1153" s="79">
        <f t="shared" si="303"/>
        <v>14580</v>
      </c>
    </row>
    <row r="1154" spans="1:7" ht="15.75" x14ac:dyDescent="0.2">
      <c r="A1154" s="102" t="s">
        <v>274</v>
      </c>
      <c r="B1154" s="1" t="s">
        <v>125</v>
      </c>
      <c r="C1154" s="1" t="s">
        <v>10</v>
      </c>
      <c r="D1154" s="1" t="s">
        <v>477</v>
      </c>
      <c r="E1154" s="1" t="s">
        <v>286</v>
      </c>
      <c r="F1154" s="79">
        <f t="shared" si="303"/>
        <v>14580</v>
      </c>
      <c r="G1154" s="79">
        <f t="shared" si="303"/>
        <v>14580</v>
      </c>
    </row>
    <row r="1155" spans="1:7" ht="15.75" hidden="1" x14ac:dyDescent="0.2">
      <c r="A1155" s="102" t="s">
        <v>275</v>
      </c>
      <c r="B1155" s="1" t="s">
        <v>125</v>
      </c>
      <c r="C1155" s="1" t="s">
        <v>10</v>
      </c>
      <c r="D1155" s="1" t="s">
        <v>477</v>
      </c>
      <c r="E1155" s="1" t="s">
        <v>276</v>
      </c>
      <c r="F1155" s="79">
        <v>14580</v>
      </c>
      <c r="G1155" s="79">
        <v>14580</v>
      </c>
    </row>
    <row r="1156" spans="1:7" ht="37.5" x14ac:dyDescent="0.2">
      <c r="A1156" s="95" t="s">
        <v>163</v>
      </c>
      <c r="B1156" s="60" t="s">
        <v>125</v>
      </c>
      <c r="C1156" s="60" t="s">
        <v>10</v>
      </c>
      <c r="D1156" s="61" t="s">
        <v>65</v>
      </c>
      <c r="E1156" s="62"/>
      <c r="F1156" s="63">
        <f t="shared" ref="F1156:G1156" si="304">F1157</f>
        <v>3600</v>
      </c>
      <c r="G1156" s="63">
        <f t="shared" si="304"/>
        <v>6800</v>
      </c>
    </row>
    <row r="1157" spans="1:7" ht="18.75" x14ac:dyDescent="0.2">
      <c r="A1157" s="35" t="s">
        <v>164</v>
      </c>
      <c r="B1157" s="60" t="s">
        <v>125</v>
      </c>
      <c r="C1157" s="60" t="s">
        <v>10</v>
      </c>
      <c r="D1157" s="5" t="s">
        <v>165</v>
      </c>
      <c r="E1157" s="117"/>
      <c r="F1157" s="63">
        <f t="shared" ref="F1157:G1157" si="305">F1158</f>
        <v>3600</v>
      </c>
      <c r="G1157" s="63">
        <f t="shared" si="305"/>
        <v>6800</v>
      </c>
    </row>
    <row r="1158" spans="1:7" ht="47.25" x14ac:dyDescent="0.2">
      <c r="A1158" s="35" t="s">
        <v>166</v>
      </c>
      <c r="B1158" s="20" t="s">
        <v>125</v>
      </c>
      <c r="C1158" s="20" t="s">
        <v>10</v>
      </c>
      <c r="D1158" s="5" t="s">
        <v>167</v>
      </c>
      <c r="E1158" s="65"/>
      <c r="F1158" s="21">
        <f>F1159</f>
        <v>3600</v>
      </c>
      <c r="G1158" s="21">
        <f>G1159</f>
        <v>6800</v>
      </c>
    </row>
    <row r="1159" spans="1:7" ht="63" x14ac:dyDescent="0.2">
      <c r="A1159" s="22" t="s">
        <v>168</v>
      </c>
      <c r="B1159" s="2" t="s">
        <v>125</v>
      </c>
      <c r="C1159" s="2" t="s">
        <v>10</v>
      </c>
      <c r="D1159" s="68" t="s">
        <v>169</v>
      </c>
      <c r="E1159" s="69"/>
      <c r="F1159" s="76">
        <f t="shared" ref="F1159:G1160" si="306">F1160</f>
        <v>3600</v>
      </c>
      <c r="G1159" s="76">
        <f t="shared" si="306"/>
        <v>6800</v>
      </c>
    </row>
    <row r="1160" spans="1:7" ht="31.5" x14ac:dyDescent="0.2">
      <c r="A1160" s="102" t="s">
        <v>187</v>
      </c>
      <c r="B1160" s="1" t="s">
        <v>125</v>
      </c>
      <c r="C1160" s="1" t="s">
        <v>10</v>
      </c>
      <c r="D1160" s="71" t="s">
        <v>169</v>
      </c>
      <c r="E1160" s="62" t="s">
        <v>188</v>
      </c>
      <c r="F1160" s="79">
        <f t="shared" si="306"/>
        <v>3600</v>
      </c>
      <c r="G1160" s="79">
        <f t="shared" si="306"/>
        <v>6800</v>
      </c>
    </row>
    <row r="1161" spans="1:7" ht="15.75" x14ac:dyDescent="0.2">
      <c r="A1161" s="102" t="s">
        <v>274</v>
      </c>
      <c r="B1161" s="1" t="s">
        <v>125</v>
      </c>
      <c r="C1161" s="1" t="s">
        <v>10</v>
      </c>
      <c r="D1161" s="71" t="s">
        <v>169</v>
      </c>
      <c r="E1161" s="62" t="s">
        <v>286</v>
      </c>
      <c r="F1161" s="79">
        <f>F1162</f>
        <v>3600</v>
      </c>
      <c r="G1161" s="79">
        <f>G1162</f>
        <v>6800</v>
      </c>
    </row>
    <row r="1162" spans="1:7" ht="15.75" hidden="1" x14ac:dyDescent="0.2">
      <c r="A1162" s="102" t="s">
        <v>275</v>
      </c>
      <c r="B1162" s="1" t="s">
        <v>125</v>
      </c>
      <c r="C1162" s="1" t="s">
        <v>10</v>
      </c>
      <c r="D1162" s="71" t="s">
        <v>169</v>
      </c>
      <c r="E1162" s="62" t="s">
        <v>276</v>
      </c>
      <c r="F1162" s="79">
        <v>3600</v>
      </c>
      <c r="G1162" s="79">
        <v>6800</v>
      </c>
    </row>
    <row r="1163" spans="1:7" ht="31.5" x14ac:dyDescent="0.2">
      <c r="A1163" s="35" t="s">
        <v>11</v>
      </c>
      <c r="B1163" s="20" t="s">
        <v>125</v>
      </c>
      <c r="C1163" s="20" t="s">
        <v>10</v>
      </c>
      <c r="D1163" s="141" t="s">
        <v>13</v>
      </c>
      <c r="E1163" s="141"/>
      <c r="F1163" s="63">
        <f t="shared" ref="F1163:G1163" si="307">F1164</f>
        <v>23</v>
      </c>
      <c r="G1163" s="63">
        <f t="shared" si="307"/>
        <v>23</v>
      </c>
    </row>
    <row r="1164" spans="1:7" ht="31.5" x14ac:dyDescent="0.2">
      <c r="A1164" s="35" t="s">
        <v>171</v>
      </c>
      <c r="B1164" s="16" t="s">
        <v>125</v>
      </c>
      <c r="C1164" s="16" t="s">
        <v>10</v>
      </c>
      <c r="D1164" s="5" t="s">
        <v>172</v>
      </c>
      <c r="E1164" s="48"/>
      <c r="F1164" s="63">
        <f t="shared" ref="F1164:G1167" si="308">F1165</f>
        <v>23</v>
      </c>
      <c r="G1164" s="63">
        <f t="shared" si="308"/>
        <v>23</v>
      </c>
    </row>
    <row r="1165" spans="1:7" ht="15.75" x14ac:dyDescent="0.2">
      <c r="A1165" s="35" t="s">
        <v>179</v>
      </c>
      <c r="B1165" s="20" t="s">
        <v>125</v>
      </c>
      <c r="C1165" s="20" t="s">
        <v>10</v>
      </c>
      <c r="D1165" s="5" t="s">
        <v>180</v>
      </c>
      <c r="E1165" s="58"/>
      <c r="F1165" s="63">
        <f t="shared" si="308"/>
        <v>23</v>
      </c>
      <c r="G1165" s="63">
        <f t="shared" si="308"/>
        <v>23</v>
      </c>
    </row>
    <row r="1166" spans="1:7" ht="15.75" x14ac:dyDescent="0.2">
      <c r="A1166" s="54" t="s">
        <v>181</v>
      </c>
      <c r="B1166" s="2" t="s">
        <v>125</v>
      </c>
      <c r="C1166" s="2" t="s">
        <v>10</v>
      </c>
      <c r="D1166" s="2" t="s">
        <v>182</v>
      </c>
      <c r="E1166" s="2"/>
      <c r="F1166" s="76">
        <f t="shared" si="308"/>
        <v>23</v>
      </c>
      <c r="G1166" s="76">
        <f t="shared" si="308"/>
        <v>23</v>
      </c>
    </row>
    <row r="1167" spans="1:7" ht="15.75" x14ac:dyDescent="0.2">
      <c r="A1167" s="25" t="s">
        <v>183</v>
      </c>
      <c r="B1167" s="1" t="s">
        <v>125</v>
      </c>
      <c r="C1167" s="1" t="s">
        <v>10</v>
      </c>
      <c r="D1167" s="1" t="s">
        <v>182</v>
      </c>
      <c r="E1167" s="1" t="s">
        <v>184</v>
      </c>
      <c r="F1167" s="79">
        <f t="shared" si="308"/>
        <v>23</v>
      </c>
      <c r="G1167" s="79">
        <f t="shared" si="308"/>
        <v>23</v>
      </c>
    </row>
    <row r="1168" spans="1:7" ht="15.75" x14ac:dyDescent="0.2">
      <c r="A1168" s="25" t="s">
        <v>185</v>
      </c>
      <c r="B1168" s="1" t="s">
        <v>125</v>
      </c>
      <c r="C1168" s="1" t="s">
        <v>10</v>
      </c>
      <c r="D1168" s="1" t="s">
        <v>182</v>
      </c>
      <c r="E1168" s="1" t="s">
        <v>186</v>
      </c>
      <c r="F1168" s="79">
        <v>23</v>
      </c>
      <c r="G1168" s="79">
        <v>23</v>
      </c>
    </row>
    <row r="1169" spans="1:7" ht="31.5" x14ac:dyDescent="0.2">
      <c r="A1169" s="35" t="s">
        <v>303</v>
      </c>
      <c r="B1169" s="20" t="s">
        <v>125</v>
      </c>
      <c r="C1169" s="20" t="s">
        <v>10</v>
      </c>
      <c r="D1169" s="20" t="s">
        <v>304</v>
      </c>
      <c r="E1169" s="1"/>
      <c r="F1169" s="63">
        <f t="shared" ref="F1169:G1173" si="309">F1170</f>
        <v>1155</v>
      </c>
      <c r="G1169" s="63">
        <f t="shared" si="309"/>
        <v>1155</v>
      </c>
    </row>
    <row r="1170" spans="1:7" ht="31.5" x14ac:dyDescent="0.2">
      <c r="A1170" s="35" t="s">
        <v>339</v>
      </c>
      <c r="B1170" s="142" t="s">
        <v>125</v>
      </c>
      <c r="C1170" s="142" t="s">
        <v>10</v>
      </c>
      <c r="D1170" s="20" t="s">
        <v>340</v>
      </c>
      <c r="E1170" s="20"/>
      <c r="F1170" s="63">
        <f t="shared" si="309"/>
        <v>1155</v>
      </c>
      <c r="G1170" s="63">
        <f t="shared" si="309"/>
        <v>1155</v>
      </c>
    </row>
    <row r="1171" spans="1:7" ht="15.75" x14ac:dyDescent="0.2">
      <c r="A1171" s="54" t="s">
        <v>343</v>
      </c>
      <c r="B1171" s="2" t="s">
        <v>125</v>
      </c>
      <c r="C1171" s="2" t="s">
        <v>10</v>
      </c>
      <c r="D1171" s="2" t="s">
        <v>344</v>
      </c>
      <c r="E1171" s="2"/>
      <c r="F1171" s="76">
        <f t="shared" si="309"/>
        <v>1155</v>
      </c>
      <c r="G1171" s="76">
        <f t="shared" si="309"/>
        <v>1155</v>
      </c>
    </row>
    <row r="1172" spans="1:7" ht="31.5" x14ac:dyDescent="0.2">
      <c r="A1172" s="25" t="s">
        <v>187</v>
      </c>
      <c r="B1172" s="1" t="s">
        <v>125</v>
      </c>
      <c r="C1172" s="1" t="s">
        <v>10</v>
      </c>
      <c r="D1172" s="1" t="s">
        <v>344</v>
      </c>
      <c r="E1172" s="86">
        <v>600</v>
      </c>
      <c r="F1172" s="76">
        <f t="shared" si="309"/>
        <v>1155</v>
      </c>
      <c r="G1172" s="76">
        <f t="shared" si="309"/>
        <v>1155</v>
      </c>
    </row>
    <row r="1173" spans="1:7" ht="15.75" x14ac:dyDescent="0.2">
      <c r="A1173" s="25" t="s">
        <v>274</v>
      </c>
      <c r="B1173" s="143" t="s">
        <v>125</v>
      </c>
      <c r="C1173" s="143" t="s">
        <v>10</v>
      </c>
      <c r="D1173" s="1" t="s">
        <v>344</v>
      </c>
      <c r="E1173" s="86">
        <v>610</v>
      </c>
      <c r="F1173" s="79">
        <f t="shared" si="309"/>
        <v>1155</v>
      </c>
      <c r="G1173" s="79">
        <f t="shared" si="309"/>
        <v>1155</v>
      </c>
    </row>
    <row r="1174" spans="1:7" ht="15.75" hidden="1" x14ac:dyDescent="0.2">
      <c r="A1174" s="25" t="s">
        <v>275</v>
      </c>
      <c r="B1174" s="143" t="s">
        <v>125</v>
      </c>
      <c r="C1174" s="143" t="s">
        <v>10</v>
      </c>
      <c r="D1174" s="1" t="s">
        <v>344</v>
      </c>
      <c r="E1174" s="86">
        <v>612</v>
      </c>
      <c r="F1174" s="79">
        <v>1155</v>
      </c>
      <c r="G1174" s="79">
        <v>1155</v>
      </c>
    </row>
    <row r="1175" spans="1:7" ht="15.75" x14ac:dyDescent="0.2">
      <c r="A1175" s="144" t="s">
        <v>115</v>
      </c>
      <c r="B1175" s="20" t="s">
        <v>125</v>
      </c>
      <c r="C1175" s="20" t="s">
        <v>10</v>
      </c>
      <c r="D1175" s="20" t="s">
        <v>116</v>
      </c>
      <c r="E1175" s="58"/>
      <c r="F1175" s="63">
        <f t="shared" ref="F1175:G1177" si="310">F1176</f>
        <v>700</v>
      </c>
      <c r="G1175" s="63">
        <f t="shared" si="310"/>
        <v>700</v>
      </c>
    </row>
    <row r="1176" spans="1:7" ht="15.75" x14ac:dyDescent="0.2">
      <c r="A1176" s="82" t="s">
        <v>462</v>
      </c>
      <c r="B1176" s="16" t="s">
        <v>125</v>
      </c>
      <c r="C1176" s="16" t="s">
        <v>10</v>
      </c>
      <c r="D1176" s="16" t="s">
        <v>480</v>
      </c>
      <c r="E1176" s="16"/>
      <c r="F1176" s="18">
        <f t="shared" si="310"/>
        <v>700</v>
      </c>
      <c r="G1176" s="18">
        <f t="shared" si="310"/>
        <v>700</v>
      </c>
    </row>
    <row r="1177" spans="1:7" ht="15.75" x14ac:dyDescent="0.2">
      <c r="A1177" s="25" t="s">
        <v>183</v>
      </c>
      <c r="B1177" s="143" t="s">
        <v>125</v>
      </c>
      <c r="C1177" s="143" t="s">
        <v>10</v>
      </c>
      <c r="D1177" s="1" t="s">
        <v>480</v>
      </c>
      <c r="E1177" s="1" t="s">
        <v>184</v>
      </c>
      <c r="F1177" s="79">
        <f t="shared" si="310"/>
        <v>700</v>
      </c>
      <c r="G1177" s="79">
        <f t="shared" si="310"/>
        <v>700</v>
      </c>
    </row>
    <row r="1178" spans="1:7" ht="15.75" x14ac:dyDescent="0.2">
      <c r="A1178" s="25" t="s">
        <v>185</v>
      </c>
      <c r="B1178" s="1" t="s">
        <v>125</v>
      </c>
      <c r="C1178" s="1" t="s">
        <v>10</v>
      </c>
      <c r="D1178" s="1" t="s">
        <v>480</v>
      </c>
      <c r="E1178" s="1" t="s">
        <v>186</v>
      </c>
      <c r="F1178" s="79">
        <v>700</v>
      </c>
      <c r="G1178" s="79">
        <v>700</v>
      </c>
    </row>
    <row r="1179" spans="1:7" ht="15.75" x14ac:dyDescent="0.2">
      <c r="A1179" s="145" t="s">
        <v>536</v>
      </c>
      <c r="B1179" s="146" t="s">
        <v>125</v>
      </c>
      <c r="C1179" s="146" t="s">
        <v>27</v>
      </c>
      <c r="D1179" s="146" t="s">
        <v>482</v>
      </c>
      <c r="E1179" s="147"/>
      <c r="F1179" s="148">
        <f>F1180+F1227+F1238</f>
        <v>310794.5</v>
      </c>
      <c r="G1179" s="148">
        <f>G1180+G1227+G1238</f>
        <v>363311</v>
      </c>
    </row>
    <row r="1180" spans="1:7" ht="31.5" x14ac:dyDescent="0.2">
      <c r="A1180" s="15" t="s">
        <v>151</v>
      </c>
      <c r="B1180" s="16" t="s">
        <v>125</v>
      </c>
      <c r="C1180" s="16" t="s">
        <v>27</v>
      </c>
      <c r="D1180" s="16" t="s">
        <v>57</v>
      </c>
      <c r="E1180" s="16"/>
      <c r="F1180" s="149">
        <f>F1181+F1188</f>
        <v>309558.5</v>
      </c>
      <c r="G1180" s="149">
        <f>G1181+G1188</f>
        <v>362175</v>
      </c>
    </row>
    <row r="1181" spans="1:7" ht="15.75" x14ac:dyDescent="0.2">
      <c r="A1181" s="15" t="s">
        <v>58</v>
      </c>
      <c r="B1181" s="16" t="s">
        <v>125</v>
      </c>
      <c r="C1181" s="16" t="s">
        <v>27</v>
      </c>
      <c r="D1181" s="16" t="s">
        <v>59</v>
      </c>
      <c r="E1181" s="17"/>
      <c r="F1181" s="18">
        <f t="shared" ref="F1181:G1181" si="311">F1182</f>
        <v>9.5</v>
      </c>
      <c r="G1181" s="18">
        <f t="shared" si="311"/>
        <v>9.5</v>
      </c>
    </row>
    <row r="1182" spans="1:7" ht="31.5" x14ac:dyDescent="0.2">
      <c r="A1182" s="97" t="s">
        <v>854</v>
      </c>
      <c r="B1182" s="16" t="s">
        <v>125</v>
      </c>
      <c r="C1182" s="16" t="s">
        <v>27</v>
      </c>
      <c r="D1182" s="5" t="s">
        <v>855</v>
      </c>
      <c r="E1182" s="65"/>
      <c r="F1182" s="99">
        <f>F1183</f>
        <v>9.5</v>
      </c>
      <c r="G1182" s="150">
        <f>G1183</f>
        <v>9.5</v>
      </c>
    </row>
    <row r="1183" spans="1:7" ht="15.75" x14ac:dyDescent="0.2">
      <c r="A1183" s="22" t="s">
        <v>488</v>
      </c>
      <c r="B1183" s="16" t="s">
        <v>125</v>
      </c>
      <c r="C1183" s="16" t="s">
        <v>27</v>
      </c>
      <c r="D1183" s="3" t="s">
        <v>856</v>
      </c>
      <c r="E1183" s="106"/>
      <c r="F1183" s="11">
        <f t="shared" ref="F1183:G1184" si="312">F1184</f>
        <v>9.5</v>
      </c>
      <c r="G1183" s="11">
        <f t="shared" si="312"/>
        <v>9.5</v>
      </c>
    </row>
    <row r="1184" spans="1:7" ht="15.75" x14ac:dyDescent="0.2">
      <c r="A1184" s="22" t="s">
        <v>495</v>
      </c>
      <c r="B1184" s="2" t="s">
        <v>125</v>
      </c>
      <c r="C1184" s="2" t="s">
        <v>27</v>
      </c>
      <c r="D1184" s="3" t="s">
        <v>857</v>
      </c>
      <c r="E1184" s="106"/>
      <c r="F1184" s="11">
        <f t="shared" si="312"/>
        <v>9.5</v>
      </c>
      <c r="G1184" s="11">
        <f t="shared" si="312"/>
        <v>9.5</v>
      </c>
    </row>
    <row r="1185" spans="1:7" ht="31.5" x14ac:dyDescent="0.2">
      <c r="A1185" s="23" t="s">
        <v>187</v>
      </c>
      <c r="B1185" s="2" t="s">
        <v>125</v>
      </c>
      <c r="C1185" s="2" t="s">
        <v>27</v>
      </c>
      <c r="D1185" s="80" t="s">
        <v>857</v>
      </c>
      <c r="E1185" s="107" t="s">
        <v>188</v>
      </c>
      <c r="F1185" s="10">
        <f t="shared" ref="F1185:G1186" si="313">F1186</f>
        <v>9.5</v>
      </c>
      <c r="G1185" s="101">
        <f t="shared" si="313"/>
        <v>9.5</v>
      </c>
    </row>
    <row r="1186" spans="1:7" ht="15.75" x14ac:dyDescent="0.2">
      <c r="A1186" s="23" t="s">
        <v>274</v>
      </c>
      <c r="B1186" s="1" t="s">
        <v>125</v>
      </c>
      <c r="C1186" s="1" t="s">
        <v>27</v>
      </c>
      <c r="D1186" s="80" t="s">
        <v>857</v>
      </c>
      <c r="E1186" s="107" t="s">
        <v>286</v>
      </c>
      <c r="F1186" s="10">
        <f t="shared" si="313"/>
        <v>9.5</v>
      </c>
      <c r="G1186" s="101">
        <f t="shared" si="313"/>
        <v>9.5</v>
      </c>
    </row>
    <row r="1187" spans="1:7" ht="15.75" hidden="1" x14ac:dyDescent="0.2">
      <c r="A1187" s="23" t="s">
        <v>275</v>
      </c>
      <c r="B1187" s="1" t="s">
        <v>125</v>
      </c>
      <c r="C1187" s="1" t="s">
        <v>27</v>
      </c>
      <c r="D1187" s="80" t="s">
        <v>857</v>
      </c>
      <c r="E1187" s="107" t="s">
        <v>276</v>
      </c>
      <c r="F1187" s="134">
        <v>9.5</v>
      </c>
      <c r="G1187" s="134">
        <v>9.5</v>
      </c>
    </row>
    <row r="1188" spans="1:7" ht="31.5" x14ac:dyDescent="0.2">
      <c r="A1188" s="97" t="s">
        <v>520</v>
      </c>
      <c r="B1188" s="16" t="s">
        <v>125</v>
      </c>
      <c r="C1188" s="16" t="s">
        <v>27</v>
      </c>
      <c r="D1188" s="5" t="s">
        <v>521</v>
      </c>
      <c r="E1188" s="135"/>
      <c r="F1188" s="21">
        <f t="shared" ref="F1188:G1188" si="314">F1189+F1204</f>
        <v>309549</v>
      </c>
      <c r="G1188" s="21">
        <f t="shared" si="314"/>
        <v>362165.5</v>
      </c>
    </row>
    <row r="1189" spans="1:7" ht="47.25" x14ac:dyDescent="0.2">
      <c r="A1189" s="97" t="s">
        <v>858</v>
      </c>
      <c r="B1189" s="20" t="s">
        <v>125</v>
      </c>
      <c r="C1189" s="20" t="s">
        <v>27</v>
      </c>
      <c r="D1189" s="5" t="s">
        <v>522</v>
      </c>
      <c r="E1189" s="58"/>
      <c r="F1189" s="99">
        <f>F1190+F1195</f>
        <v>1673</v>
      </c>
      <c r="G1189" s="99">
        <f>G1190+G1195</f>
        <v>1673</v>
      </c>
    </row>
    <row r="1190" spans="1:7" ht="15.75" x14ac:dyDescent="0.2">
      <c r="A1190" s="112" t="s">
        <v>523</v>
      </c>
      <c r="B1190" s="16" t="s">
        <v>125</v>
      </c>
      <c r="C1190" s="16" t="s">
        <v>27</v>
      </c>
      <c r="D1190" s="83" t="s">
        <v>524</v>
      </c>
      <c r="E1190" s="16"/>
      <c r="F1190" s="105">
        <f t="shared" ref="F1190:G1191" si="315">F1191</f>
        <v>300</v>
      </c>
      <c r="G1190" s="113">
        <f t="shared" si="315"/>
        <v>300</v>
      </c>
    </row>
    <row r="1191" spans="1:7" ht="15.75" x14ac:dyDescent="0.2">
      <c r="A1191" s="136" t="s">
        <v>525</v>
      </c>
      <c r="B1191" s="2" t="s">
        <v>125</v>
      </c>
      <c r="C1191" s="2" t="s">
        <v>27</v>
      </c>
      <c r="D1191" s="3" t="s">
        <v>526</v>
      </c>
      <c r="E1191" s="2"/>
      <c r="F1191" s="11">
        <f t="shared" si="315"/>
        <v>300</v>
      </c>
      <c r="G1191" s="11">
        <f t="shared" si="315"/>
        <v>300</v>
      </c>
    </row>
    <row r="1192" spans="1:7" ht="31.5" x14ac:dyDescent="0.2">
      <c r="A1192" s="23" t="s">
        <v>187</v>
      </c>
      <c r="B1192" s="1" t="s">
        <v>125</v>
      </c>
      <c r="C1192" s="1" t="s">
        <v>27</v>
      </c>
      <c r="D1192" s="80" t="s">
        <v>526</v>
      </c>
      <c r="E1192" s="126" t="s">
        <v>188</v>
      </c>
      <c r="F1192" s="10">
        <f t="shared" ref="F1192:G1193" si="316">F1193</f>
        <v>300</v>
      </c>
      <c r="G1192" s="101">
        <f t="shared" si="316"/>
        <v>300</v>
      </c>
    </row>
    <row r="1193" spans="1:7" ht="15.75" x14ac:dyDescent="0.2">
      <c r="A1193" s="23" t="s">
        <v>274</v>
      </c>
      <c r="B1193" s="1" t="s">
        <v>125</v>
      </c>
      <c r="C1193" s="1" t="s">
        <v>27</v>
      </c>
      <c r="D1193" s="80" t="s">
        <v>526</v>
      </c>
      <c r="E1193" s="126" t="s">
        <v>286</v>
      </c>
      <c r="F1193" s="10">
        <f t="shared" si="316"/>
        <v>300</v>
      </c>
      <c r="G1193" s="101">
        <f t="shared" si="316"/>
        <v>300</v>
      </c>
    </row>
    <row r="1194" spans="1:7" ht="15.75" hidden="1" x14ac:dyDescent="0.2">
      <c r="A1194" s="23" t="s">
        <v>275</v>
      </c>
      <c r="B1194" s="1" t="s">
        <v>125</v>
      </c>
      <c r="C1194" s="1" t="s">
        <v>27</v>
      </c>
      <c r="D1194" s="80" t="s">
        <v>526</v>
      </c>
      <c r="E1194" s="126" t="s">
        <v>276</v>
      </c>
      <c r="F1194" s="9">
        <v>300</v>
      </c>
      <c r="G1194" s="9">
        <v>300</v>
      </c>
    </row>
    <row r="1195" spans="1:7" ht="31.5" x14ac:dyDescent="0.2">
      <c r="A1195" s="136" t="s">
        <v>541</v>
      </c>
      <c r="B1195" s="2" t="s">
        <v>125</v>
      </c>
      <c r="C1195" s="2" t="s">
        <v>27</v>
      </c>
      <c r="D1195" s="3" t="s">
        <v>542</v>
      </c>
      <c r="E1195" s="126"/>
      <c r="F1195" s="9">
        <f t="shared" ref="F1195:G1195" si="317">F1196+F1200</f>
        <v>1373</v>
      </c>
      <c r="G1195" s="9">
        <f t="shared" si="317"/>
        <v>1373</v>
      </c>
    </row>
    <row r="1196" spans="1:7" ht="31.5" x14ac:dyDescent="0.2">
      <c r="A1196" s="136" t="s">
        <v>543</v>
      </c>
      <c r="B1196" s="2" t="s">
        <v>125</v>
      </c>
      <c r="C1196" s="2" t="s">
        <v>27</v>
      </c>
      <c r="D1196" s="3" t="s">
        <v>544</v>
      </c>
      <c r="E1196" s="2"/>
      <c r="F1196" s="8">
        <f t="shared" ref="F1196:G1198" si="318">F1197</f>
        <v>1055</v>
      </c>
      <c r="G1196" s="122">
        <f t="shared" si="318"/>
        <v>1055</v>
      </c>
    </row>
    <row r="1197" spans="1:7" ht="31.5" x14ac:dyDescent="0.2">
      <c r="A1197" s="23" t="s">
        <v>187</v>
      </c>
      <c r="B1197" s="1" t="s">
        <v>125</v>
      </c>
      <c r="C1197" s="1" t="s">
        <v>27</v>
      </c>
      <c r="D1197" s="80" t="s">
        <v>544</v>
      </c>
      <c r="E1197" s="126" t="s">
        <v>188</v>
      </c>
      <c r="F1197" s="10">
        <f t="shared" si="318"/>
        <v>1055</v>
      </c>
      <c r="G1197" s="101">
        <f t="shared" si="318"/>
        <v>1055</v>
      </c>
    </row>
    <row r="1198" spans="1:7" ht="15.75" x14ac:dyDescent="0.2">
      <c r="A1198" s="23" t="s">
        <v>274</v>
      </c>
      <c r="B1198" s="1" t="s">
        <v>125</v>
      </c>
      <c r="C1198" s="1" t="s">
        <v>27</v>
      </c>
      <c r="D1198" s="80" t="s">
        <v>544</v>
      </c>
      <c r="E1198" s="126" t="s">
        <v>286</v>
      </c>
      <c r="F1198" s="10">
        <f t="shared" si="318"/>
        <v>1055</v>
      </c>
      <c r="G1198" s="101">
        <f t="shared" si="318"/>
        <v>1055</v>
      </c>
    </row>
    <row r="1199" spans="1:7" ht="15.75" hidden="1" x14ac:dyDescent="0.25">
      <c r="A1199" s="23" t="s">
        <v>275</v>
      </c>
      <c r="B1199" s="1" t="s">
        <v>125</v>
      </c>
      <c r="C1199" s="1" t="s">
        <v>27</v>
      </c>
      <c r="D1199" s="80" t="s">
        <v>544</v>
      </c>
      <c r="E1199" s="126" t="s">
        <v>276</v>
      </c>
      <c r="F1199" s="151">
        <v>1055</v>
      </c>
      <c r="G1199" s="151">
        <v>1055</v>
      </c>
    </row>
    <row r="1200" spans="1:7" ht="31.5" x14ac:dyDescent="0.2">
      <c r="A1200" s="152" t="s">
        <v>545</v>
      </c>
      <c r="B1200" s="2" t="s">
        <v>125</v>
      </c>
      <c r="C1200" s="2" t="s">
        <v>27</v>
      </c>
      <c r="D1200" s="3" t="s">
        <v>546</v>
      </c>
      <c r="E1200" s="2"/>
      <c r="F1200" s="8">
        <f t="shared" ref="F1200:G1202" si="319">F1201</f>
        <v>318</v>
      </c>
      <c r="G1200" s="122">
        <f t="shared" si="319"/>
        <v>318</v>
      </c>
    </row>
    <row r="1201" spans="1:7" ht="31.5" x14ac:dyDescent="0.2">
      <c r="A1201" s="153" t="s">
        <v>187</v>
      </c>
      <c r="B1201" s="1" t="s">
        <v>125</v>
      </c>
      <c r="C1201" s="1" t="s">
        <v>27</v>
      </c>
      <c r="D1201" s="24" t="s">
        <v>546</v>
      </c>
      <c r="E1201" s="126" t="s">
        <v>188</v>
      </c>
      <c r="F1201" s="10">
        <f t="shared" si="319"/>
        <v>318</v>
      </c>
      <c r="G1201" s="101">
        <f t="shared" si="319"/>
        <v>318</v>
      </c>
    </row>
    <row r="1202" spans="1:7" ht="15.75" x14ac:dyDescent="0.2">
      <c r="A1202" s="153" t="s">
        <v>274</v>
      </c>
      <c r="B1202" s="2" t="s">
        <v>125</v>
      </c>
      <c r="C1202" s="2" t="s">
        <v>27</v>
      </c>
      <c r="D1202" s="24" t="s">
        <v>546</v>
      </c>
      <c r="E1202" s="126" t="s">
        <v>286</v>
      </c>
      <c r="F1202" s="10">
        <f t="shared" si="319"/>
        <v>318</v>
      </c>
      <c r="G1202" s="101">
        <f t="shared" si="319"/>
        <v>318</v>
      </c>
    </row>
    <row r="1203" spans="1:7" ht="15.75" hidden="1" x14ac:dyDescent="0.25">
      <c r="A1203" s="153" t="s">
        <v>275</v>
      </c>
      <c r="B1203" s="1" t="s">
        <v>125</v>
      </c>
      <c r="C1203" s="1" t="s">
        <v>27</v>
      </c>
      <c r="D1203" s="24" t="s">
        <v>546</v>
      </c>
      <c r="E1203" s="126" t="s">
        <v>276</v>
      </c>
      <c r="F1203" s="154">
        <v>318</v>
      </c>
      <c r="G1203" s="154">
        <v>318</v>
      </c>
    </row>
    <row r="1204" spans="1:7" ht="31.5" x14ac:dyDescent="0.2">
      <c r="A1204" s="97" t="s">
        <v>859</v>
      </c>
      <c r="B1204" s="20" t="s">
        <v>125</v>
      </c>
      <c r="C1204" s="20" t="s">
        <v>27</v>
      </c>
      <c r="D1204" s="5" t="s">
        <v>527</v>
      </c>
      <c r="E1204" s="58"/>
      <c r="F1204" s="21">
        <f>F1205+F1210+F1214+F1218</f>
        <v>307876</v>
      </c>
      <c r="G1204" s="21">
        <f>G1205+G1210+G1214+G1218</f>
        <v>360492.5</v>
      </c>
    </row>
    <row r="1205" spans="1:7" ht="15.75" x14ac:dyDescent="0.2">
      <c r="A1205" s="112" t="s">
        <v>523</v>
      </c>
      <c r="B1205" s="16" t="s">
        <v>125</v>
      </c>
      <c r="C1205" s="16" t="s">
        <v>27</v>
      </c>
      <c r="D1205" s="83" t="s">
        <v>528</v>
      </c>
      <c r="E1205" s="16"/>
      <c r="F1205" s="105">
        <f>F1206</f>
        <v>16953</v>
      </c>
      <c r="G1205" s="105">
        <f>G1206</f>
        <v>50854</v>
      </c>
    </row>
    <row r="1206" spans="1:7" ht="15.75" x14ac:dyDescent="0.2">
      <c r="A1206" s="152" t="s">
        <v>537</v>
      </c>
      <c r="B1206" s="2" t="s">
        <v>125</v>
      </c>
      <c r="C1206" s="2" t="s">
        <v>27</v>
      </c>
      <c r="D1206" s="3" t="s">
        <v>864</v>
      </c>
      <c r="E1206" s="2"/>
      <c r="F1206" s="8">
        <f t="shared" ref="F1206:G1208" si="320">F1207</f>
        <v>16953</v>
      </c>
      <c r="G1206" s="122">
        <f t="shared" si="320"/>
        <v>50854</v>
      </c>
    </row>
    <row r="1207" spans="1:7" ht="31.5" x14ac:dyDescent="0.2">
      <c r="A1207" s="47" t="s">
        <v>461</v>
      </c>
      <c r="B1207" s="1" t="s">
        <v>125</v>
      </c>
      <c r="C1207" s="1" t="s">
        <v>27</v>
      </c>
      <c r="D1207" s="24" t="s">
        <v>864</v>
      </c>
      <c r="E1207" s="126" t="s">
        <v>384</v>
      </c>
      <c r="F1207" s="10">
        <f t="shared" si="320"/>
        <v>16953</v>
      </c>
      <c r="G1207" s="101">
        <f t="shared" si="320"/>
        <v>50854</v>
      </c>
    </row>
    <row r="1208" spans="1:7" ht="15.75" x14ac:dyDescent="0.2">
      <c r="A1208" s="25" t="s">
        <v>325</v>
      </c>
      <c r="B1208" s="1" t="s">
        <v>125</v>
      </c>
      <c r="C1208" s="1" t="s">
        <v>27</v>
      </c>
      <c r="D1208" s="24" t="s">
        <v>864</v>
      </c>
      <c r="E1208" s="126" t="s">
        <v>392</v>
      </c>
      <c r="F1208" s="10">
        <f t="shared" si="320"/>
        <v>16953</v>
      </c>
      <c r="G1208" s="101">
        <f t="shared" si="320"/>
        <v>50854</v>
      </c>
    </row>
    <row r="1209" spans="1:7" ht="31.5" hidden="1" x14ac:dyDescent="0.2">
      <c r="A1209" s="25" t="s">
        <v>326</v>
      </c>
      <c r="B1209" s="1" t="s">
        <v>125</v>
      </c>
      <c r="C1209" s="1" t="s">
        <v>27</v>
      </c>
      <c r="D1209" s="24" t="s">
        <v>864</v>
      </c>
      <c r="E1209" s="126" t="s">
        <v>539</v>
      </c>
      <c r="F1209" s="9">
        <v>16953</v>
      </c>
      <c r="G1209" s="101">
        <v>50854</v>
      </c>
    </row>
    <row r="1210" spans="1:7" ht="31.5" x14ac:dyDescent="0.25">
      <c r="A1210" s="13" t="s">
        <v>865</v>
      </c>
      <c r="B1210" s="157" t="s">
        <v>125</v>
      </c>
      <c r="C1210" s="38" t="s">
        <v>27</v>
      </c>
      <c r="D1210" s="3" t="str">
        <f>D1211</f>
        <v>01 3 02 60480</v>
      </c>
      <c r="E1210" s="45"/>
      <c r="F1210" s="155">
        <f>F1211</f>
        <v>0</v>
      </c>
      <c r="G1210" s="155">
        <f>G1211</f>
        <v>9357.5</v>
      </c>
    </row>
    <row r="1211" spans="1:7" ht="31.5" x14ac:dyDescent="0.25">
      <c r="A1211" s="137" t="s">
        <v>187</v>
      </c>
      <c r="B1211" s="158" t="s">
        <v>125</v>
      </c>
      <c r="C1211" s="1" t="s">
        <v>27</v>
      </c>
      <c r="D1211" s="24" t="str">
        <f>D1212</f>
        <v>01 3 02 60480</v>
      </c>
      <c r="E1211" s="126" t="s">
        <v>188</v>
      </c>
      <c r="F1211" s="114">
        <f t="shared" ref="F1211:G1212" si="321">F1212</f>
        <v>0</v>
      </c>
      <c r="G1211" s="109">
        <f t="shared" si="321"/>
        <v>9357.5</v>
      </c>
    </row>
    <row r="1212" spans="1:7" ht="15.75" x14ac:dyDescent="0.25">
      <c r="A1212" s="137" t="s">
        <v>274</v>
      </c>
      <c r="B1212" s="158" t="s">
        <v>125</v>
      </c>
      <c r="C1212" s="1" t="s">
        <v>27</v>
      </c>
      <c r="D1212" s="24" t="str">
        <f>D1213</f>
        <v>01 3 02 60480</v>
      </c>
      <c r="E1212" s="126" t="s">
        <v>286</v>
      </c>
      <c r="F1212" s="114">
        <f t="shared" si="321"/>
        <v>0</v>
      </c>
      <c r="G1212" s="109">
        <f t="shared" si="321"/>
        <v>9357.5</v>
      </c>
    </row>
    <row r="1213" spans="1:7" ht="15.75" hidden="1" x14ac:dyDescent="0.25">
      <c r="A1213" s="137" t="s">
        <v>275</v>
      </c>
      <c r="B1213" s="158" t="s">
        <v>125</v>
      </c>
      <c r="C1213" s="1" t="s">
        <v>27</v>
      </c>
      <c r="D1213" s="24" t="s">
        <v>866</v>
      </c>
      <c r="E1213" s="126" t="s">
        <v>276</v>
      </c>
      <c r="F1213" s="114">
        <v>0</v>
      </c>
      <c r="G1213" s="109">
        <v>9357.5</v>
      </c>
    </row>
    <row r="1214" spans="1:7" ht="31.5" x14ac:dyDescent="0.2">
      <c r="A1214" s="136" t="s">
        <v>540</v>
      </c>
      <c r="B1214" s="2" t="s">
        <v>125</v>
      </c>
      <c r="C1214" s="2" t="s">
        <v>27</v>
      </c>
      <c r="D1214" s="3" t="s">
        <v>867</v>
      </c>
      <c r="E1214" s="2"/>
      <c r="F1214" s="11">
        <f t="shared" ref="F1214:G1216" si="322">F1215</f>
        <v>53516</v>
      </c>
      <c r="G1214" s="111">
        <f t="shared" si="322"/>
        <v>53516</v>
      </c>
    </row>
    <row r="1215" spans="1:7" ht="31.5" x14ac:dyDescent="0.2">
      <c r="A1215" s="23" t="s">
        <v>187</v>
      </c>
      <c r="B1215" s="1" t="s">
        <v>125</v>
      </c>
      <c r="C1215" s="1" t="s">
        <v>27</v>
      </c>
      <c r="D1215" s="1" t="s">
        <v>867</v>
      </c>
      <c r="E1215" s="126" t="s">
        <v>188</v>
      </c>
      <c r="F1215" s="9">
        <f t="shared" si="322"/>
        <v>53516</v>
      </c>
      <c r="G1215" s="12">
        <f t="shared" si="322"/>
        <v>53516</v>
      </c>
    </row>
    <row r="1216" spans="1:7" ht="15.75" x14ac:dyDescent="0.2">
      <c r="A1216" s="23" t="s">
        <v>274</v>
      </c>
      <c r="B1216" s="1" t="s">
        <v>125</v>
      </c>
      <c r="C1216" s="1" t="s">
        <v>27</v>
      </c>
      <c r="D1216" s="1" t="s">
        <v>867</v>
      </c>
      <c r="E1216" s="126" t="s">
        <v>286</v>
      </c>
      <c r="F1216" s="9">
        <f t="shared" si="322"/>
        <v>53516</v>
      </c>
      <c r="G1216" s="12">
        <f t="shared" si="322"/>
        <v>53516</v>
      </c>
    </row>
    <row r="1217" spans="1:7" ht="47.25" hidden="1" x14ac:dyDescent="0.2">
      <c r="A1217" s="102" t="s">
        <v>329</v>
      </c>
      <c r="B1217" s="1" t="s">
        <v>125</v>
      </c>
      <c r="C1217" s="1" t="s">
        <v>27</v>
      </c>
      <c r="D1217" s="1" t="s">
        <v>867</v>
      </c>
      <c r="E1217" s="1" t="s">
        <v>473</v>
      </c>
      <c r="F1217" s="10">
        <v>53516</v>
      </c>
      <c r="G1217" s="10">
        <v>53516</v>
      </c>
    </row>
    <row r="1218" spans="1:7" ht="31.5" x14ac:dyDescent="0.2">
      <c r="A1218" s="136" t="s">
        <v>541</v>
      </c>
      <c r="B1218" s="2" t="s">
        <v>125</v>
      </c>
      <c r="C1218" s="2" t="s">
        <v>27</v>
      </c>
      <c r="D1218" s="3" t="s">
        <v>868</v>
      </c>
      <c r="E1218" s="2"/>
      <c r="F1218" s="159">
        <f t="shared" ref="F1218:G1218" si="323">F1219+F1223</f>
        <v>237407</v>
      </c>
      <c r="G1218" s="159">
        <f t="shared" si="323"/>
        <v>246765</v>
      </c>
    </row>
    <row r="1219" spans="1:7" ht="31.5" x14ac:dyDescent="0.2">
      <c r="A1219" s="136" t="s">
        <v>543</v>
      </c>
      <c r="B1219" s="2" t="s">
        <v>125</v>
      </c>
      <c r="C1219" s="2" t="s">
        <v>27</v>
      </c>
      <c r="D1219" s="3" t="s">
        <v>869</v>
      </c>
      <c r="E1219" s="2"/>
      <c r="F1219" s="155">
        <f t="shared" ref="F1219:G1221" si="324">F1220</f>
        <v>1421</v>
      </c>
      <c r="G1219" s="156">
        <f t="shared" si="324"/>
        <v>10779</v>
      </c>
    </row>
    <row r="1220" spans="1:7" ht="31.5" x14ac:dyDescent="0.2">
      <c r="A1220" s="23" t="s">
        <v>187</v>
      </c>
      <c r="B1220" s="126" t="s">
        <v>125</v>
      </c>
      <c r="C1220" s="126" t="s">
        <v>27</v>
      </c>
      <c r="D1220" s="80" t="s">
        <v>869</v>
      </c>
      <c r="E1220" s="126" t="s">
        <v>188</v>
      </c>
      <c r="F1220" s="114">
        <f t="shared" si="324"/>
        <v>1421</v>
      </c>
      <c r="G1220" s="109">
        <f t="shared" si="324"/>
        <v>10779</v>
      </c>
    </row>
    <row r="1221" spans="1:7" ht="15.75" x14ac:dyDescent="0.2">
      <c r="A1221" s="23" t="s">
        <v>274</v>
      </c>
      <c r="B1221" s="126" t="s">
        <v>125</v>
      </c>
      <c r="C1221" s="126" t="s">
        <v>27</v>
      </c>
      <c r="D1221" s="80" t="s">
        <v>869</v>
      </c>
      <c r="E1221" s="126" t="s">
        <v>286</v>
      </c>
      <c r="F1221" s="114">
        <f t="shared" si="324"/>
        <v>1421</v>
      </c>
      <c r="G1221" s="109">
        <f t="shared" si="324"/>
        <v>10779</v>
      </c>
    </row>
    <row r="1222" spans="1:7" ht="15.75" hidden="1" x14ac:dyDescent="0.25">
      <c r="A1222" s="23" t="s">
        <v>275</v>
      </c>
      <c r="B1222" s="1" t="s">
        <v>125</v>
      </c>
      <c r="C1222" s="1" t="s">
        <v>27</v>
      </c>
      <c r="D1222" s="80" t="s">
        <v>869</v>
      </c>
      <c r="E1222" s="126" t="s">
        <v>276</v>
      </c>
      <c r="F1222" s="151">
        <v>1421</v>
      </c>
      <c r="G1222" s="151">
        <f>1421+9358</f>
        <v>10779</v>
      </c>
    </row>
    <row r="1223" spans="1:7" ht="31.5" x14ac:dyDescent="0.2">
      <c r="A1223" s="136" t="s">
        <v>547</v>
      </c>
      <c r="B1223" s="2" t="s">
        <v>125</v>
      </c>
      <c r="C1223" s="2" t="s">
        <v>27</v>
      </c>
      <c r="D1223" s="2" t="s">
        <v>870</v>
      </c>
      <c r="E1223" s="2"/>
      <c r="F1223" s="155">
        <f t="shared" ref="F1223:G1225" si="325">F1224</f>
        <v>235986</v>
      </c>
      <c r="G1223" s="156">
        <f t="shared" si="325"/>
        <v>235986</v>
      </c>
    </row>
    <row r="1224" spans="1:7" ht="31.5" x14ac:dyDescent="0.2">
      <c r="A1224" s="23" t="s">
        <v>187</v>
      </c>
      <c r="B1224" s="1" t="s">
        <v>125</v>
      </c>
      <c r="C1224" s="1" t="s">
        <v>27</v>
      </c>
      <c r="D1224" s="1" t="s">
        <v>870</v>
      </c>
      <c r="E1224" s="126" t="s">
        <v>188</v>
      </c>
      <c r="F1224" s="114">
        <f t="shared" si="325"/>
        <v>235986</v>
      </c>
      <c r="G1224" s="109">
        <f t="shared" si="325"/>
        <v>235986</v>
      </c>
    </row>
    <row r="1225" spans="1:7" ht="15.75" x14ac:dyDescent="0.2">
      <c r="A1225" s="23" t="s">
        <v>274</v>
      </c>
      <c r="B1225" s="1" t="s">
        <v>125</v>
      </c>
      <c r="C1225" s="1" t="s">
        <v>27</v>
      </c>
      <c r="D1225" s="1" t="s">
        <v>870</v>
      </c>
      <c r="E1225" s="126" t="s">
        <v>286</v>
      </c>
      <c r="F1225" s="114">
        <f t="shared" si="325"/>
        <v>235986</v>
      </c>
      <c r="G1225" s="109">
        <f t="shared" si="325"/>
        <v>235986</v>
      </c>
    </row>
    <row r="1226" spans="1:7" ht="47.25" hidden="1" x14ac:dyDescent="0.2">
      <c r="A1226" s="102" t="s">
        <v>329</v>
      </c>
      <c r="B1226" s="1" t="s">
        <v>125</v>
      </c>
      <c r="C1226" s="1" t="s">
        <v>27</v>
      </c>
      <c r="D1226" s="1" t="s">
        <v>870</v>
      </c>
      <c r="E1226" s="1" t="s">
        <v>473</v>
      </c>
      <c r="F1226" s="114">
        <v>235986</v>
      </c>
      <c r="G1226" s="114">
        <v>235986</v>
      </c>
    </row>
    <row r="1227" spans="1:7" ht="56.25" x14ac:dyDescent="0.2">
      <c r="A1227" s="95" t="s">
        <v>375</v>
      </c>
      <c r="B1227" s="61" t="s">
        <v>125</v>
      </c>
      <c r="C1227" s="61" t="s">
        <v>27</v>
      </c>
      <c r="D1227" s="192" t="s">
        <v>376</v>
      </c>
      <c r="E1227" s="126"/>
      <c r="F1227" s="193">
        <f t="shared" ref="F1227:G1228" si="326">F1228</f>
        <v>576</v>
      </c>
      <c r="G1227" s="193">
        <f t="shared" si="326"/>
        <v>576</v>
      </c>
    </row>
    <row r="1228" spans="1:7" ht="31.5" x14ac:dyDescent="0.2">
      <c r="A1228" s="194" t="s">
        <v>377</v>
      </c>
      <c r="B1228" s="195" t="s">
        <v>125</v>
      </c>
      <c r="C1228" s="195" t="s">
        <v>27</v>
      </c>
      <c r="D1228" s="196" t="s">
        <v>378</v>
      </c>
      <c r="E1228" s="126"/>
      <c r="F1228" s="197">
        <f t="shared" si="326"/>
        <v>576</v>
      </c>
      <c r="G1228" s="197">
        <f t="shared" si="326"/>
        <v>576</v>
      </c>
    </row>
    <row r="1229" spans="1:7" ht="31.5" x14ac:dyDescent="0.2">
      <c r="A1229" s="194" t="s">
        <v>379</v>
      </c>
      <c r="B1229" s="195" t="s">
        <v>125</v>
      </c>
      <c r="C1229" s="195" t="s">
        <v>27</v>
      </c>
      <c r="D1229" s="196" t="s">
        <v>380</v>
      </c>
      <c r="E1229" s="126"/>
      <c r="F1229" s="197">
        <f t="shared" ref="F1229:G1229" si="327">F1230+F1234</f>
        <v>576</v>
      </c>
      <c r="G1229" s="197">
        <f t="shared" si="327"/>
        <v>576</v>
      </c>
    </row>
    <row r="1230" spans="1:7" ht="31.5" x14ac:dyDescent="0.2">
      <c r="A1230" s="110" t="s">
        <v>534</v>
      </c>
      <c r="B1230" s="198" t="s">
        <v>125</v>
      </c>
      <c r="C1230" s="198" t="s">
        <v>27</v>
      </c>
      <c r="D1230" s="199" t="s">
        <v>535</v>
      </c>
      <c r="E1230" s="198"/>
      <c r="F1230" s="200">
        <f>F1231</f>
        <v>296</v>
      </c>
      <c r="G1230" s="200">
        <f>G1231</f>
        <v>296</v>
      </c>
    </row>
    <row r="1231" spans="1:7" ht="31.5" x14ac:dyDescent="0.2">
      <c r="A1231" s="23" t="s">
        <v>187</v>
      </c>
      <c r="B1231" s="126" t="s">
        <v>125</v>
      </c>
      <c r="C1231" s="126" t="s">
        <v>27</v>
      </c>
      <c r="D1231" s="80" t="s">
        <v>535</v>
      </c>
      <c r="E1231" s="126" t="s">
        <v>188</v>
      </c>
      <c r="F1231" s="118">
        <f t="shared" ref="F1231:G1231" si="328">F1232</f>
        <v>296</v>
      </c>
      <c r="G1231" s="118">
        <f t="shared" si="328"/>
        <v>296</v>
      </c>
    </row>
    <row r="1232" spans="1:7" ht="15.75" x14ac:dyDescent="0.2">
      <c r="A1232" s="23" t="s">
        <v>274</v>
      </c>
      <c r="B1232" s="126" t="s">
        <v>125</v>
      </c>
      <c r="C1232" s="126" t="s">
        <v>27</v>
      </c>
      <c r="D1232" s="80" t="s">
        <v>535</v>
      </c>
      <c r="E1232" s="126" t="s">
        <v>286</v>
      </c>
      <c r="F1232" s="118">
        <f>F1233</f>
        <v>296</v>
      </c>
      <c r="G1232" s="118">
        <f>G1233</f>
        <v>296</v>
      </c>
    </row>
    <row r="1233" spans="1:7" ht="15.75" hidden="1" x14ac:dyDescent="0.2">
      <c r="A1233" s="23" t="s">
        <v>275</v>
      </c>
      <c r="B1233" s="126" t="s">
        <v>125</v>
      </c>
      <c r="C1233" s="126" t="s">
        <v>27</v>
      </c>
      <c r="D1233" s="80" t="s">
        <v>535</v>
      </c>
      <c r="E1233" s="126" t="s">
        <v>276</v>
      </c>
      <c r="F1233" s="118">
        <v>296</v>
      </c>
      <c r="G1233" s="118">
        <v>296</v>
      </c>
    </row>
    <row r="1234" spans="1:7" ht="15.75" x14ac:dyDescent="0.2">
      <c r="A1234" s="110" t="s">
        <v>879</v>
      </c>
      <c r="B1234" s="198" t="s">
        <v>125</v>
      </c>
      <c r="C1234" s="198" t="s">
        <v>27</v>
      </c>
      <c r="D1234" s="198" t="s">
        <v>880</v>
      </c>
      <c r="E1234" s="198"/>
      <c r="F1234" s="118">
        <f>F1235</f>
        <v>280</v>
      </c>
      <c r="G1234" s="118">
        <f>G1235</f>
        <v>280</v>
      </c>
    </row>
    <row r="1235" spans="1:7" ht="31.5" x14ac:dyDescent="0.2">
      <c r="A1235" s="23" t="s">
        <v>187</v>
      </c>
      <c r="B1235" s="126" t="s">
        <v>125</v>
      </c>
      <c r="C1235" s="126" t="s">
        <v>27</v>
      </c>
      <c r="D1235" s="126" t="s">
        <v>880</v>
      </c>
      <c r="E1235" s="126" t="s">
        <v>188</v>
      </c>
      <c r="F1235" s="118">
        <f t="shared" ref="F1235:G1236" si="329">F1236</f>
        <v>280</v>
      </c>
      <c r="G1235" s="118">
        <f t="shared" si="329"/>
        <v>280</v>
      </c>
    </row>
    <row r="1236" spans="1:7" ht="15.75" x14ac:dyDescent="0.2">
      <c r="A1236" s="23" t="s">
        <v>274</v>
      </c>
      <c r="B1236" s="126" t="s">
        <v>125</v>
      </c>
      <c r="C1236" s="126" t="s">
        <v>27</v>
      </c>
      <c r="D1236" s="126" t="s">
        <v>880</v>
      </c>
      <c r="E1236" s="126" t="s">
        <v>286</v>
      </c>
      <c r="F1236" s="118">
        <f t="shared" si="329"/>
        <v>280</v>
      </c>
      <c r="G1236" s="118">
        <f t="shared" si="329"/>
        <v>280</v>
      </c>
    </row>
    <row r="1237" spans="1:7" ht="15.75" hidden="1" x14ac:dyDescent="0.2">
      <c r="A1237" s="23" t="s">
        <v>275</v>
      </c>
      <c r="B1237" s="126" t="s">
        <v>125</v>
      </c>
      <c r="C1237" s="126" t="s">
        <v>27</v>
      </c>
      <c r="D1237" s="126" t="s">
        <v>880</v>
      </c>
      <c r="E1237" s="126" t="s">
        <v>276</v>
      </c>
      <c r="F1237" s="118">
        <f>280</f>
        <v>280</v>
      </c>
      <c r="G1237" s="118">
        <f>280</f>
        <v>280</v>
      </c>
    </row>
    <row r="1238" spans="1:7" ht="31.5" x14ac:dyDescent="0.2">
      <c r="A1238" s="35" t="s">
        <v>163</v>
      </c>
      <c r="B1238" s="20" t="s">
        <v>125</v>
      </c>
      <c r="C1238" s="20" t="s">
        <v>27</v>
      </c>
      <c r="D1238" s="20" t="s">
        <v>65</v>
      </c>
      <c r="E1238" s="20"/>
      <c r="F1238" s="160">
        <f t="shared" ref="F1238:G1243" si="330">F1239</f>
        <v>660</v>
      </c>
      <c r="G1238" s="160">
        <f t="shared" si="330"/>
        <v>560</v>
      </c>
    </row>
    <row r="1239" spans="1:7" ht="15.75" x14ac:dyDescent="0.2">
      <c r="A1239" s="35" t="s">
        <v>164</v>
      </c>
      <c r="B1239" s="20" t="s">
        <v>125</v>
      </c>
      <c r="C1239" s="20" t="s">
        <v>27</v>
      </c>
      <c r="D1239" s="5" t="s">
        <v>165</v>
      </c>
      <c r="E1239" s="161"/>
      <c r="F1239" s="162">
        <f t="shared" si="330"/>
        <v>660</v>
      </c>
      <c r="G1239" s="162">
        <f t="shared" si="330"/>
        <v>560</v>
      </c>
    </row>
    <row r="1240" spans="1:7" ht="47.25" x14ac:dyDescent="0.2">
      <c r="A1240" s="35" t="s">
        <v>166</v>
      </c>
      <c r="B1240" s="20" t="s">
        <v>125</v>
      </c>
      <c r="C1240" s="20" t="s">
        <v>27</v>
      </c>
      <c r="D1240" s="5" t="s">
        <v>167</v>
      </c>
      <c r="E1240" s="58"/>
      <c r="F1240" s="160">
        <f t="shared" si="330"/>
        <v>660</v>
      </c>
      <c r="G1240" s="160">
        <f t="shared" si="330"/>
        <v>560</v>
      </c>
    </row>
    <row r="1241" spans="1:7" ht="63" x14ac:dyDescent="0.2">
      <c r="A1241" s="54" t="s">
        <v>168</v>
      </c>
      <c r="B1241" s="2" t="s">
        <v>125</v>
      </c>
      <c r="C1241" s="2" t="s">
        <v>27</v>
      </c>
      <c r="D1241" s="3" t="s">
        <v>169</v>
      </c>
      <c r="E1241" s="163"/>
      <c r="F1241" s="138">
        <f t="shared" si="330"/>
        <v>660</v>
      </c>
      <c r="G1241" s="138">
        <f t="shared" si="330"/>
        <v>560</v>
      </c>
    </row>
    <row r="1242" spans="1:7" ht="31.5" x14ac:dyDescent="0.2">
      <c r="A1242" s="25" t="s">
        <v>187</v>
      </c>
      <c r="B1242" s="1" t="s">
        <v>125</v>
      </c>
      <c r="C1242" s="1" t="s">
        <v>27</v>
      </c>
      <c r="D1242" s="24" t="s">
        <v>169</v>
      </c>
      <c r="E1242" s="1" t="s">
        <v>188</v>
      </c>
      <c r="F1242" s="124">
        <f t="shared" si="330"/>
        <v>660</v>
      </c>
      <c r="G1242" s="124">
        <f t="shared" si="330"/>
        <v>560</v>
      </c>
    </row>
    <row r="1243" spans="1:7" ht="15.75" x14ac:dyDescent="0.2">
      <c r="A1243" s="25" t="s">
        <v>274</v>
      </c>
      <c r="B1243" s="126" t="s">
        <v>125</v>
      </c>
      <c r="C1243" s="1" t="s">
        <v>27</v>
      </c>
      <c r="D1243" s="24" t="s">
        <v>169</v>
      </c>
      <c r="E1243" s="1" t="s">
        <v>286</v>
      </c>
      <c r="F1243" s="124">
        <f t="shared" si="330"/>
        <v>660</v>
      </c>
      <c r="G1243" s="124">
        <f t="shared" si="330"/>
        <v>560</v>
      </c>
    </row>
    <row r="1244" spans="1:7" ht="15.75" hidden="1" x14ac:dyDescent="0.2">
      <c r="A1244" s="153" t="s">
        <v>275</v>
      </c>
      <c r="B1244" s="126" t="s">
        <v>125</v>
      </c>
      <c r="C1244" s="1" t="s">
        <v>27</v>
      </c>
      <c r="D1244" s="24" t="s">
        <v>169</v>
      </c>
      <c r="E1244" s="1" t="s">
        <v>276</v>
      </c>
      <c r="F1244" s="124">
        <v>660</v>
      </c>
      <c r="G1244" s="139">
        <v>560</v>
      </c>
    </row>
    <row r="1245" spans="1:7" ht="15.75" x14ac:dyDescent="0.2">
      <c r="A1245" s="145" t="s">
        <v>549</v>
      </c>
      <c r="B1245" s="146" t="s">
        <v>125</v>
      </c>
      <c r="C1245" s="146" t="s">
        <v>373</v>
      </c>
      <c r="D1245" s="146" t="s">
        <v>482</v>
      </c>
      <c r="E1245" s="147"/>
      <c r="F1245" s="148">
        <f t="shared" ref="F1245:G1245" si="331">F1246</f>
        <v>650</v>
      </c>
      <c r="G1245" s="148">
        <f t="shared" si="331"/>
        <v>650</v>
      </c>
    </row>
    <row r="1246" spans="1:7" ht="31.5" x14ac:dyDescent="0.2">
      <c r="A1246" s="15" t="s">
        <v>151</v>
      </c>
      <c r="B1246" s="16" t="s">
        <v>125</v>
      </c>
      <c r="C1246" s="16" t="s">
        <v>373</v>
      </c>
      <c r="D1246" s="16" t="s">
        <v>57</v>
      </c>
      <c r="E1246" s="16"/>
      <c r="F1246" s="18">
        <f t="shared" ref="F1246:G1246" si="332">F1247+F1253</f>
        <v>650</v>
      </c>
      <c r="G1246" s="18">
        <f t="shared" si="332"/>
        <v>650</v>
      </c>
    </row>
    <row r="1247" spans="1:7" ht="15.75" x14ac:dyDescent="0.2">
      <c r="A1247" s="15" t="s">
        <v>152</v>
      </c>
      <c r="B1247" s="16" t="s">
        <v>125</v>
      </c>
      <c r="C1247" s="16" t="s">
        <v>373</v>
      </c>
      <c r="D1247" s="16" t="s">
        <v>153</v>
      </c>
      <c r="E1247" s="16"/>
      <c r="F1247" s="18">
        <f t="shared" ref="F1247:G1251" si="333">F1248</f>
        <v>250</v>
      </c>
      <c r="G1247" s="18">
        <f t="shared" si="333"/>
        <v>250</v>
      </c>
    </row>
    <row r="1248" spans="1:7" ht="47.25" x14ac:dyDescent="0.25">
      <c r="A1248" s="35" t="s">
        <v>824</v>
      </c>
      <c r="B1248" s="164" t="s">
        <v>125</v>
      </c>
      <c r="C1248" s="164" t="s">
        <v>373</v>
      </c>
      <c r="D1248" s="36" t="str">
        <f>D1249</f>
        <v>01 1 04 21110</v>
      </c>
      <c r="E1248" s="30"/>
      <c r="F1248" s="165">
        <f t="shared" si="333"/>
        <v>250</v>
      </c>
      <c r="G1248" s="165">
        <f t="shared" si="333"/>
        <v>250</v>
      </c>
    </row>
    <row r="1249" spans="1:7" ht="15.75" x14ac:dyDescent="0.25">
      <c r="A1249" s="7" t="s">
        <v>475</v>
      </c>
      <c r="B1249" s="42" t="s">
        <v>125</v>
      </c>
      <c r="C1249" s="42" t="s">
        <v>373</v>
      </c>
      <c r="D1249" s="41" t="str">
        <f>D1250</f>
        <v>01 1 04 21110</v>
      </c>
      <c r="E1249" s="42"/>
      <c r="F1249" s="72">
        <f t="shared" si="333"/>
        <v>250</v>
      </c>
      <c r="G1249" s="72">
        <f t="shared" si="333"/>
        <v>250</v>
      </c>
    </row>
    <row r="1250" spans="1:7" ht="15.75" x14ac:dyDescent="0.25">
      <c r="A1250" s="166" t="s">
        <v>32</v>
      </c>
      <c r="B1250" s="42" t="s">
        <v>125</v>
      </c>
      <c r="C1250" s="42" t="s">
        <v>373</v>
      </c>
      <c r="D1250" s="41" t="str">
        <f>D1251</f>
        <v>01 1 04 21110</v>
      </c>
      <c r="E1250" s="31" t="s">
        <v>42</v>
      </c>
      <c r="F1250" s="72">
        <f t="shared" si="333"/>
        <v>250</v>
      </c>
      <c r="G1250" s="72">
        <f t="shared" si="333"/>
        <v>250</v>
      </c>
    </row>
    <row r="1251" spans="1:7" ht="31.5" x14ac:dyDescent="0.25">
      <c r="A1251" s="166" t="s">
        <v>33</v>
      </c>
      <c r="B1251" s="42" t="s">
        <v>125</v>
      </c>
      <c r="C1251" s="42" t="s">
        <v>373</v>
      </c>
      <c r="D1251" s="41" t="str">
        <f>D1252</f>
        <v>01 1 04 21110</v>
      </c>
      <c r="E1251" s="31" t="s">
        <v>43</v>
      </c>
      <c r="F1251" s="72">
        <f t="shared" si="333"/>
        <v>250</v>
      </c>
      <c r="G1251" s="72">
        <f t="shared" si="333"/>
        <v>250</v>
      </c>
    </row>
    <row r="1252" spans="1:7" ht="15.75" hidden="1" x14ac:dyDescent="0.25">
      <c r="A1252" s="7" t="s">
        <v>34</v>
      </c>
      <c r="B1252" s="42" t="s">
        <v>125</v>
      </c>
      <c r="C1252" s="42" t="s">
        <v>373</v>
      </c>
      <c r="D1252" s="41" t="s">
        <v>826</v>
      </c>
      <c r="E1252" s="42" t="s">
        <v>35</v>
      </c>
      <c r="F1252" s="72">
        <v>250</v>
      </c>
      <c r="G1252" s="72">
        <v>250</v>
      </c>
    </row>
    <row r="1253" spans="1:7" ht="15.75" x14ac:dyDescent="0.2">
      <c r="A1253" s="15" t="s">
        <v>58</v>
      </c>
      <c r="B1253" s="16" t="s">
        <v>125</v>
      </c>
      <c r="C1253" s="16" t="s">
        <v>373</v>
      </c>
      <c r="D1253" s="16" t="s">
        <v>59</v>
      </c>
      <c r="E1253" s="17"/>
      <c r="F1253" s="18">
        <f t="shared" ref="F1253:G1256" si="334">F1254</f>
        <v>400</v>
      </c>
      <c r="G1253" s="18">
        <f t="shared" si="334"/>
        <v>400</v>
      </c>
    </row>
    <row r="1254" spans="1:7" ht="31.5" x14ac:dyDescent="0.2">
      <c r="A1254" s="97" t="s">
        <v>854</v>
      </c>
      <c r="B1254" s="16" t="s">
        <v>125</v>
      </c>
      <c r="C1254" s="16" t="s">
        <v>373</v>
      </c>
      <c r="D1254" s="5" t="s">
        <v>855</v>
      </c>
      <c r="E1254" s="65"/>
      <c r="F1254" s="99">
        <f t="shared" si="334"/>
        <v>400</v>
      </c>
      <c r="G1254" s="99">
        <f t="shared" si="334"/>
        <v>400</v>
      </c>
    </row>
    <row r="1255" spans="1:7" ht="15.75" x14ac:dyDescent="0.2">
      <c r="A1255" s="22" t="s">
        <v>488</v>
      </c>
      <c r="B1255" s="2" t="s">
        <v>125</v>
      </c>
      <c r="C1255" s="2" t="s">
        <v>373</v>
      </c>
      <c r="D1255" s="3" t="s">
        <v>856</v>
      </c>
      <c r="E1255" s="106"/>
      <c r="F1255" s="11">
        <f t="shared" si="334"/>
        <v>400</v>
      </c>
      <c r="G1255" s="11">
        <f t="shared" si="334"/>
        <v>400</v>
      </c>
    </row>
    <row r="1256" spans="1:7" ht="15.75" x14ac:dyDescent="0.2">
      <c r="A1256" s="22" t="s">
        <v>495</v>
      </c>
      <c r="B1256" s="2" t="s">
        <v>125</v>
      </c>
      <c r="C1256" s="2" t="s">
        <v>373</v>
      </c>
      <c r="D1256" s="3" t="s">
        <v>857</v>
      </c>
      <c r="E1256" s="106"/>
      <c r="F1256" s="11">
        <f t="shared" si="334"/>
        <v>400</v>
      </c>
      <c r="G1256" s="11">
        <f t="shared" si="334"/>
        <v>400</v>
      </c>
    </row>
    <row r="1257" spans="1:7" ht="31.5" x14ac:dyDescent="0.2">
      <c r="A1257" s="25" t="s">
        <v>201</v>
      </c>
      <c r="B1257" s="1" t="s">
        <v>125</v>
      </c>
      <c r="C1257" s="1" t="s">
        <v>373</v>
      </c>
      <c r="D1257" s="80" t="s">
        <v>857</v>
      </c>
      <c r="E1257" s="107" t="s">
        <v>42</v>
      </c>
      <c r="F1257" s="9">
        <f t="shared" ref="F1257:G1258" si="335">F1258</f>
        <v>400</v>
      </c>
      <c r="G1257" s="9">
        <f t="shared" si="335"/>
        <v>400</v>
      </c>
    </row>
    <row r="1258" spans="1:7" ht="31.5" x14ac:dyDescent="0.2">
      <c r="A1258" s="23" t="s">
        <v>33</v>
      </c>
      <c r="B1258" s="1" t="s">
        <v>125</v>
      </c>
      <c r="C1258" s="1" t="s">
        <v>373</v>
      </c>
      <c r="D1258" s="80" t="s">
        <v>857</v>
      </c>
      <c r="E1258" s="107" t="s">
        <v>43</v>
      </c>
      <c r="F1258" s="9">
        <f t="shared" si="335"/>
        <v>400</v>
      </c>
      <c r="G1258" s="9">
        <f t="shared" si="335"/>
        <v>400</v>
      </c>
    </row>
    <row r="1259" spans="1:7" ht="15.75" hidden="1" x14ac:dyDescent="0.2">
      <c r="A1259" s="102" t="s">
        <v>34</v>
      </c>
      <c r="B1259" s="1" t="s">
        <v>125</v>
      </c>
      <c r="C1259" s="1" t="s">
        <v>373</v>
      </c>
      <c r="D1259" s="80" t="s">
        <v>857</v>
      </c>
      <c r="E1259" s="62" t="s">
        <v>35</v>
      </c>
      <c r="F1259" s="9">
        <v>400</v>
      </c>
      <c r="G1259" s="9">
        <v>400</v>
      </c>
    </row>
    <row r="1260" spans="1:7" ht="15.75" x14ac:dyDescent="0.2">
      <c r="A1260" s="145" t="s">
        <v>550</v>
      </c>
      <c r="B1260" s="146" t="s">
        <v>125</v>
      </c>
      <c r="C1260" s="146" t="s">
        <v>125</v>
      </c>
      <c r="D1260" s="146" t="s">
        <v>482</v>
      </c>
      <c r="E1260" s="147"/>
      <c r="F1260" s="148">
        <f>F1261+F1269</f>
        <v>83096</v>
      </c>
      <c r="G1260" s="148">
        <f>G1261+G1269</f>
        <v>83096</v>
      </c>
    </row>
    <row r="1261" spans="1:7" ht="31.5" x14ac:dyDescent="0.2">
      <c r="A1261" s="15" t="s">
        <v>151</v>
      </c>
      <c r="B1261" s="16" t="s">
        <v>125</v>
      </c>
      <c r="C1261" s="16" t="s">
        <v>125</v>
      </c>
      <c r="D1261" s="16" t="s">
        <v>57</v>
      </c>
      <c r="E1261" s="16"/>
      <c r="F1261" s="149">
        <f t="shared" ref="F1261:G1265" si="336">F1262</f>
        <v>500</v>
      </c>
      <c r="G1261" s="149">
        <f t="shared" si="336"/>
        <v>500</v>
      </c>
    </row>
    <row r="1262" spans="1:7" ht="15.75" x14ac:dyDescent="0.2">
      <c r="A1262" s="15" t="s">
        <v>58</v>
      </c>
      <c r="B1262" s="16" t="s">
        <v>125</v>
      </c>
      <c r="C1262" s="16" t="s">
        <v>125</v>
      </c>
      <c r="D1262" s="16" t="s">
        <v>59</v>
      </c>
      <c r="E1262" s="17"/>
      <c r="F1262" s="18">
        <f t="shared" si="336"/>
        <v>500</v>
      </c>
      <c r="G1262" s="18">
        <f t="shared" si="336"/>
        <v>500</v>
      </c>
    </row>
    <row r="1263" spans="1:7" ht="31.5" x14ac:dyDescent="0.2">
      <c r="A1263" s="97" t="s">
        <v>854</v>
      </c>
      <c r="B1263" s="20" t="s">
        <v>125</v>
      </c>
      <c r="C1263" s="20" t="s">
        <v>125</v>
      </c>
      <c r="D1263" s="5" t="s">
        <v>855</v>
      </c>
      <c r="E1263" s="65"/>
      <c r="F1263" s="99">
        <f t="shared" si="336"/>
        <v>500</v>
      </c>
      <c r="G1263" s="99">
        <f t="shared" si="336"/>
        <v>500</v>
      </c>
    </row>
    <row r="1264" spans="1:7" ht="15.75" x14ac:dyDescent="0.2">
      <c r="A1264" s="22" t="s">
        <v>488</v>
      </c>
      <c r="B1264" s="2" t="s">
        <v>125</v>
      </c>
      <c r="C1264" s="2" t="s">
        <v>125</v>
      </c>
      <c r="D1264" s="3" t="s">
        <v>856</v>
      </c>
      <c r="E1264" s="106"/>
      <c r="F1264" s="11">
        <f t="shared" si="336"/>
        <v>500</v>
      </c>
      <c r="G1264" s="11">
        <f t="shared" si="336"/>
        <v>500</v>
      </c>
    </row>
    <row r="1265" spans="1:7" ht="15.75" x14ac:dyDescent="0.2">
      <c r="A1265" s="22" t="s">
        <v>495</v>
      </c>
      <c r="B1265" s="2" t="s">
        <v>125</v>
      </c>
      <c r="C1265" s="2" t="s">
        <v>125</v>
      </c>
      <c r="D1265" s="3" t="s">
        <v>857</v>
      </c>
      <c r="E1265" s="106"/>
      <c r="F1265" s="11">
        <f t="shared" si="336"/>
        <v>500</v>
      </c>
      <c r="G1265" s="11">
        <f t="shared" si="336"/>
        <v>500</v>
      </c>
    </row>
    <row r="1266" spans="1:7" ht="31.5" x14ac:dyDescent="0.2">
      <c r="A1266" s="23" t="s">
        <v>187</v>
      </c>
      <c r="B1266" s="1" t="s">
        <v>125</v>
      </c>
      <c r="C1266" s="1" t="s">
        <v>125</v>
      </c>
      <c r="D1266" s="80" t="s">
        <v>857</v>
      </c>
      <c r="E1266" s="107" t="s">
        <v>188</v>
      </c>
      <c r="F1266" s="9">
        <f t="shared" ref="F1266:G1267" si="337">F1267</f>
        <v>500</v>
      </c>
      <c r="G1266" s="9">
        <f t="shared" si="337"/>
        <v>500</v>
      </c>
    </row>
    <row r="1267" spans="1:7" ht="15.75" x14ac:dyDescent="0.2">
      <c r="A1267" s="23" t="s">
        <v>274</v>
      </c>
      <c r="B1267" s="1" t="s">
        <v>125</v>
      </c>
      <c r="C1267" s="1" t="s">
        <v>125</v>
      </c>
      <c r="D1267" s="80" t="s">
        <v>857</v>
      </c>
      <c r="E1267" s="107" t="s">
        <v>286</v>
      </c>
      <c r="F1267" s="9">
        <f t="shared" si="337"/>
        <v>500</v>
      </c>
      <c r="G1267" s="9">
        <f t="shared" si="337"/>
        <v>500</v>
      </c>
    </row>
    <row r="1268" spans="1:7" ht="15.75" hidden="1" x14ac:dyDescent="0.2">
      <c r="A1268" s="23" t="s">
        <v>275</v>
      </c>
      <c r="B1268" s="1" t="s">
        <v>125</v>
      </c>
      <c r="C1268" s="1" t="s">
        <v>125</v>
      </c>
      <c r="D1268" s="80" t="s">
        <v>857</v>
      </c>
      <c r="E1268" s="107" t="s">
        <v>276</v>
      </c>
      <c r="F1268" s="9">
        <v>500</v>
      </c>
      <c r="G1268" s="9">
        <v>500</v>
      </c>
    </row>
    <row r="1269" spans="1:7" ht="31.5" x14ac:dyDescent="0.2">
      <c r="A1269" s="35" t="s">
        <v>551</v>
      </c>
      <c r="B1269" s="20" t="s">
        <v>125</v>
      </c>
      <c r="C1269" s="20" t="s">
        <v>125</v>
      </c>
      <c r="D1269" s="20" t="s">
        <v>552</v>
      </c>
      <c r="E1269" s="1"/>
      <c r="F1269" s="162">
        <f>F1270+F1319</f>
        <v>82596</v>
      </c>
      <c r="G1269" s="162">
        <f>G1270+G1319</f>
        <v>82596</v>
      </c>
    </row>
    <row r="1270" spans="1:7" ht="15.75" x14ac:dyDescent="0.25">
      <c r="A1270" s="64" t="s">
        <v>553</v>
      </c>
      <c r="B1270" s="29" t="s">
        <v>125</v>
      </c>
      <c r="C1270" s="29" t="s">
        <v>125</v>
      </c>
      <c r="D1270" s="36" t="s">
        <v>554</v>
      </c>
      <c r="E1270" s="30"/>
      <c r="F1270" s="167">
        <f>F1271+F1283</f>
        <v>39582</v>
      </c>
      <c r="G1270" s="167">
        <f>G1271+G1283</f>
        <v>39582</v>
      </c>
    </row>
    <row r="1271" spans="1:7" ht="31.5" x14ac:dyDescent="0.25">
      <c r="A1271" s="64" t="s">
        <v>555</v>
      </c>
      <c r="B1271" s="29" t="s">
        <v>125</v>
      </c>
      <c r="C1271" s="29" t="s">
        <v>125</v>
      </c>
      <c r="D1271" s="36" t="s">
        <v>556</v>
      </c>
      <c r="E1271" s="30"/>
      <c r="F1271" s="167">
        <f>F1272</f>
        <v>8194</v>
      </c>
      <c r="G1271" s="167">
        <f>G1272</f>
        <v>8194</v>
      </c>
    </row>
    <row r="1272" spans="1:7" ht="31.5" x14ac:dyDescent="0.25">
      <c r="A1272" s="13" t="s">
        <v>557</v>
      </c>
      <c r="B1272" s="38" t="s">
        <v>125</v>
      </c>
      <c r="C1272" s="38" t="s">
        <v>125</v>
      </c>
      <c r="D1272" s="38" t="s">
        <v>558</v>
      </c>
      <c r="E1272" s="38"/>
      <c r="F1272" s="168">
        <f>F1273+F1276</f>
        <v>8194</v>
      </c>
      <c r="G1272" s="168">
        <f>G1273+G1276</f>
        <v>8194</v>
      </c>
    </row>
    <row r="1273" spans="1:7" ht="15.75" x14ac:dyDescent="0.25">
      <c r="A1273" s="14" t="s">
        <v>32</v>
      </c>
      <c r="B1273" s="42" t="s">
        <v>125</v>
      </c>
      <c r="C1273" s="42" t="s">
        <v>125</v>
      </c>
      <c r="D1273" s="42" t="s">
        <v>558</v>
      </c>
      <c r="E1273" s="42" t="s">
        <v>42</v>
      </c>
      <c r="F1273" s="151">
        <f t="shared" ref="F1273:G1274" si="338">F1274</f>
        <v>2756</v>
      </c>
      <c r="G1273" s="151">
        <f t="shared" si="338"/>
        <v>2756</v>
      </c>
    </row>
    <row r="1274" spans="1:7" ht="31.5" x14ac:dyDescent="0.25">
      <c r="A1274" s="14" t="s">
        <v>33</v>
      </c>
      <c r="B1274" s="42" t="s">
        <v>125</v>
      </c>
      <c r="C1274" s="42" t="s">
        <v>125</v>
      </c>
      <c r="D1274" s="42" t="s">
        <v>558</v>
      </c>
      <c r="E1274" s="42" t="s">
        <v>43</v>
      </c>
      <c r="F1274" s="151">
        <f t="shared" si="338"/>
        <v>2756</v>
      </c>
      <c r="G1274" s="151">
        <f t="shared" si="338"/>
        <v>2756</v>
      </c>
    </row>
    <row r="1275" spans="1:7" ht="15.75" hidden="1" x14ac:dyDescent="0.25">
      <c r="A1275" s="7" t="s">
        <v>34</v>
      </c>
      <c r="B1275" s="42" t="s">
        <v>125</v>
      </c>
      <c r="C1275" s="42" t="s">
        <v>125</v>
      </c>
      <c r="D1275" s="42" t="s">
        <v>558</v>
      </c>
      <c r="E1275" s="51" t="s">
        <v>35</v>
      </c>
      <c r="F1275" s="151">
        <v>2756</v>
      </c>
      <c r="G1275" s="151">
        <v>2756</v>
      </c>
    </row>
    <row r="1276" spans="1:7" ht="31.5" x14ac:dyDescent="0.25">
      <c r="A1276" s="14" t="s">
        <v>187</v>
      </c>
      <c r="B1276" s="42" t="s">
        <v>125</v>
      </c>
      <c r="C1276" s="42" t="s">
        <v>125</v>
      </c>
      <c r="D1276" s="42" t="s">
        <v>558</v>
      </c>
      <c r="E1276" s="51" t="s">
        <v>188</v>
      </c>
      <c r="F1276" s="151">
        <f>F1277+F1279+F1281</f>
        <v>5438</v>
      </c>
      <c r="G1276" s="151">
        <f>G1277+G1279+G1281</f>
        <v>5438</v>
      </c>
    </row>
    <row r="1277" spans="1:7" ht="15.75" x14ac:dyDescent="0.25">
      <c r="A1277" s="14" t="s">
        <v>274</v>
      </c>
      <c r="B1277" s="42" t="s">
        <v>125</v>
      </c>
      <c r="C1277" s="42" t="s">
        <v>125</v>
      </c>
      <c r="D1277" s="42" t="s">
        <v>558</v>
      </c>
      <c r="E1277" s="51" t="s">
        <v>286</v>
      </c>
      <c r="F1277" s="151">
        <f>F1278</f>
        <v>140</v>
      </c>
      <c r="G1277" s="151">
        <f>G1278</f>
        <v>140</v>
      </c>
    </row>
    <row r="1278" spans="1:7" ht="15.75" hidden="1" x14ac:dyDescent="0.25">
      <c r="A1278" s="14" t="s">
        <v>275</v>
      </c>
      <c r="B1278" s="42" t="s">
        <v>125</v>
      </c>
      <c r="C1278" s="42" t="s">
        <v>125</v>
      </c>
      <c r="D1278" s="42" t="s">
        <v>558</v>
      </c>
      <c r="E1278" s="51" t="s">
        <v>276</v>
      </c>
      <c r="F1278" s="151">
        <v>140</v>
      </c>
      <c r="G1278" s="151">
        <v>140</v>
      </c>
    </row>
    <row r="1279" spans="1:7" ht="15.75" x14ac:dyDescent="0.25">
      <c r="A1279" s="14" t="s">
        <v>234</v>
      </c>
      <c r="B1279" s="42" t="s">
        <v>125</v>
      </c>
      <c r="C1279" s="42" t="s">
        <v>125</v>
      </c>
      <c r="D1279" s="42" t="s">
        <v>558</v>
      </c>
      <c r="E1279" s="51" t="s">
        <v>235</v>
      </c>
      <c r="F1279" s="151">
        <f>F1280</f>
        <v>816</v>
      </c>
      <c r="G1279" s="151">
        <f>G1280</f>
        <v>816</v>
      </c>
    </row>
    <row r="1280" spans="1:7" ht="15.75" hidden="1" x14ac:dyDescent="0.25">
      <c r="A1280" s="14" t="s">
        <v>236</v>
      </c>
      <c r="B1280" s="42" t="s">
        <v>125</v>
      </c>
      <c r="C1280" s="42" t="s">
        <v>125</v>
      </c>
      <c r="D1280" s="42" t="s">
        <v>558</v>
      </c>
      <c r="E1280" s="51" t="s">
        <v>237</v>
      </c>
      <c r="F1280" s="151">
        <v>816</v>
      </c>
      <c r="G1280" s="151">
        <v>816</v>
      </c>
    </row>
    <row r="1281" spans="1:7" ht="31.5" x14ac:dyDescent="0.25">
      <c r="A1281" s="14" t="s">
        <v>189</v>
      </c>
      <c r="B1281" s="42" t="s">
        <v>125</v>
      </c>
      <c r="C1281" s="42" t="s">
        <v>125</v>
      </c>
      <c r="D1281" s="42" t="s">
        <v>558</v>
      </c>
      <c r="E1281" s="51" t="s">
        <v>190</v>
      </c>
      <c r="F1281" s="151">
        <f>F1282</f>
        <v>4482</v>
      </c>
      <c r="G1281" s="151">
        <f>G1282</f>
        <v>4482</v>
      </c>
    </row>
    <row r="1282" spans="1:7" ht="31.5" hidden="1" x14ac:dyDescent="0.25">
      <c r="A1282" s="7" t="s">
        <v>871</v>
      </c>
      <c r="B1282" s="42" t="s">
        <v>125</v>
      </c>
      <c r="C1282" s="42" t="s">
        <v>125</v>
      </c>
      <c r="D1282" s="42" t="s">
        <v>558</v>
      </c>
      <c r="E1282" s="51" t="s">
        <v>291</v>
      </c>
      <c r="F1282" s="151">
        <v>4482</v>
      </c>
      <c r="G1282" s="151">
        <v>4482</v>
      </c>
    </row>
    <row r="1283" spans="1:7" ht="15.75" x14ac:dyDescent="0.25">
      <c r="A1283" s="64" t="s">
        <v>559</v>
      </c>
      <c r="B1283" s="29" t="s">
        <v>125</v>
      </c>
      <c r="C1283" s="29" t="s">
        <v>125</v>
      </c>
      <c r="D1283" s="36" t="s">
        <v>560</v>
      </c>
      <c r="E1283" s="30"/>
      <c r="F1283" s="167">
        <f>F1284+F1295+F1304+F1315</f>
        <v>31388</v>
      </c>
      <c r="G1283" s="167">
        <f>G1284+G1295+G1304+G1315</f>
        <v>31388</v>
      </c>
    </row>
    <row r="1284" spans="1:7" ht="15.75" x14ac:dyDescent="0.25">
      <c r="A1284" s="13" t="s">
        <v>561</v>
      </c>
      <c r="B1284" s="42" t="s">
        <v>125</v>
      </c>
      <c r="C1284" s="42" t="s">
        <v>125</v>
      </c>
      <c r="D1284" s="38" t="s">
        <v>562</v>
      </c>
      <c r="E1284" s="38"/>
      <c r="F1284" s="168">
        <f>F1285+F1288</f>
        <v>5834</v>
      </c>
      <c r="G1284" s="168">
        <f>G1285+G1288</f>
        <v>5834</v>
      </c>
    </row>
    <row r="1285" spans="1:7" ht="15.75" x14ac:dyDescent="0.25">
      <c r="A1285" s="14" t="s">
        <v>32</v>
      </c>
      <c r="B1285" s="42" t="s">
        <v>125</v>
      </c>
      <c r="C1285" s="42" t="s">
        <v>125</v>
      </c>
      <c r="D1285" s="42" t="s">
        <v>562</v>
      </c>
      <c r="E1285" s="42" t="s">
        <v>42</v>
      </c>
      <c r="F1285" s="151">
        <f t="shared" ref="F1285:G1286" si="339">F1286</f>
        <v>2442</v>
      </c>
      <c r="G1285" s="151">
        <f t="shared" si="339"/>
        <v>2442</v>
      </c>
    </row>
    <row r="1286" spans="1:7" ht="31.5" x14ac:dyDescent="0.25">
      <c r="A1286" s="14" t="s">
        <v>33</v>
      </c>
      <c r="B1286" s="42" t="s">
        <v>125</v>
      </c>
      <c r="C1286" s="42" t="s">
        <v>125</v>
      </c>
      <c r="D1286" s="42" t="s">
        <v>562</v>
      </c>
      <c r="E1286" s="42" t="s">
        <v>43</v>
      </c>
      <c r="F1286" s="151">
        <f t="shared" si="339"/>
        <v>2442</v>
      </c>
      <c r="G1286" s="151">
        <f t="shared" si="339"/>
        <v>2442</v>
      </c>
    </row>
    <row r="1287" spans="1:7" ht="15.75" hidden="1" x14ac:dyDescent="0.25">
      <c r="A1287" s="7" t="s">
        <v>34</v>
      </c>
      <c r="B1287" s="42" t="s">
        <v>125</v>
      </c>
      <c r="C1287" s="42" t="s">
        <v>125</v>
      </c>
      <c r="D1287" s="42" t="s">
        <v>562</v>
      </c>
      <c r="E1287" s="51" t="s">
        <v>35</v>
      </c>
      <c r="F1287" s="151">
        <v>2442</v>
      </c>
      <c r="G1287" s="151">
        <v>2442</v>
      </c>
    </row>
    <row r="1288" spans="1:7" ht="31.5" x14ac:dyDescent="0.25">
      <c r="A1288" s="14" t="s">
        <v>187</v>
      </c>
      <c r="B1288" s="42" t="s">
        <v>125</v>
      </c>
      <c r="C1288" s="42" t="s">
        <v>125</v>
      </c>
      <c r="D1288" s="42" t="s">
        <v>562</v>
      </c>
      <c r="E1288" s="51" t="s">
        <v>188</v>
      </c>
      <c r="F1288" s="151">
        <f>F1289+F1291+F1293</f>
        <v>3392</v>
      </c>
      <c r="G1288" s="151">
        <f>G1289+G1291+G1293</f>
        <v>3392</v>
      </c>
    </row>
    <row r="1289" spans="1:7" ht="15.75" x14ac:dyDescent="0.25">
      <c r="A1289" s="14" t="s">
        <v>274</v>
      </c>
      <c r="B1289" s="42" t="s">
        <v>125</v>
      </c>
      <c r="C1289" s="42" t="s">
        <v>125</v>
      </c>
      <c r="D1289" s="42" t="s">
        <v>562</v>
      </c>
      <c r="E1289" s="51" t="s">
        <v>286</v>
      </c>
      <c r="F1289" s="151">
        <f>F1290</f>
        <v>290</v>
      </c>
      <c r="G1289" s="151">
        <f>G1290</f>
        <v>290</v>
      </c>
    </row>
    <row r="1290" spans="1:7" ht="15.75" hidden="1" x14ac:dyDescent="0.25">
      <c r="A1290" s="14" t="s">
        <v>275</v>
      </c>
      <c r="B1290" s="42" t="s">
        <v>125</v>
      </c>
      <c r="C1290" s="42" t="s">
        <v>125</v>
      </c>
      <c r="D1290" s="42" t="s">
        <v>562</v>
      </c>
      <c r="E1290" s="51" t="s">
        <v>276</v>
      </c>
      <c r="F1290" s="151">
        <v>290</v>
      </c>
      <c r="G1290" s="151">
        <v>290</v>
      </c>
    </row>
    <row r="1291" spans="1:7" ht="15.75" x14ac:dyDescent="0.25">
      <c r="A1291" s="14" t="s">
        <v>234</v>
      </c>
      <c r="B1291" s="42" t="s">
        <v>125</v>
      </c>
      <c r="C1291" s="42" t="s">
        <v>125</v>
      </c>
      <c r="D1291" s="42" t="s">
        <v>562</v>
      </c>
      <c r="E1291" s="51" t="s">
        <v>235</v>
      </c>
      <c r="F1291" s="151">
        <f>F1292</f>
        <v>700</v>
      </c>
      <c r="G1291" s="151">
        <f>G1292</f>
        <v>700</v>
      </c>
    </row>
    <row r="1292" spans="1:7" ht="15.75" hidden="1" x14ac:dyDescent="0.25">
      <c r="A1292" s="14" t="s">
        <v>236</v>
      </c>
      <c r="B1292" s="42" t="s">
        <v>125</v>
      </c>
      <c r="C1292" s="42" t="s">
        <v>125</v>
      </c>
      <c r="D1292" s="42" t="s">
        <v>562</v>
      </c>
      <c r="E1292" s="51" t="s">
        <v>237</v>
      </c>
      <c r="F1292" s="151">
        <v>700</v>
      </c>
      <c r="G1292" s="151">
        <v>700</v>
      </c>
    </row>
    <row r="1293" spans="1:7" ht="31.5" x14ac:dyDescent="0.25">
      <c r="A1293" s="14" t="s">
        <v>189</v>
      </c>
      <c r="B1293" s="42" t="s">
        <v>125</v>
      </c>
      <c r="C1293" s="42" t="s">
        <v>125</v>
      </c>
      <c r="D1293" s="42" t="s">
        <v>562</v>
      </c>
      <c r="E1293" s="51" t="s">
        <v>190</v>
      </c>
      <c r="F1293" s="151">
        <f>F1294</f>
        <v>2402</v>
      </c>
      <c r="G1293" s="151">
        <f>G1294</f>
        <v>2402</v>
      </c>
    </row>
    <row r="1294" spans="1:7" ht="31.5" hidden="1" x14ac:dyDescent="0.25">
      <c r="A1294" s="7" t="s">
        <v>871</v>
      </c>
      <c r="B1294" s="42" t="s">
        <v>125</v>
      </c>
      <c r="C1294" s="42" t="s">
        <v>125</v>
      </c>
      <c r="D1294" s="42" t="s">
        <v>562</v>
      </c>
      <c r="E1294" s="51" t="s">
        <v>291</v>
      </c>
      <c r="F1294" s="151">
        <v>2402</v>
      </c>
      <c r="G1294" s="151">
        <v>2402</v>
      </c>
    </row>
    <row r="1295" spans="1:7" ht="31.5" x14ac:dyDescent="0.25">
      <c r="A1295" s="13" t="s">
        <v>563</v>
      </c>
      <c r="B1295" s="38" t="s">
        <v>125</v>
      </c>
      <c r="C1295" s="38" t="s">
        <v>125</v>
      </c>
      <c r="D1295" s="38" t="s">
        <v>564</v>
      </c>
      <c r="E1295" s="33"/>
      <c r="F1295" s="168">
        <f>F1296+F1299</f>
        <v>1332</v>
      </c>
      <c r="G1295" s="168">
        <f>G1296+G1299</f>
        <v>1332</v>
      </c>
    </row>
    <row r="1296" spans="1:7" ht="15.75" x14ac:dyDescent="0.25">
      <c r="A1296" s="14" t="s">
        <v>32</v>
      </c>
      <c r="B1296" s="42" t="s">
        <v>125</v>
      </c>
      <c r="C1296" s="42" t="s">
        <v>125</v>
      </c>
      <c r="D1296" s="42" t="s">
        <v>564</v>
      </c>
      <c r="E1296" s="42" t="s">
        <v>42</v>
      </c>
      <c r="F1296" s="151">
        <f t="shared" ref="F1296:G1297" si="340">F1297</f>
        <v>612</v>
      </c>
      <c r="G1296" s="151">
        <f t="shared" si="340"/>
        <v>612</v>
      </c>
    </row>
    <row r="1297" spans="1:7" ht="31.5" x14ac:dyDescent="0.25">
      <c r="A1297" s="14" t="s">
        <v>33</v>
      </c>
      <c r="B1297" s="42" t="s">
        <v>125</v>
      </c>
      <c r="C1297" s="42" t="s">
        <v>125</v>
      </c>
      <c r="D1297" s="42" t="s">
        <v>564</v>
      </c>
      <c r="E1297" s="42" t="s">
        <v>43</v>
      </c>
      <c r="F1297" s="151">
        <f t="shared" si="340"/>
        <v>612</v>
      </c>
      <c r="G1297" s="151">
        <f t="shared" si="340"/>
        <v>612</v>
      </c>
    </row>
    <row r="1298" spans="1:7" ht="15.75" hidden="1" x14ac:dyDescent="0.25">
      <c r="A1298" s="7" t="s">
        <v>34</v>
      </c>
      <c r="B1298" s="42" t="s">
        <v>125</v>
      </c>
      <c r="C1298" s="42" t="s">
        <v>125</v>
      </c>
      <c r="D1298" s="42" t="s">
        <v>564</v>
      </c>
      <c r="E1298" s="51" t="s">
        <v>35</v>
      </c>
      <c r="F1298" s="151">
        <v>612</v>
      </c>
      <c r="G1298" s="151">
        <v>612</v>
      </c>
    </row>
    <row r="1299" spans="1:7" ht="31.5" x14ac:dyDescent="0.25">
      <c r="A1299" s="14" t="s">
        <v>187</v>
      </c>
      <c r="B1299" s="42" t="s">
        <v>125</v>
      </c>
      <c r="C1299" s="42" t="s">
        <v>125</v>
      </c>
      <c r="D1299" s="42" t="s">
        <v>564</v>
      </c>
      <c r="E1299" s="51" t="s">
        <v>188</v>
      </c>
      <c r="F1299" s="169">
        <f>F1300+F1302</f>
        <v>720</v>
      </c>
      <c r="G1299" s="169">
        <f>G1300+G1302</f>
        <v>720</v>
      </c>
    </row>
    <row r="1300" spans="1:7" ht="15.75" x14ac:dyDescent="0.25">
      <c r="A1300" s="14" t="s">
        <v>234</v>
      </c>
      <c r="B1300" s="42" t="s">
        <v>125</v>
      </c>
      <c r="C1300" s="42" t="s">
        <v>125</v>
      </c>
      <c r="D1300" s="42" t="s">
        <v>564</v>
      </c>
      <c r="E1300" s="51" t="s">
        <v>235</v>
      </c>
      <c r="F1300" s="151">
        <f>F1301</f>
        <v>230</v>
      </c>
      <c r="G1300" s="151">
        <f>G1301</f>
        <v>230</v>
      </c>
    </row>
    <row r="1301" spans="1:7" ht="15.75" hidden="1" x14ac:dyDescent="0.25">
      <c r="A1301" s="14" t="s">
        <v>236</v>
      </c>
      <c r="B1301" s="42" t="s">
        <v>125</v>
      </c>
      <c r="C1301" s="42" t="s">
        <v>125</v>
      </c>
      <c r="D1301" s="42" t="s">
        <v>564</v>
      </c>
      <c r="E1301" s="51" t="s">
        <v>237</v>
      </c>
      <c r="F1301" s="170">
        <v>230</v>
      </c>
      <c r="G1301" s="170">
        <v>230</v>
      </c>
    </row>
    <row r="1302" spans="1:7" ht="31.5" x14ac:dyDescent="0.25">
      <c r="A1302" s="14" t="s">
        <v>189</v>
      </c>
      <c r="B1302" s="42" t="s">
        <v>125</v>
      </c>
      <c r="C1302" s="42" t="s">
        <v>125</v>
      </c>
      <c r="D1302" s="42" t="s">
        <v>564</v>
      </c>
      <c r="E1302" s="51" t="s">
        <v>190</v>
      </c>
      <c r="F1302" s="151">
        <f>F1303</f>
        <v>490</v>
      </c>
      <c r="G1302" s="151">
        <f>G1303</f>
        <v>490</v>
      </c>
    </row>
    <row r="1303" spans="1:7" ht="31.5" hidden="1" x14ac:dyDescent="0.25">
      <c r="A1303" s="7" t="s">
        <v>871</v>
      </c>
      <c r="B1303" s="42" t="s">
        <v>125</v>
      </c>
      <c r="C1303" s="42" t="s">
        <v>125</v>
      </c>
      <c r="D1303" s="42" t="s">
        <v>564</v>
      </c>
      <c r="E1303" s="51" t="s">
        <v>291</v>
      </c>
      <c r="F1303" s="151">
        <v>490</v>
      </c>
      <c r="G1303" s="151">
        <v>490</v>
      </c>
    </row>
    <row r="1304" spans="1:7" ht="31.5" x14ac:dyDescent="0.25">
      <c r="A1304" s="13" t="s">
        <v>565</v>
      </c>
      <c r="B1304" s="38" t="s">
        <v>125</v>
      </c>
      <c r="C1304" s="38" t="s">
        <v>125</v>
      </c>
      <c r="D1304" s="38" t="s">
        <v>566</v>
      </c>
      <c r="E1304" s="33"/>
      <c r="F1304" s="168">
        <f>F1305+F1308</f>
        <v>1318</v>
      </c>
      <c r="G1304" s="168">
        <f>G1305+G1308</f>
        <v>1318</v>
      </c>
    </row>
    <row r="1305" spans="1:7" ht="15.75" x14ac:dyDescent="0.25">
      <c r="A1305" s="14" t="s">
        <v>32</v>
      </c>
      <c r="B1305" s="42" t="s">
        <v>125</v>
      </c>
      <c r="C1305" s="42" t="s">
        <v>125</v>
      </c>
      <c r="D1305" s="42" t="s">
        <v>566</v>
      </c>
      <c r="E1305" s="42" t="s">
        <v>42</v>
      </c>
      <c r="F1305" s="151">
        <f t="shared" ref="F1305:G1306" si="341">F1306</f>
        <v>133</v>
      </c>
      <c r="G1305" s="151">
        <f t="shared" si="341"/>
        <v>133</v>
      </c>
    </row>
    <row r="1306" spans="1:7" ht="31.5" x14ac:dyDescent="0.25">
      <c r="A1306" s="14" t="s">
        <v>33</v>
      </c>
      <c r="B1306" s="42" t="s">
        <v>125</v>
      </c>
      <c r="C1306" s="42" t="s">
        <v>125</v>
      </c>
      <c r="D1306" s="42" t="s">
        <v>566</v>
      </c>
      <c r="E1306" s="42" t="s">
        <v>43</v>
      </c>
      <c r="F1306" s="151">
        <f t="shared" si="341"/>
        <v>133</v>
      </c>
      <c r="G1306" s="151">
        <f t="shared" si="341"/>
        <v>133</v>
      </c>
    </row>
    <row r="1307" spans="1:7" ht="15.75" hidden="1" x14ac:dyDescent="0.25">
      <c r="A1307" s="7" t="s">
        <v>34</v>
      </c>
      <c r="B1307" s="42" t="s">
        <v>125</v>
      </c>
      <c r="C1307" s="42" t="s">
        <v>125</v>
      </c>
      <c r="D1307" s="42" t="s">
        <v>566</v>
      </c>
      <c r="E1307" s="51" t="s">
        <v>35</v>
      </c>
      <c r="F1307" s="151">
        <v>133</v>
      </c>
      <c r="G1307" s="151">
        <v>133</v>
      </c>
    </row>
    <row r="1308" spans="1:7" ht="31.5" x14ac:dyDescent="0.25">
      <c r="A1308" s="14" t="s">
        <v>187</v>
      </c>
      <c r="B1308" s="42" t="s">
        <v>125</v>
      </c>
      <c r="C1308" s="42" t="s">
        <v>125</v>
      </c>
      <c r="D1308" s="42" t="s">
        <v>566</v>
      </c>
      <c r="E1308" s="42" t="s">
        <v>188</v>
      </c>
      <c r="F1308" s="151">
        <f>F1309+F1311+F1313</f>
        <v>1185</v>
      </c>
      <c r="G1308" s="151">
        <f>G1309+G1311+G1313</f>
        <v>1185</v>
      </c>
    </row>
    <row r="1309" spans="1:7" ht="15.75" x14ac:dyDescent="0.25">
      <c r="A1309" s="14" t="s">
        <v>274</v>
      </c>
      <c r="B1309" s="42" t="s">
        <v>125</v>
      </c>
      <c r="C1309" s="42" t="s">
        <v>125</v>
      </c>
      <c r="D1309" s="42" t="s">
        <v>566</v>
      </c>
      <c r="E1309" s="42" t="s">
        <v>286</v>
      </c>
      <c r="F1309" s="151">
        <f>F1310</f>
        <v>495</v>
      </c>
      <c r="G1309" s="151">
        <f>G1310</f>
        <v>495</v>
      </c>
    </row>
    <row r="1310" spans="1:7" ht="15.75" hidden="1" x14ac:dyDescent="0.25">
      <c r="A1310" s="14" t="s">
        <v>275</v>
      </c>
      <c r="B1310" s="42" t="s">
        <v>125</v>
      </c>
      <c r="C1310" s="42" t="s">
        <v>125</v>
      </c>
      <c r="D1310" s="42" t="s">
        <v>566</v>
      </c>
      <c r="E1310" s="42" t="s">
        <v>276</v>
      </c>
      <c r="F1310" s="151">
        <v>495</v>
      </c>
      <c r="G1310" s="151">
        <v>495</v>
      </c>
    </row>
    <row r="1311" spans="1:7" ht="15.75" x14ac:dyDescent="0.25">
      <c r="A1311" s="14" t="s">
        <v>234</v>
      </c>
      <c r="B1311" s="42" t="s">
        <v>125</v>
      </c>
      <c r="C1311" s="42" t="s">
        <v>125</v>
      </c>
      <c r="D1311" s="42" t="s">
        <v>566</v>
      </c>
      <c r="E1311" s="42" t="s">
        <v>235</v>
      </c>
      <c r="F1311" s="151">
        <f>F1312</f>
        <v>205</v>
      </c>
      <c r="G1311" s="151">
        <f>G1312</f>
        <v>205</v>
      </c>
    </row>
    <row r="1312" spans="1:7" ht="15.75" hidden="1" x14ac:dyDescent="0.25">
      <c r="A1312" s="14" t="s">
        <v>236</v>
      </c>
      <c r="B1312" s="42" t="s">
        <v>125</v>
      </c>
      <c r="C1312" s="42" t="s">
        <v>125</v>
      </c>
      <c r="D1312" s="42" t="s">
        <v>566</v>
      </c>
      <c r="E1312" s="42" t="s">
        <v>237</v>
      </c>
      <c r="F1312" s="151">
        <v>205</v>
      </c>
      <c r="G1312" s="151">
        <v>205</v>
      </c>
    </row>
    <row r="1313" spans="1:7" ht="31.5" x14ac:dyDescent="0.25">
      <c r="A1313" s="14" t="s">
        <v>189</v>
      </c>
      <c r="B1313" s="42" t="s">
        <v>125</v>
      </c>
      <c r="C1313" s="42" t="s">
        <v>125</v>
      </c>
      <c r="D1313" s="42" t="s">
        <v>566</v>
      </c>
      <c r="E1313" s="42" t="s">
        <v>190</v>
      </c>
      <c r="F1313" s="151">
        <f>F1314</f>
        <v>485</v>
      </c>
      <c r="G1313" s="151">
        <f>G1314</f>
        <v>485</v>
      </c>
    </row>
    <row r="1314" spans="1:7" ht="31.5" hidden="1" x14ac:dyDescent="0.25">
      <c r="A1314" s="7" t="s">
        <v>871</v>
      </c>
      <c r="B1314" s="42" t="s">
        <v>125</v>
      </c>
      <c r="C1314" s="42" t="s">
        <v>125</v>
      </c>
      <c r="D1314" s="42" t="s">
        <v>566</v>
      </c>
      <c r="E1314" s="51" t="s">
        <v>291</v>
      </c>
      <c r="F1314" s="151">
        <v>485</v>
      </c>
      <c r="G1314" s="151">
        <v>485</v>
      </c>
    </row>
    <row r="1315" spans="1:7" ht="15.75" x14ac:dyDescent="0.25">
      <c r="A1315" s="13" t="s">
        <v>567</v>
      </c>
      <c r="B1315" s="42" t="s">
        <v>125</v>
      </c>
      <c r="C1315" s="42" t="s">
        <v>125</v>
      </c>
      <c r="D1315" s="38" t="s">
        <v>568</v>
      </c>
      <c r="E1315" s="33"/>
      <c r="F1315" s="168">
        <f t="shared" ref="F1315:G1317" si="342">F1316</f>
        <v>22904</v>
      </c>
      <c r="G1315" s="168">
        <f t="shared" si="342"/>
        <v>22904</v>
      </c>
    </row>
    <row r="1316" spans="1:7" ht="31.5" x14ac:dyDescent="0.25">
      <c r="A1316" s="14" t="s">
        <v>187</v>
      </c>
      <c r="B1316" s="42" t="s">
        <v>125</v>
      </c>
      <c r="C1316" s="42" t="s">
        <v>125</v>
      </c>
      <c r="D1316" s="42" t="s">
        <v>568</v>
      </c>
      <c r="E1316" s="42" t="s">
        <v>188</v>
      </c>
      <c r="F1316" s="151">
        <f t="shared" si="342"/>
        <v>22904</v>
      </c>
      <c r="G1316" s="151">
        <f t="shared" si="342"/>
        <v>22904</v>
      </c>
    </row>
    <row r="1317" spans="1:7" ht="15.75" x14ac:dyDescent="0.25">
      <c r="A1317" s="14" t="s">
        <v>274</v>
      </c>
      <c r="B1317" s="42" t="s">
        <v>125</v>
      </c>
      <c r="C1317" s="42" t="s">
        <v>125</v>
      </c>
      <c r="D1317" s="42" t="s">
        <v>568</v>
      </c>
      <c r="E1317" s="42" t="s">
        <v>286</v>
      </c>
      <c r="F1317" s="151">
        <f t="shared" si="342"/>
        <v>22904</v>
      </c>
      <c r="G1317" s="151">
        <f t="shared" si="342"/>
        <v>22904</v>
      </c>
    </row>
    <row r="1318" spans="1:7" ht="47.25" hidden="1" x14ac:dyDescent="0.25">
      <c r="A1318" s="14" t="s">
        <v>329</v>
      </c>
      <c r="B1318" s="42" t="s">
        <v>125</v>
      </c>
      <c r="C1318" s="42" t="s">
        <v>125</v>
      </c>
      <c r="D1318" s="42" t="s">
        <v>568</v>
      </c>
      <c r="E1318" s="42" t="s">
        <v>473</v>
      </c>
      <c r="F1318" s="151">
        <v>22904</v>
      </c>
      <c r="G1318" s="151">
        <v>22904</v>
      </c>
    </row>
    <row r="1319" spans="1:7" ht="47.25" x14ac:dyDescent="0.2">
      <c r="A1319" s="35" t="s">
        <v>569</v>
      </c>
      <c r="B1319" s="16" t="s">
        <v>125</v>
      </c>
      <c r="C1319" s="16" t="s">
        <v>125</v>
      </c>
      <c r="D1319" s="5" t="s">
        <v>570</v>
      </c>
      <c r="E1319" s="58"/>
      <c r="F1319" s="162">
        <f>F1320</f>
        <v>43014</v>
      </c>
      <c r="G1319" s="162">
        <f>G1320</f>
        <v>43014</v>
      </c>
    </row>
    <row r="1320" spans="1:7" ht="31.5" x14ac:dyDescent="0.2">
      <c r="A1320" s="35" t="s">
        <v>571</v>
      </c>
      <c r="B1320" s="20" t="s">
        <v>125</v>
      </c>
      <c r="C1320" s="20" t="s">
        <v>125</v>
      </c>
      <c r="D1320" s="5" t="s">
        <v>572</v>
      </c>
      <c r="E1320" s="58"/>
      <c r="F1320" s="162">
        <f>F1321+F1333+F1337+F1341</f>
        <v>43014</v>
      </c>
      <c r="G1320" s="162">
        <f>G1321+G1333+G1337+G1341</f>
        <v>43014</v>
      </c>
    </row>
    <row r="1321" spans="1:7" ht="15.75" x14ac:dyDescent="0.2">
      <c r="A1321" s="136" t="s">
        <v>573</v>
      </c>
      <c r="B1321" s="2" t="s">
        <v>125</v>
      </c>
      <c r="C1321" s="2" t="s">
        <v>125</v>
      </c>
      <c r="D1321" s="2" t="s">
        <v>574</v>
      </c>
      <c r="E1321" s="2"/>
      <c r="F1321" s="138">
        <f>F1322+F1325+F1328</f>
        <v>30886</v>
      </c>
      <c r="G1321" s="138">
        <f>G1322+G1325+G1328</f>
        <v>30886</v>
      </c>
    </row>
    <row r="1322" spans="1:7" ht="15.75" x14ac:dyDescent="0.2">
      <c r="A1322" s="23" t="s">
        <v>32</v>
      </c>
      <c r="B1322" s="1" t="s">
        <v>125</v>
      </c>
      <c r="C1322" s="1" t="s">
        <v>125</v>
      </c>
      <c r="D1322" s="1" t="s">
        <v>574</v>
      </c>
      <c r="E1322" s="171" t="s">
        <v>42</v>
      </c>
      <c r="F1322" s="124">
        <f t="shared" ref="F1322:G1323" si="343">F1323</f>
        <v>320</v>
      </c>
      <c r="G1322" s="124">
        <f t="shared" si="343"/>
        <v>320</v>
      </c>
    </row>
    <row r="1323" spans="1:7" ht="31.5" x14ac:dyDescent="0.2">
      <c r="A1323" s="23" t="s">
        <v>33</v>
      </c>
      <c r="B1323" s="1" t="s">
        <v>125</v>
      </c>
      <c r="C1323" s="1" t="s">
        <v>125</v>
      </c>
      <c r="D1323" s="1" t="s">
        <v>574</v>
      </c>
      <c r="E1323" s="171" t="s">
        <v>43</v>
      </c>
      <c r="F1323" s="124">
        <f t="shared" si="343"/>
        <v>320</v>
      </c>
      <c r="G1323" s="124">
        <f t="shared" si="343"/>
        <v>320</v>
      </c>
    </row>
    <row r="1324" spans="1:7" ht="15.75" hidden="1" x14ac:dyDescent="0.2">
      <c r="A1324" s="25" t="s">
        <v>34</v>
      </c>
      <c r="B1324" s="1" t="s">
        <v>125</v>
      </c>
      <c r="C1324" s="1" t="s">
        <v>125</v>
      </c>
      <c r="D1324" s="1" t="s">
        <v>574</v>
      </c>
      <c r="E1324" s="172" t="s">
        <v>35</v>
      </c>
      <c r="F1324" s="124">
        <v>320</v>
      </c>
      <c r="G1324" s="124">
        <v>320</v>
      </c>
    </row>
    <row r="1325" spans="1:7" ht="15.75" x14ac:dyDescent="0.2">
      <c r="A1325" s="23" t="s">
        <v>183</v>
      </c>
      <c r="B1325" s="1" t="s">
        <v>125</v>
      </c>
      <c r="C1325" s="1" t="s">
        <v>125</v>
      </c>
      <c r="D1325" s="1" t="s">
        <v>574</v>
      </c>
      <c r="E1325" s="126" t="s">
        <v>184</v>
      </c>
      <c r="F1325" s="124">
        <f t="shared" ref="F1325:G1326" si="344">F1326</f>
        <v>1820</v>
      </c>
      <c r="G1325" s="124">
        <f t="shared" si="344"/>
        <v>1820</v>
      </c>
    </row>
    <row r="1326" spans="1:7" ht="31.5" x14ac:dyDescent="0.2">
      <c r="A1326" s="23" t="s">
        <v>457</v>
      </c>
      <c r="B1326" s="1" t="s">
        <v>125</v>
      </c>
      <c r="C1326" s="1" t="s">
        <v>125</v>
      </c>
      <c r="D1326" s="1" t="s">
        <v>574</v>
      </c>
      <c r="E1326" s="126" t="s">
        <v>510</v>
      </c>
      <c r="F1326" s="124">
        <f t="shared" si="344"/>
        <v>1820</v>
      </c>
      <c r="G1326" s="124">
        <f t="shared" si="344"/>
        <v>1820</v>
      </c>
    </row>
    <row r="1327" spans="1:7" ht="31.5" hidden="1" x14ac:dyDescent="0.2">
      <c r="A1327" s="23" t="s">
        <v>458</v>
      </c>
      <c r="B1327" s="1" t="s">
        <v>125</v>
      </c>
      <c r="C1327" s="1" t="s">
        <v>125</v>
      </c>
      <c r="D1327" s="1" t="s">
        <v>574</v>
      </c>
      <c r="E1327" s="1" t="s">
        <v>511</v>
      </c>
      <c r="F1327" s="124">
        <v>1820</v>
      </c>
      <c r="G1327" s="124">
        <v>1820</v>
      </c>
    </row>
    <row r="1328" spans="1:7" ht="31.5" x14ac:dyDescent="0.2">
      <c r="A1328" s="102" t="s">
        <v>187</v>
      </c>
      <c r="B1328" s="1" t="s">
        <v>125</v>
      </c>
      <c r="C1328" s="1" t="s">
        <v>125</v>
      </c>
      <c r="D1328" s="1" t="s">
        <v>574</v>
      </c>
      <c r="E1328" s="1" t="s">
        <v>188</v>
      </c>
      <c r="F1328" s="124">
        <f>F1329+F1331</f>
        <v>28746</v>
      </c>
      <c r="G1328" s="124">
        <f>G1329+G1331</f>
        <v>28746</v>
      </c>
    </row>
    <row r="1329" spans="1:7" ht="15.75" x14ac:dyDescent="0.2">
      <c r="A1329" s="102" t="s">
        <v>274</v>
      </c>
      <c r="B1329" s="1" t="s">
        <v>125</v>
      </c>
      <c r="C1329" s="1" t="s">
        <v>125</v>
      </c>
      <c r="D1329" s="1" t="s">
        <v>574</v>
      </c>
      <c r="E1329" s="1" t="s">
        <v>286</v>
      </c>
      <c r="F1329" s="124">
        <f>F1330</f>
        <v>28146</v>
      </c>
      <c r="G1329" s="124">
        <f>G1330</f>
        <v>28146</v>
      </c>
    </row>
    <row r="1330" spans="1:7" ht="15.75" hidden="1" x14ac:dyDescent="0.2">
      <c r="A1330" s="23" t="s">
        <v>275</v>
      </c>
      <c r="B1330" s="1" t="s">
        <v>125</v>
      </c>
      <c r="C1330" s="1" t="s">
        <v>125</v>
      </c>
      <c r="D1330" s="1" t="s">
        <v>574</v>
      </c>
      <c r="E1330" s="172" t="s">
        <v>276</v>
      </c>
      <c r="F1330" s="124">
        <v>28146</v>
      </c>
      <c r="G1330" s="124">
        <v>28146</v>
      </c>
    </row>
    <row r="1331" spans="1:7" ht="31.5" x14ac:dyDescent="0.2">
      <c r="A1331" s="102" t="s">
        <v>575</v>
      </c>
      <c r="B1331" s="1" t="s">
        <v>125</v>
      </c>
      <c r="C1331" s="1" t="s">
        <v>125</v>
      </c>
      <c r="D1331" s="1" t="s">
        <v>574</v>
      </c>
      <c r="E1331" s="1" t="s">
        <v>190</v>
      </c>
      <c r="F1331" s="124">
        <f>F1332</f>
        <v>600</v>
      </c>
      <c r="G1331" s="124">
        <f>G1332</f>
        <v>600</v>
      </c>
    </row>
    <row r="1332" spans="1:7" ht="63" hidden="1" x14ac:dyDescent="0.2">
      <c r="A1332" s="25" t="s">
        <v>290</v>
      </c>
      <c r="B1332" s="1" t="s">
        <v>125</v>
      </c>
      <c r="C1332" s="1" t="s">
        <v>125</v>
      </c>
      <c r="D1332" s="1" t="s">
        <v>574</v>
      </c>
      <c r="E1332" s="172" t="s">
        <v>291</v>
      </c>
      <c r="F1332" s="124">
        <v>600</v>
      </c>
      <c r="G1332" s="124">
        <v>600</v>
      </c>
    </row>
    <row r="1333" spans="1:7" ht="15.75" x14ac:dyDescent="0.2">
      <c r="A1333" s="136" t="s">
        <v>576</v>
      </c>
      <c r="B1333" s="2" t="s">
        <v>125</v>
      </c>
      <c r="C1333" s="2" t="s">
        <v>125</v>
      </c>
      <c r="D1333" s="2" t="s">
        <v>577</v>
      </c>
      <c r="E1333" s="2"/>
      <c r="F1333" s="138">
        <f t="shared" ref="F1333:G1333" si="345">F1334</f>
        <v>10814</v>
      </c>
      <c r="G1333" s="138">
        <f t="shared" si="345"/>
        <v>10814</v>
      </c>
    </row>
    <row r="1334" spans="1:7" ht="31.5" x14ac:dyDescent="0.2">
      <c r="A1334" s="102" t="s">
        <v>187</v>
      </c>
      <c r="B1334" s="1" t="s">
        <v>125</v>
      </c>
      <c r="C1334" s="1" t="s">
        <v>125</v>
      </c>
      <c r="D1334" s="62" t="s">
        <v>577</v>
      </c>
      <c r="E1334" s="62" t="s">
        <v>188</v>
      </c>
      <c r="F1334" s="124">
        <f t="shared" ref="F1334:G1335" si="346">F1335</f>
        <v>10814</v>
      </c>
      <c r="G1334" s="124">
        <f t="shared" si="346"/>
        <v>10814</v>
      </c>
    </row>
    <row r="1335" spans="1:7" ht="15.75" x14ac:dyDescent="0.2">
      <c r="A1335" s="102" t="s">
        <v>274</v>
      </c>
      <c r="B1335" s="1" t="s">
        <v>125</v>
      </c>
      <c r="C1335" s="1" t="s">
        <v>125</v>
      </c>
      <c r="D1335" s="62" t="s">
        <v>577</v>
      </c>
      <c r="E1335" s="62" t="s">
        <v>286</v>
      </c>
      <c r="F1335" s="124">
        <f t="shared" si="346"/>
        <v>10814</v>
      </c>
      <c r="G1335" s="124">
        <f t="shared" si="346"/>
        <v>10814</v>
      </c>
    </row>
    <row r="1336" spans="1:7" ht="15.75" hidden="1" x14ac:dyDescent="0.2">
      <c r="A1336" s="23" t="s">
        <v>275</v>
      </c>
      <c r="B1336" s="1" t="s">
        <v>125</v>
      </c>
      <c r="C1336" s="1" t="s">
        <v>125</v>
      </c>
      <c r="D1336" s="62" t="s">
        <v>577</v>
      </c>
      <c r="E1336" s="173" t="s">
        <v>276</v>
      </c>
      <c r="F1336" s="124">
        <v>10814</v>
      </c>
      <c r="G1336" s="124">
        <v>10814</v>
      </c>
    </row>
    <row r="1337" spans="1:7" ht="47.25" x14ac:dyDescent="0.2">
      <c r="A1337" s="136" t="s">
        <v>578</v>
      </c>
      <c r="B1337" s="2" t="s">
        <v>125</v>
      </c>
      <c r="C1337" s="2" t="s">
        <v>125</v>
      </c>
      <c r="D1337" s="2" t="s">
        <v>579</v>
      </c>
      <c r="E1337" s="2"/>
      <c r="F1337" s="138">
        <f t="shared" ref="F1337:G1337" si="347">F1338</f>
        <v>450</v>
      </c>
      <c r="G1337" s="138">
        <f t="shared" si="347"/>
        <v>450</v>
      </c>
    </row>
    <row r="1338" spans="1:7" ht="31.5" x14ac:dyDescent="0.2">
      <c r="A1338" s="23" t="s">
        <v>187</v>
      </c>
      <c r="B1338" s="1" t="s">
        <v>125</v>
      </c>
      <c r="C1338" s="1" t="s">
        <v>125</v>
      </c>
      <c r="D1338" s="1" t="s">
        <v>579</v>
      </c>
      <c r="E1338" s="172" t="s">
        <v>188</v>
      </c>
      <c r="F1338" s="124">
        <f t="shared" ref="F1338:G1339" si="348">F1339</f>
        <v>450</v>
      </c>
      <c r="G1338" s="124">
        <f t="shared" si="348"/>
        <v>450</v>
      </c>
    </row>
    <row r="1339" spans="1:7" ht="15.75" x14ac:dyDescent="0.2">
      <c r="A1339" s="23" t="s">
        <v>274</v>
      </c>
      <c r="B1339" s="1" t="s">
        <v>125</v>
      </c>
      <c r="C1339" s="1" t="s">
        <v>125</v>
      </c>
      <c r="D1339" s="1" t="s">
        <v>579</v>
      </c>
      <c r="E1339" s="172" t="s">
        <v>286</v>
      </c>
      <c r="F1339" s="124">
        <f t="shared" si="348"/>
        <v>450</v>
      </c>
      <c r="G1339" s="124">
        <f t="shared" si="348"/>
        <v>450</v>
      </c>
    </row>
    <row r="1340" spans="1:7" ht="15.75" hidden="1" x14ac:dyDescent="0.2">
      <c r="A1340" s="23" t="s">
        <v>275</v>
      </c>
      <c r="B1340" s="1" t="s">
        <v>125</v>
      </c>
      <c r="C1340" s="1" t="s">
        <v>125</v>
      </c>
      <c r="D1340" s="1" t="s">
        <v>579</v>
      </c>
      <c r="E1340" s="172" t="s">
        <v>276</v>
      </c>
      <c r="F1340" s="124">
        <f t="shared" ref="F1340:G1340" si="349">300+150</f>
        <v>450</v>
      </c>
      <c r="G1340" s="124">
        <f t="shared" si="349"/>
        <v>450</v>
      </c>
    </row>
    <row r="1341" spans="1:7" ht="15.75" x14ac:dyDescent="0.2">
      <c r="A1341" s="136" t="s">
        <v>580</v>
      </c>
      <c r="B1341" s="2" t="s">
        <v>125</v>
      </c>
      <c r="C1341" s="2" t="s">
        <v>125</v>
      </c>
      <c r="D1341" s="2" t="s">
        <v>581</v>
      </c>
      <c r="E1341" s="2"/>
      <c r="F1341" s="138">
        <f t="shared" ref="F1341:G1343" si="350">F1342</f>
        <v>864</v>
      </c>
      <c r="G1341" s="138">
        <f t="shared" si="350"/>
        <v>864</v>
      </c>
    </row>
    <row r="1342" spans="1:7" ht="31.5" x14ac:dyDescent="0.2">
      <c r="A1342" s="23" t="s">
        <v>187</v>
      </c>
      <c r="B1342" s="1" t="s">
        <v>125</v>
      </c>
      <c r="C1342" s="1" t="s">
        <v>125</v>
      </c>
      <c r="D1342" s="1" t="s">
        <v>581</v>
      </c>
      <c r="E1342" s="172" t="s">
        <v>188</v>
      </c>
      <c r="F1342" s="124">
        <f t="shared" si="350"/>
        <v>864</v>
      </c>
      <c r="G1342" s="124">
        <f t="shared" si="350"/>
        <v>864</v>
      </c>
    </row>
    <row r="1343" spans="1:7" ht="15.75" x14ac:dyDescent="0.2">
      <c r="A1343" s="23" t="s">
        <v>274</v>
      </c>
      <c r="B1343" s="1" t="s">
        <v>125</v>
      </c>
      <c r="C1343" s="1" t="s">
        <v>125</v>
      </c>
      <c r="D1343" s="1" t="s">
        <v>581</v>
      </c>
      <c r="E1343" s="172" t="s">
        <v>286</v>
      </c>
      <c r="F1343" s="124">
        <f t="shared" si="350"/>
        <v>864</v>
      </c>
      <c r="G1343" s="124">
        <f t="shared" si="350"/>
        <v>864</v>
      </c>
    </row>
    <row r="1344" spans="1:7" ht="15.75" hidden="1" x14ac:dyDescent="0.2">
      <c r="A1344" s="23" t="s">
        <v>275</v>
      </c>
      <c r="B1344" s="1" t="s">
        <v>125</v>
      </c>
      <c r="C1344" s="1" t="s">
        <v>125</v>
      </c>
      <c r="D1344" s="1" t="s">
        <v>581</v>
      </c>
      <c r="E1344" s="172" t="s">
        <v>276</v>
      </c>
      <c r="F1344" s="124">
        <v>864</v>
      </c>
      <c r="G1344" s="124">
        <v>864</v>
      </c>
    </row>
    <row r="1345" spans="1:7" ht="15.75" x14ac:dyDescent="0.2">
      <c r="A1345" s="145" t="s">
        <v>582</v>
      </c>
      <c r="B1345" s="146" t="s">
        <v>125</v>
      </c>
      <c r="C1345" s="146" t="s">
        <v>231</v>
      </c>
      <c r="D1345" s="146" t="s">
        <v>482</v>
      </c>
      <c r="E1345" s="147"/>
      <c r="F1345" s="148">
        <f>F1346+F1408</f>
        <v>71030</v>
      </c>
      <c r="G1345" s="148">
        <f>G1346+G1408</f>
        <v>71064</v>
      </c>
    </row>
    <row r="1346" spans="1:7" ht="31.5" x14ac:dyDescent="0.2">
      <c r="A1346" s="15" t="s">
        <v>151</v>
      </c>
      <c r="B1346" s="16" t="s">
        <v>125</v>
      </c>
      <c r="C1346" s="16" t="s">
        <v>231</v>
      </c>
      <c r="D1346" s="16" t="s">
        <v>57</v>
      </c>
      <c r="E1346" s="16"/>
      <c r="F1346" s="149">
        <f>F1347+F1361+F1374</f>
        <v>70678</v>
      </c>
      <c r="G1346" s="149">
        <f>G1347+G1361+G1374</f>
        <v>70678</v>
      </c>
    </row>
    <row r="1347" spans="1:7" ht="15.75" x14ac:dyDescent="0.2">
      <c r="A1347" s="15" t="s">
        <v>58</v>
      </c>
      <c r="B1347" s="16" t="s">
        <v>125</v>
      </c>
      <c r="C1347" s="16" t="s">
        <v>231</v>
      </c>
      <c r="D1347" s="16" t="s">
        <v>59</v>
      </c>
      <c r="E1347" s="17"/>
      <c r="F1347" s="18">
        <f t="shared" ref="F1347:G1347" si="351">F1348</f>
        <v>22764</v>
      </c>
      <c r="G1347" s="18">
        <f t="shared" si="351"/>
        <v>22764</v>
      </c>
    </row>
    <row r="1348" spans="1:7" ht="31.5" x14ac:dyDescent="0.2">
      <c r="A1348" s="97" t="s">
        <v>854</v>
      </c>
      <c r="B1348" s="16" t="s">
        <v>125</v>
      </c>
      <c r="C1348" s="16" t="s">
        <v>231</v>
      </c>
      <c r="D1348" s="5" t="s">
        <v>855</v>
      </c>
      <c r="E1348" s="65"/>
      <c r="F1348" s="99">
        <f>F1349</f>
        <v>22764</v>
      </c>
      <c r="G1348" s="99">
        <f>G1349</f>
        <v>22764</v>
      </c>
    </row>
    <row r="1349" spans="1:7" ht="15.75" x14ac:dyDescent="0.2">
      <c r="A1349" s="22" t="s">
        <v>488</v>
      </c>
      <c r="B1349" s="2" t="s">
        <v>125</v>
      </c>
      <c r="C1349" s="2" t="s">
        <v>231</v>
      </c>
      <c r="D1349" s="3" t="s">
        <v>856</v>
      </c>
      <c r="E1349" s="106"/>
      <c r="F1349" s="11">
        <f t="shared" ref="F1349:G1349" si="352">F1350+F1357</f>
        <v>22764</v>
      </c>
      <c r="G1349" s="11">
        <f t="shared" si="352"/>
        <v>22764</v>
      </c>
    </row>
    <row r="1350" spans="1:7" ht="15.75" x14ac:dyDescent="0.2">
      <c r="A1350" s="22" t="s">
        <v>495</v>
      </c>
      <c r="B1350" s="2" t="s">
        <v>125</v>
      </c>
      <c r="C1350" s="2" t="s">
        <v>231</v>
      </c>
      <c r="D1350" s="3" t="s">
        <v>857</v>
      </c>
      <c r="E1350" s="106"/>
      <c r="F1350" s="11">
        <f t="shared" ref="F1350:G1350" si="353">F1351+F1354</f>
        <v>300</v>
      </c>
      <c r="G1350" s="11">
        <f t="shared" si="353"/>
        <v>300</v>
      </c>
    </row>
    <row r="1351" spans="1:7" ht="31.5" x14ac:dyDescent="0.2">
      <c r="A1351" s="25" t="s">
        <v>201</v>
      </c>
      <c r="B1351" s="1" t="s">
        <v>125</v>
      </c>
      <c r="C1351" s="1" t="s">
        <v>231</v>
      </c>
      <c r="D1351" s="80" t="s">
        <v>857</v>
      </c>
      <c r="E1351" s="107" t="s">
        <v>42</v>
      </c>
      <c r="F1351" s="10">
        <f t="shared" ref="F1351:G1352" si="354">F1352</f>
        <v>200</v>
      </c>
      <c r="G1351" s="10">
        <f t="shared" si="354"/>
        <v>200</v>
      </c>
    </row>
    <row r="1352" spans="1:7" ht="31.5" x14ac:dyDescent="0.2">
      <c r="A1352" s="23" t="s">
        <v>33</v>
      </c>
      <c r="B1352" s="1" t="s">
        <v>125</v>
      </c>
      <c r="C1352" s="1" t="s">
        <v>231</v>
      </c>
      <c r="D1352" s="80" t="s">
        <v>857</v>
      </c>
      <c r="E1352" s="107" t="s">
        <v>43</v>
      </c>
      <c r="F1352" s="10">
        <f t="shared" si="354"/>
        <v>200</v>
      </c>
      <c r="G1352" s="10">
        <f t="shared" si="354"/>
        <v>200</v>
      </c>
    </row>
    <row r="1353" spans="1:7" ht="15.75" hidden="1" x14ac:dyDescent="0.2">
      <c r="A1353" s="102" t="s">
        <v>34</v>
      </c>
      <c r="B1353" s="1" t="s">
        <v>125</v>
      </c>
      <c r="C1353" s="1" t="s">
        <v>231</v>
      </c>
      <c r="D1353" s="80" t="s">
        <v>857</v>
      </c>
      <c r="E1353" s="62" t="s">
        <v>35</v>
      </c>
      <c r="F1353" s="9">
        <v>200</v>
      </c>
      <c r="G1353" s="9">
        <v>200</v>
      </c>
    </row>
    <row r="1354" spans="1:7" ht="31.5" x14ac:dyDescent="0.25">
      <c r="A1354" s="137" t="s">
        <v>187</v>
      </c>
      <c r="B1354" s="1" t="s">
        <v>125</v>
      </c>
      <c r="C1354" s="1" t="s">
        <v>231</v>
      </c>
      <c r="D1354" s="80" t="s">
        <v>857</v>
      </c>
      <c r="E1354" s="107" t="s">
        <v>188</v>
      </c>
      <c r="F1354" s="10">
        <f t="shared" ref="F1354:G1355" si="355">F1355</f>
        <v>100</v>
      </c>
      <c r="G1354" s="10">
        <f t="shared" si="355"/>
        <v>100</v>
      </c>
    </row>
    <row r="1355" spans="1:7" ht="15.75" x14ac:dyDescent="0.25">
      <c r="A1355" s="137" t="s">
        <v>274</v>
      </c>
      <c r="B1355" s="1" t="s">
        <v>125</v>
      </c>
      <c r="C1355" s="1" t="s">
        <v>231</v>
      </c>
      <c r="D1355" s="80" t="s">
        <v>857</v>
      </c>
      <c r="E1355" s="107" t="s">
        <v>286</v>
      </c>
      <c r="F1355" s="10">
        <f t="shared" si="355"/>
        <v>100</v>
      </c>
      <c r="G1355" s="10">
        <f t="shared" si="355"/>
        <v>100</v>
      </c>
    </row>
    <row r="1356" spans="1:7" ht="15.75" hidden="1" x14ac:dyDescent="0.25">
      <c r="A1356" s="137" t="s">
        <v>275</v>
      </c>
      <c r="B1356" s="1" t="s">
        <v>125</v>
      </c>
      <c r="C1356" s="1" t="s">
        <v>231</v>
      </c>
      <c r="D1356" s="80" t="s">
        <v>857</v>
      </c>
      <c r="E1356" s="107" t="s">
        <v>276</v>
      </c>
      <c r="F1356" s="9">
        <v>100</v>
      </c>
      <c r="G1356" s="9">
        <v>100</v>
      </c>
    </row>
    <row r="1357" spans="1:7" ht="31.5" x14ac:dyDescent="0.2">
      <c r="A1357" s="116" t="s">
        <v>583</v>
      </c>
      <c r="B1357" s="1" t="s">
        <v>125</v>
      </c>
      <c r="C1357" s="1" t="s">
        <v>231</v>
      </c>
      <c r="D1357" s="24" t="s">
        <v>872</v>
      </c>
      <c r="E1357" s="62"/>
      <c r="F1357" s="10">
        <f t="shared" ref="F1357:G1359" si="356">F1358</f>
        <v>22464</v>
      </c>
      <c r="G1357" s="10">
        <f t="shared" si="356"/>
        <v>22464</v>
      </c>
    </row>
    <row r="1358" spans="1:7" ht="15.75" x14ac:dyDescent="0.2">
      <c r="A1358" s="23" t="s">
        <v>183</v>
      </c>
      <c r="B1358" s="1" t="s">
        <v>125</v>
      </c>
      <c r="C1358" s="1" t="s">
        <v>231</v>
      </c>
      <c r="D1358" s="80" t="s">
        <v>872</v>
      </c>
      <c r="E1358" s="62" t="s">
        <v>184</v>
      </c>
      <c r="F1358" s="10">
        <f t="shared" si="356"/>
        <v>22464</v>
      </c>
      <c r="G1358" s="10">
        <f t="shared" si="356"/>
        <v>22464</v>
      </c>
    </row>
    <row r="1359" spans="1:7" ht="31.5" x14ac:dyDescent="0.2">
      <c r="A1359" s="23" t="s">
        <v>457</v>
      </c>
      <c r="B1359" s="1" t="s">
        <v>125</v>
      </c>
      <c r="C1359" s="1" t="s">
        <v>231</v>
      </c>
      <c r="D1359" s="80" t="s">
        <v>872</v>
      </c>
      <c r="E1359" s="62" t="s">
        <v>510</v>
      </c>
      <c r="F1359" s="10">
        <f t="shared" si="356"/>
        <v>22464</v>
      </c>
      <c r="G1359" s="10">
        <f t="shared" si="356"/>
        <v>22464</v>
      </c>
    </row>
    <row r="1360" spans="1:7" ht="31.5" hidden="1" x14ac:dyDescent="0.2">
      <c r="A1360" s="174" t="s">
        <v>584</v>
      </c>
      <c r="B1360" s="1" t="s">
        <v>125</v>
      </c>
      <c r="C1360" s="1" t="s">
        <v>231</v>
      </c>
      <c r="D1360" s="80" t="s">
        <v>872</v>
      </c>
      <c r="E1360" s="62" t="s">
        <v>511</v>
      </c>
      <c r="F1360" s="134">
        <v>22464</v>
      </c>
      <c r="G1360" s="134">
        <v>22464</v>
      </c>
    </row>
    <row r="1361" spans="1:7" ht="31.5" x14ac:dyDescent="0.2">
      <c r="A1361" s="15" t="s">
        <v>520</v>
      </c>
      <c r="B1361" s="16" t="s">
        <v>125</v>
      </c>
      <c r="C1361" s="16" t="s">
        <v>231</v>
      </c>
      <c r="D1361" s="16" t="s">
        <v>521</v>
      </c>
      <c r="E1361" s="17"/>
      <c r="F1361" s="18">
        <f t="shared" ref="F1361:G1361" si="357">F1362+F1368</f>
        <v>470</v>
      </c>
      <c r="G1361" s="18">
        <f t="shared" si="357"/>
        <v>470</v>
      </c>
    </row>
    <row r="1362" spans="1:7" ht="47.25" x14ac:dyDescent="0.2">
      <c r="A1362" s="97" t="s">
        <v>858</v>
      </c>
      <c r="B1362" s="20" t="s">
        <v>125</v>
      </c>
      <c r="C1362" s="20" t="s">
        <v>231</v>
      </c>
      <c r="D1362" s="5" t="s">
        <v>522</v>
      </c>
      <c r="E1362" s="58"/>
      <c r="F1362" s="99">
        <f t="shared" ref="F1362:G1366" si="358">F1363</f>
        <v>200</v>
      </c>
      <c r="G1362" s="99">
        <f t="shared" si="358"/>
        <v>200</v>
      </c>
    </row>
    <row r="1363" spans="1:7" ht="15.75" x14ac:dyDescent="0.2">
      <c r="A1363" s="112" t="s">
        <v>523</v>
      </c>
      <c r="B1363" s="16" t="s">
        <v>125</v>
      </c>
      <c r="C1363" s="16" t="s">
        <v>231</v>
      </c>
      <c r="D1363" s="83" t="s">
        <v>524</v>
      </c>
      <c r="E1363" s="16"/>
      <c r="F1363" s="105">
        <f t="shared" si="358"/>
        <v>200</v>
      </c>
      <c r="G1363" s="105">
        <f t="shared" si="358"/>
        <v>200</v>
      </c>
    </row>
    <row r="1364" spans="1:7" ht="15.75" x14ac:dyDescent="0.2">
      <c r="A1364" s="136" t="s">
        <v>525</v>
      </c>
      <c r="B1364" s="2" t="s">
        <v>125</v>
      </c>
      <c r="C1364" s="2" t="s">
        <v>231</v>
      </c>
      <c r="D1364" s="3" t="s">
        <v>526</v>
      </c>
      <c r="E1364" s="2"/>
      <c r="F1364" s="11">
        <f t="shared" si="358"/>
        <v>200</v>
      </c>
      <c r="G1364" s="11">
        <f t="shared" si="358"/>
        <v>200</v>
      </c>
    </row>
    <row r="1365" spans="1:7" ht="31.5" x14ac:dyDescent="0.2">
      <c r="A1365" s="25" t="s">
        <v>201</v>
      </c>
      <c r="B1365" s="1" t="s">
        <v>125</v>
      </c>
      <c r="C1365" s="1" t="s">
        <v>231</v>
      </c>
      <c r="D1365" s="80" t="s">
        <v>526</v>
      </c>
      <c r="E1365" s="126" t="s">
        <v>42</v>
      </c>
      <c r="F1365" s="9">
        <f t="shared" si="358"/>
        <v>200</v>
      </c>
      <c r="G1365" s="9">
        <f t="shared" si="358"/>
        <v>200</v>
      </c>
    </row>
    <row r="1366" spans="1:7" ht="31.5" x14ac:dyDescent="0.2">
      <c r="A1366" s="23" t="s">
        <v>33</v>
      </c>
      <c r="B1366" s="1" t="s">
        <v>125</v>
      </c>
      <c r="C1366" s="1" t="s">
        <v>231</v>
      </c>
      <c r="D1366" s="80" t="s">
        <v>526</v>
      </c>
      <c r="E1366" s="126" t="s">
        <v>43</v>
      </c>
      <c r="F1366" s="9">
        <f t="shared" si="358"/>
        <v>200</v>
      </c>
      <c r="G1366" s="9">
        <f t="shared" si="358"/>
        <v>200</v>
      </c>
    </row>
    <row r="1367" spans="1:7" ht="15.75" hidden="1" x14ac:dyDescent="0.2">
      <c r="A1367" s="102" t="s">
        <v>34</v>
      </c>
      <c r="B1367" s="1" t="s">
        <v>125</v>
      </c>
      <c r="C1367" s="1" t="s">
        <v>231</v>
      </c>
      <c r="D1367" s="80" t="s">
        <v>526</v>
      </c>
      <c r="E1367" s="1" t="s">
        <v>35</v>
      </c>
      <c r="F1367" s="9">
        <v>200</v>
      </c>
      <c r="G1367" s="9">
        <v>200</v>
      </c>
    </row>
    <row r="1368" spans="1:7" ht="47.25" x14ac:dyDescent="0.2">
      <c r="A1368" s="97" t="s">
        <v>860</v>
      </c>
      <c r="B1368" s="20" t="s">
        <v>125</v>
      </c>
      <c r="C1368" s="20" t="s">
        <v>231</v>
      </c>
      <c r="D1368" s="5" t="s">
        <v>861</v>
      </c>
      <c r="E1368" s="58"/>
      <c r="F1368" s="21">
        <f t="shared" ref="F1368:G1370" si="359">F1369</f>
        <v>270</v>
      </c>
      <c r="G1368" s="21">
        <f t="shared" si="359"/>
        <v>270</v>
      </c>
    </row>
    <row r="1369" spans="1:7" ht="15.75" x14ac:dyDescent="0.2">
      <c r="A1369" s="112" t="s">
        <v>523</v>
      </c>
      <c r="B1369" s="16" t="s">
        <v>125</v>
      </c>
      <c r="C1369" s="16" t="s">
        <v>231</v>
      </c>
      <c r="D1369" s="83" t="s">
        <v>862</v>
      </c>
      <c r="E1369" s="16"/>
      <c r="F1369" s="105">
        <f t="shared" si="359"/>
        <v>270</v>
      </c>
      <c r="G1369" s="105">
        <f t="shared" si="359"/>
        <v>270</v>
      </c>
    </row>
    <row r="1370" spans="1:7" ht="15.75" x14ac:dyDescent="0.2">
      <c r="A1370" s="136" t="s">
        <v>525</v>
      </c>
      <c r="B1370" s="1" t="s">
        <v>125</v>
      </c>
      <c r="C1370" s="1" t="s">
        <v>231</v>
      </c>
      <c r="D1370" s="3" t="s">
        <v>863</v>
      </c>
      <c r="E1370" s="2"/>
      <c r="F1370" s="11">
        <f t="shared" si="359"/>
        <v>270</v>
      </c>
      <c r="G1370" s="11">
        <f t="shared" si="359"/>
        <v>270</v>
      </c>
    </row>
    <row r="1371" spans="1:7" ht="31.5" x14ac:dyDescent="0.2">
      <c r="A1371" s="25" t="s">
        <v>201</v>
      </c>
      <c r="B1371" s="1" t="s">
        <v>125</v>
      </c>
      <c r="C1371" s="1" t="s">
        <v>231</v>
      </c>
      <c r="D1371" s="80" t="s">
        <v>863</v>
      </c>
      <c r="E1371" s="126" t="s">
        <v>42</v>
      </c>
      <c r="F1371" s="10">
        <f t="shared" ref="F1371:G1372" si="360">F1372</f>
        <v>270</v>
      </c>
      <c r="G1371" s="10">
        <f t="shared" si="360"/>
        <v>270</v>
      </c>
    </row>
    <row r="1372" spans="1:7" ht="31.5" x14ac:dyDescent="0.2">
      <c r="A1372" s="23" t="s">
        <v>33</v>
      </c>
      <c r="B1372" s="1" t="s">
        <v>125</v>
      </c>
      <c r="C1372" s="1" t="s">
        <v>231</v>
      </c>
      <c r="D1372" s="80" t="s">
        <v>863</v>
      </c>
      <c r="E1372" s="126" t="s">
        <v>43</v>
      </c>
      <c r="F1372" s="10">
        <f t="shared" si="360"/>
        <v>270</v>
      </c>
      <c r="G1372" s="10">
        <f t="shared" si="360"/>
        <v>270</v>
      </c>
    </row>
    <row r="1373" spans="1:7" ht="15.75" hidden="1" x14ac:dyDescent="0.2">
      <c r="A1373" s="102" t="s">
        <v>34</v>
      </c>
      <c r="B1373" s="1" t="s">
        <v>125</v>
      </c>
      <c r="C1373" s="1" t="s">
        <v>231</v>
      </c>
      <c r="D1373" s="80" t="s">
        <v>863</v>
      </c>
      <c r="E1373" s="1" t="s">
        <v>35</v>
      </c>
      <c r="F1373" s="134">
        <v>270</v>
      </c>
      <c r="G1373" s="134">
        <v>270</v>
      </c>
    </row>
    <row r="1374" spans="1:7" ht="15.75" x14ac:dyDescent="0.2">
      <c r="A1374" s="15" t="s">
        <v>530</v>
      </c>
      <c r="B1374" s="16" t="s">
        <v>125</v>
      </c>
      <c r="C1374" s="16" t="s">
        <v>231</v>
      </c>
      <c r="D1374" s="16" t="s">
        <v>531</v>
      </c>
      <c r="E1374" s="17"/>
      <c r="F1374" s="18">
        <f>F1375+F1402</f>
        <v>47444</v>
      </c>
      <c r="G1374" s="18">
        <f>G1375+G1402</f>
        <v>47444</v>
      </c>
    </row>
    <row r="1375" spans="1:7" ht="31.5" x14ac:dyDescent="0.2">
      <c r="A1375" s="19" t="s">
        <v>805</v>
      </c>
      <c r="B1375" s="20" t="s">
        <v>125</v>
      </c>
      <c r="C1375" s="20" t="s">
        <v>231</v>
      </c>
      <c r="D1375" s="5" t="s">
        <v>532</v>
      </c>
      <c r="E1375" s="62"/>
      <c r="F1375" s="99">
        <f>F1376+F1389</f>
        <v>47294</v>
      </c>
      <c r="G1375" s="99">
        <f>G1376+G1389</f>
        <v>47294</v>
      </c>
    </row>
    <row r="1376" spans="1:7" ht="15.75" x14ac:dyDescent="0.2">
      <c r="A1376" s="22" t="s">
        <v>585</v>
      </c>
      <c r="B1376" s="2" t="s">
        <v>125</v>
      </c>
      <c r="C1376" s="2" t="s">
        <v>231</v>
      </c>
      <c r="D1376" s="3" t="s">
        <v>586</v>
      </c>
      <c r="E1376" s="106"/>
      <c r="F1376" s="8">
        <f>F1377+F1382+F1386</f>
        <v>34610</v>
      </c>
      <c r="G1376" s="8">
        <f>G1377+G1382+G1386</f>
        <v>34610</v>
      </c>
    </row>
    <row r="1377" spans="1:7" ht="47.25" x14ac:dyDescent="0.2">
      <c r="A1377" s="102" t="s">
        <v>90</v>
      </c>
      <c r="B1377" s="1" t="s">
        <v>125</v>
      </c>
      <c r="C1377" s="1" t="s">
        <v>231</v>
      </c>
      <c r="D1377" s="1" t="s">
        <v>586</v>
      </c>
      <c r="E1377" s="62">
        <v>100</v>
      </c>
      <c r="F1377" s="10">
        <f>F1378</f>
        <v>28754</v>
      </c>
      <c r="G1377" s="10">
        <f>G1378</f>
        <v>28754</v>
      </c>
    </row>
    <row r="1378" spans="1:7" ht="15.75" x14ac:dyDescent="0.2">
      <c r="A1378" s="102" t="s">
        <v>21</v>
      </c>
      <c r="B1378" s="1" t="s">
        <v>125</v>
      </c>
      <c r="C1378" s="1" t="s">
        <v>231</v>
      </c>
      <c r="D1378" s="1" t="s">
        <v>586</v>
      </c>
      <c r="E1378" s="62">
        <v>120</v>
      </c>
      <c r="F1378" s="10">
        <f>SUM(F1379:F1381)</f>
        <v>28754</v>
      </c>
      <c r="G1378" s="10">
        <f>SUM(G1379:G1381)</f>
        <v>28754</v>
      </c>
    </row>
    <row r="1379" spans="1:7" ht="15.75" hidden="1" x14ac:dyDescent="0.2">
      <c r="A1379" s="25" t="s">
        <v>587</v>
      </c>
      <c r="B1379" s="1" t="s">
        <v>125</v>
      </c>
      <c r="C1379" s="1" t="s">
        <v>231</v>
      </c>
      <c r="D1379" s="1" t="s">
        <v>586</v>
      </c>
      <c r="E1379" s="62" t="s">
        <v>23</v>
      </c>
      <c r="F1379" s="10">
        <v>16517</v>
      </c>
      <c r="G1379" s="10">
        <v>16517</v>
      </c>
    </row>
    <row r="1380" spans="1:7" ht="31.5" hidden="1" x14ac:dyDescent="0.2">
      <c r="A1380" s="25" t="s">
        <v>38</v>
      </c>
      <c r="B1380" s="1" t="s">
        <v>125</v>
      </c>
      <c r="C1380" s="1" t="s">
        <v>231</v>
      </c>
      <c r="D1380" s="1" t="s">
        <v>586</v>
      </c>
      <c r="E1380" s="62" t="s">
        <v>39</v>
      </c>
      <c r="F1380" s="10">
        <v>5720</v>
      </c>
      <c r="G1380" s="10">
        <v>5720</v>
      </c>
    </row>
    <row r="1381" spans="1:7" ht="47.25" hidden="1" x14ac:dyDescent="0.2">
      <c r="A1381" s="25" t="s">
        <v>24</v>
      </c>
      <c r="B1381" s="1" t="s">
        <v>125</v>
      </c>
      <c r="C1381" s="1" t="s">
        <v>231</v>
      </c>
      <c r="D1381" s="1" t="s">
        <v>586</v>
      </c>
      <c r="E1381" s="62" t="s">
        <v>25</v>
      </c>
      <c r="F1381" s="10">
        <v>6517</v>
      </c>
      <c r="G1381" s="10">
        <v>6517</v>
      </c>
    </row>
    <row r="1382" spans="1:7" ht="31.5" x14ac:dyDescent="0.2">
      <c r="A1382" s="25" t="s">
        <v>201</v>
      </c>
      <c r="B1382" s="1" t="s">
        <v>125</v>
      </c>
      <c r="C1382" s="1" t="s">
        <v>231</v>
      </c>
      <c r="D1382" s="1" t="s">
        <v>586</v>
      </c>
      <c r="E1382" s="62">
        <v>200</v>
      </c>
      <c r="F1382" s="10">
        <f>F1383</f>
        <v>5804</v>
      </c>
      <c r="G1382" s="10">
        <f>G1383</f>
        <v>5804</v>
      </c>
    </row>
    <row r="1383" spans="1:7" ht="31.5" x14ac:dyDescent="0.2">
      <c r="A1383" s="102" t="s">
        <v>33</v>
      </c>
      <c r="B1383" s="1" t="s">
        <v>125</v>
      </c>
      <c r="C1383" s="1" t="s">
        <v>231</v>
      </c>
      <c r="D1383" s="1" t="s">
        <v>586</v>
      </c>
      <c r="E1383" s="62">
        <v>240</v>
      </c>
      <c r="F1383" s="10">
        <f>F1384+F1385</f>
        <v>5804</v>
      </c>
      <c r="G1383" s="10">
        <f>G1384+G1385</f>
        <v>5804</v>
      </c>
    </row>
    <row r="1384" spans="1:7" ht="31.5" hidden="1" x14ac:dyDescent="0.2">
      <c r="A1384" s="102" t="s">
        <v>44</v>
      </c>
      <c r="B1384" s="1" t="s">
        <v>125</v>
      </c>
      <c r="C1384" s="1" t="s">
        <v>231</v>
      </c>
      <c r="D1384" s="1" t="s">
        <v>586</v>
      </c>
      <c r="E1384" s="62" t="s">
        <v>45</v>
      </c>
      <c r="F1384" s="10">
        <v>730</v>
      </c>
      <c r="G1384" s="10">
        <v>730</v>
      </c>
    </row>
    <row r="1385" spans="1:7" ht="15.75" hidden="1" x14ac:dyDescent="0.2">
      <c r="A1385" s="102" t="s">
        <v>34</v>
      </c>
      <c r="B1385" s="1" t="s">
        <v>125</v>
      </c>
      <c r="C1385" s="1" t="s">
        <v>231</v>
      </c>
      <c r="D1385" s="1" t="s">
        <v>586</v>
      </c>
      <c r="E1385" s="62" t="s">
        <v>35</v>
      </c>
      <c r="F1385" s="10">
        <v>5074</v>
      </c>
      <c r="G1385" s="10">
        <v>5074</v>
      </c>
    </row>
    <row r="1386" spans="1:7" ht="15.75" x14ac:dyDescent="0.2">
      <c r="A1386" s="102" t="s">
        <v>46</v>
      </c>
      <c r="B1386" s="1" t="s">
        <v>125</v>
      </c>
      <c r="C1386" s="1" t="s">
        <v>231</v>
      </c>
      <c r="D1386" s="1" t="s">
        <v>586</v>
      </c>
      <c r="E1386" s="62">
        <v>800</v>
      </c>
      <c r="F1386" s="10">
        <f t="shared" ref="F1386:G1387" si="361">F1387</f>
        <v>52</v>
      </c>
      <c r="G1386" s="10">
        <f t="shared" si="361"/>
        <v>52</v>
      </c>
    </row>
    <row r="1387" spans="1:7" ht="15.75" x14ac:dyDescent="0.2">
      <c r="A1387" s="102" t="s">
        <v>48</v>
      </c>
      <c r="B1387" s="1" t="s">
        <v>125</v>
      </c>
      <c r="C1387" s="1" t="s">
        <v>231</v>
      </c>
      <c r="D1387" s="1" t="s">
        <v>586</v>
      </c>
      <c r="E1387" s="62">
        <v>850</v>
      </c>
      <c r="F1387" s="10">
        <f t="shared" si="361"/>
        <v>52</v>
      </c>
      <c r="G1387" s="10">
        <f t="shared" si="361"/>
        <v>52</v>
      </c>
    </row>
    <row r="1388" spans="1:7" ht="15.75" hidden="1" x14ac:dyDescent="0.2">
      <c r="A1388" s="102" t="s">
        <v>50</v>
      </c>
      <c r="B1388" s="1" t="s">
        <v>125</v>
      </c>
      <c r="C1388" s="1" t="s">
        <v>231</v>
      </c>
      <c r="D1388" s="1" t="s">
        <v>586</v>
      </c>
      <c r="E1388" s="62" t="s">
        <v>51</v>
      </c>
      <c r="F1388" s="10">
        <v>52</v>
      </c>
      <c r="G1388" s="10">
        <v>52</v>
      </c>
    </row>
    <row r="1389" spans="1:7" ht="15.75" x14ac:dyDescent="0.2">
      <c r="A1389" s="22" t="s">
        <v>806</v>
      </c>
      <c r="B1389" s="2" t="s">
        <v>125</v>
      </c>
      <c r="C1389" s="2" t="s">
        <v>231</v>
      </c>
      <c r="D1389" s="3" t="s">
        <v>588</v>
      </c>
      <c r="E1389" s="106"/>
      <c r="F1389" s="8">
        <f>F1390+F1394+F1398</f>
        <v>12684</v>
      </c>
      <c r="G1389" s="8">
        <f>G1390+G1394+G1398</f>
        <v>12684</v>
      </c>
    </row>
    <row r="1390" spans="1:7" ht="47.25" x14ac:dyDescent="0.2">
      <c r="A1390" s="23" t="s">
        <v>20</v>
      </c>
      <c r="B1390" s="1" t="s">
        <v>125</v>
      </c>
      <c r="C1390" s="1" t="s">
        <v>231</v>
      </c>
      <c r="D1390" s="24" t="s">
        <v>588</v>
      </c>
      <c r="E1390" s="62" t="s">
        <v>62</v>
      </c>
      <c r="F1390" s="10">
        <f>F1391</f>
        <v>12006</v>
      </c>
      <c r="G1390" s="10">
        <f>G1391</f>
        <v>12006</v>
      </c>
    </row>
    <row r="1391" spans="1:7" ht="15.75" x14ac:dyDescent="0.2">
      <c r="A1391" s="23" t="s">
        <v>157</v>
      </c>
      <c r="B1391" s="1" t="s">
        <v>125</v>
      </c>
      <c r="C1391" s="1" t="s">
        <v>231</v>
      </c>
      <c r="D1391" s="24" t="s">
        <v>588</v>
      </c>
      <c r="E1391" s="62" t="s">
        <v>158</v>
      </c>
      <c r="F1391" s="10">
        <f>SUM(F1392:F1393)</f>
        <v>12006</v>
      </c>
      <c r="G1391" s="10">
        <f>SUM(G1392:G1393)</f>
        <v>12006</v>
      </c>
    </row>
    <row r="1392" spans="1:7" ht="15.75" hidden="1" x14ac:dyDescent="0.2">
      <c r="A1392" s="25" t="s">
        <v>248</v>
      </c>
      <c r="B1392" s="1" t="s">
        <v>125</v>
      </c>
      <c r="C1392" s="1" t="s">
        <v>231</v>
      </c>
      <c r="D1392" s="24" t="s">
        <v>588</v>
      </c>
      <c r="E1392" s="62" t="s">
        <v>160</v>
      </c>
      <c r="F1392" s="10">
        <v>9221</v>
      </c>
      <c r="G1392" s="10">
        <v>9221</v>
      </c>
    </row>
    <row r="1393" spans="1:7" ht="31.5" hidden="1" x14ac:dyDescent="0.2">
      <c r="A1393" s="25" t="s">
        <v>161</v>
      </c>
      <c r="B1393" s="1" t="s">
        <v>125</v>
      </c>
      <c r="C1393" s="1" t="s">
        <v>231</v>
      </c>
      <c r="D1393" s="24" t="s">
        <v>588</v>
      </c>
      <c r="E1393" s="62" t="s">
        <v>162</v>
      </c>
      <c r="F1393" s="10">
        <v>2785</v>
      </c>
      <c r="G1393" s="10">
        <v>2785</v>
      </c>
    </row>
    <row r="1394" spans="1:7" ht="31.5" x14ac:dyDescent="0.2">
      <c r="A1394" s="25" t="s">
        <v>201</v>
      </c>
      <c r="B1394" s="1" t="s">
        <v>125</v>
      </c>
      <c r="C1394" s="1" t="s">
        <v>231</v>
      </c>
      <c r="D1394" s="24" t="s">
        <v>588</v>
      </c>
      <c r="E1394" s="62">
        <v>200</v>
      </c>
      <c r="F1394" s="10">
        <f>F1395</f>
        <v>663</v>
      </c>
      <c r="G1394" s="10">
        <f>G1395</f>
        <v>663</v>
      </c>
    </row>
    <row r="1395" spans="1:7" ht="31.5" x14ac:dyDescent="0.2">
      <c r="A1395" s="23" t="s">
        <v>33</v>
      </c>
      <c r="B1395" s="1" t="s">
        <v>125</v>
      </c>
      <c r="C1395" s="1" t="s">
        <v>231</v>
      </c>
      <c r="D1395" s="24" t="s">
        <v>588</v>
      </c>
      <c r="E1395" s="62">
        <v>240</v>
      </c>
      <c r="F1395" s="10">
        <f>F1396+F1397</f>
        <v>663</v>
      </c>
      <c r="G1395" s="10">
        <f>G1396+G1397</f>
        <v>663</v>
      </c>
    </row>
    <row r="1396" spans="1:7" ht="31.5" hidden="1" x14ac:dyDescent="0.2">
      <c r="A1396" s="102" t="s">
        <v>44</v>
      </c>
      <c r="B1396" s="1" t="s">
        <v>125</v>
      </c>
      <c r="C1396" s="1" t="s">
        <v>231</v>
      </c>
      <c r="D1396" s="24" t="s">
        <v>588</v>
      </c>
      <c r="E1396" s="62" t="s">
        <v>45</v>
      </c>
      <c r="F1396" s="10">
        <v>118</v>
      </c>
      <c r="G1396" s="10">
        <v>118</v>
      </c>
    </row>
    <row r="1397" spans="1:7" ht="15.75" hidden="1" x14ac:dyDescent="0.2">
      <c r="A1397" s="102" t="s">
        <v>34</v>
      </c>
      <c r="B1397" s="1" t="s">
        <v>125</v>
      </c>
      <c r="C1397" s="1" t="s">
        <v>231</v>
      </c>
      <c r="D1397" s="24" t="s">
        <v>588</v>
      </c>
      <c r="E1397" s="62" t="s">
        <v>35</v>
      </c>
      <c r="F1397" s="10">
        <v>545</v>
      </c>
      <c r="G1397" s="10">
        <v>545</v>
      </c>
    </row>
    <row r="1398" spans="1:7" ht="15.75" x14ac:dyDescent="0.2">
      <c r="A1398" s="102" t="s">
        <v>46</v>
      </c>
      <c r="B1398" s="1" t="s">
        <v>125</v>
      </c>
      <c r="C1398" s="1" t="s">
        <v>231</v>
      </c>
      <c r="D1398" s="24" t="s">
        <v>588</v>
      </c>
      <c r="E1398" s="62">
        <v>800</v>
      </c>
      <c r="F1398" s="10">
        <f>F1399</f>
        <v>15</v>
      </c>
      <c r="G1398" s="10">
        <f>G1399</f>
        <v>15</v>
      </c>
    </row>
    <row r="1399" spans="1:7" ht="15.75" x14ac:dyDescent="0.2">
      <c r="A1399" s="102" t="s">
        <v>48</v>
      </c>
      <c r="B1399" s="1" t="s">
        <v>125</v>
      </c>
      <c r="C1399" s="1" t="s">
        <v>231</v>
      </c>
      <c r="D1399" s="24" t="s">
        <v>588</v>
      </c>
      <c r="E1399" s="62">
        <v>850</v>
      </c>
      <c r="F1399" s="10">
        <f>F1400+F1401</f>
        <v>15</v>
      </c>
      <c r="G1399" s="10">
        <f>G1400+G1401</f>
        <v>15</v>
      </c>
    </row>
    <row r="1400" spans="1:7" ht="15.75" hidden="1" x14ac:dyDescent="0.2">
      <c r="A1400" s="102" t="s">
        <v>50</v>
      </c>
      <c r="B1400" s="1" t="s">
        <v>125</v>
      </c>
      <c r="C1400" s="1" t="s">
        <v>231</v>
      </c>
      <c r="D1400" s="24" t="s">
        <v>588</v>
      </c>
      <c r="E1400" s="107" t="s">
        <v>51</v>
      </c>
      <c r="F1400" s="10">
        <v>10</v>
      </c>
      <c r="G1400" s="10">
        <v>10</v>
      </c>
    </row>
    <row r="1401" spans="1:7" ht="15.75" hidden="1" x14ac:dyDescent="0.2">
      <c r="A1401" s="175" t="s">
        <v>91</v>
      </c>
      <c r="B1401" s="1" t="s">
        <v>125</v>
      </c>
      <c r="C1401" s="1" t="s">
        <v>231</v>
      </c>
      <c r="D1401" s="24" t="s">
        <v>588</v>
      </c>
      <c r="E1401" s="107" t="s">
        <v>92</v>
      </c>
      <c r="F1401" s="10">
        <v>5</v>
      </c>
      <c r="G1401" s="10">
        <v>5</v>
      </c>
    </row>
    <row r="1402" spans="1:7" ht="47.25" x14ac:dyDescent="0.2">
      <c r="A1402" s="19" t="s">
        <v>873</v>
      </c>
      <c r="B1402" s="20" t="s">
        <v>125</v>
      </c>
      <c r="C1402" s="20" t="s">
        <v>231</v>
      </c>
      <c r="D1402" s="5" t="s">
        <v>874</v>
      </c>
      <c r="E1402" s="62"/>
      <c r="F1402" s="21">
        <f t="shared" ref="F1402:G1402" si="362">F1403</f>
        <v>150</v>
      </c>
      <c r="G1402" s="21">
        <f t="shared" si="362"/>
        <v>150</v>
      </c>
    </row>
    <row r="1403" spans="1:7" ht="15.75" x14ac:dyDescent="0.2">
      <c r="A1403" s="22" t="s">
        <v>533</v>
      </c>
      <c r="B1403" s="2" t="s">
        <v>125</v>
      </c>
      <c r="C1403" s="2" t="s">
        <v>231</v>
      </c>
      <c r="D1403" s="3" t="s">
        <v>875</v>
      </c>
      <c r="E1403" s="106"/>
      <c r="F1403" s="8">
        <f>F1404</f>
        <v>150</v>
      </c>
      <c r="G1403" s="8">
        <f>G1404</f>
        <v>150</v>
      </c>
    </row>
    <row r="1404" spans="1:7" ht="15.75" x14ac:dyDescent="0.2">
      <c r="A1404" s="22" t="s">
        <v>475</v>
      </c>
      <c r="B1404" s="2" t="s">
        <v>125</v>
      </c>
      <c r="C1404" s="2" t="s">
        <v>231</v>
      </c>
      <c r="D1404" s="3" t="s">
        <v>876</v>
      </c>
      <c r="E1404" s="106"/>
      <c r="F1404" s="8">
        <f t="shared" ref="F1404:G1404" si="363">F1405</f>
        <v>150</v>
      </c>
      <c r="G1404" s="8">
        <f t="shared" si="363"/>
        <v>150</v>
      </c>
    </row>
    <row r="1405" spans="1:7" ht="31.5" x14ac:dyDescent="0.2">
      <c r="A1405" s="25" t="s">
        <v>201</v>
      </c>
      <c r="B1405" s="1" t="s">
        <v>125</v>
      </c>
      <c r="C1405" s="1" t="s">
        <v>231</v>
      </c>
      <c r="D1405" s="80" t="s">
        <v>876</v>
      </c>
      <c r="E1405" s="107" t="s">
        <v>42</v>
      </c>
      <c r="F1405" s="10">
        <f t="shared" ref="F1405:G1406" si="364">F1406</f>
        <v>150</v>
      </c>
      <c r="G1405" s="10">
        <f t="shared" si="364"/>
        <v>150</v>
      </c>
    </row>
    <row r="1406" spans="1:7" ht="31.5" x14ac:dyDescent="0.2">
      <c r="A1406" s="23" t="s">
        <v>33</v>
      </c>
      <c r="B1406" s="1" t="s">
        <v>125</v>
      </c>
      <c r="C1406" s="1" t="s">
        <v>231</v>
      </c>
      <c r="D1406" s="80" t="s">
        <v>876</v>
      </c>
      <c r="E1406" s="107" t="s">
        <v>43</v>
      </c>
      <c r="F1406" s="10">
        <f t="shared" si="364"/>
        <v>150</v>
      </c>
      <c r="G1406" s="10">
        <f t="shared" si="364"/>
        <v>150</v>
      </c>
    </row>
    <row r="1407" spans="1:7" ht="31.5" hidden="1" x14ac:dyDescent="0.2">
      <c r="A1407" s="102" t="s">
        <v>44</v>
      </c>
      <c r="B1407" s="1" t="s">
        <v>125</v>
      </c>
      <c r="C1407" s="1" t="s">
        <v>231</v>
      </c>
      <c r="D1407" s="80" t="s">
        <v>876</v>
      </c>
      <c r="E1407" s="62" t="s">
        <v>45</v>
      </c>
      <c r="F1407" s="10">
        <v>150</v>
      </c>
      <c r="G1407" s="10">
        <v>150</v>
      </c>
    </row>
    <row r="1408" spans="1:7" ht="31.5" x14ac:dyDescent="0.2">
      <c r="A1408" s="35" t="s">
        <v>444</v>
      </c>
      <c r="B1408" s="20" t="s">
        <v>125</v>
      </c>
      <c r="C1408" s="20" t="s">
        <v>231</v>
      </c>
      <c r="D1408" s="20" t="s">
        <v>13</v>
      </c>
      <c r="E1408" s="20"/>
      <c r="F1408" s="63">
        <f>F1409</f>
        <v>352</v>
      </c>
      <c r="G1408" s="63">
        <f>G1409</f>
        <v>386</v>
      </c>
    </row>
    <row r="1409" spans="1:7" ht="15.75" x14ac:dyDescent="0.2">
      <c r="A1409" s="82" t="s">
        <v>14</v>
      </c>
      <c r="B1409" s="16" t="s">
        <v>125</v>
      </c>
      <c r="C1409" s="16" t="s">
        <v>231</v>
      </c>
      <c r="D1409" s="83" t="s">
        <v>15</v>
      </c>
      <c r="E1409" s="2"/>
      <c r="F1409" s="18">
        <f>F1410+F1415</f>
        <v>352</v>
      </c>
      <c r="G1409" s="18">
        <f>G1410+G1415</f>
        <v>386</v>
      </c>
    </row>
    <row r="1410" spans="1:7" ht="31.5" x14ac:dyDescent="0.2">
      <c r="A1410" s="35" t="s">
        <v>80</v>
      </c>
      <c r="B1410" s="58" t="s">
        <v>125</v>
      </c>
      <c r="C1410" s="20" t="s">
        <v>231</v>
      </c>
      <c r="D1410" s="5" t="s">
        <v>81</v>
      </c>
      <c r="E1410" s="58"/>
      <c r="F1410" s="63">
        <f t="shared" ref="F1410:G1413" si="365">F1411</f>
        <v>222</v>
      </c>
      <c r="G1410" s="63">
        <f t="shared" si="365"/>
        <v>246</v>
      </c>
    </row>
    <row r="1411" spans="1:7" ht="63" x14ac:dyDescent="0.2">
      <c r="A1411" s="54" t="s">
        <v>82</v>
      </c>
      <c r="B1411" s="2" t="s">
        <v>125</v>
      </c>
      <c r="C1411" s="2" t="s">
        <v>231</v>
      </c>
      <c r="D1411" s="3" t="s">
        <v>83</v>
      </c>
      <c r="E1411" s="2"/>
      <c r="F1411" s="76">
        <f t="shared" si="365"/>
        <v>222</v>
      </c>
      <c r="G1411" s="76">
        <f t="shared" si="365"/>
        <v>246</v>
      </c>
    </row>
    <row r="1412" spans="1:7" ht="15.75" x14ac:dyDescent="0.2">
      <c r="A1412" s="153" t="s">
        <v>32</v>
      </c>
      <c r="B1412" s="126" t="s">
        <v>125</v>
      </c>
      <c r="C1412" s="126" t="s">
        <v>231</v>
      </c>
      <c r="D1412" s="24" t="s">
        <v>83</v>
      </c>
      <c r="E1412" s="1" t="s">
        <v>42</v>
      </c>
      <c r="F1412" s="79">
        <f t="shared" si="365"/>
        <v>222</v>
      </c>
      <c r="G1412" s="79">
        <f t="shared" si="365"/>
        <v>246</v>
      </c>
    </row>
    <row r="1413" spans="1:7" ht="31.5" x14ac:dyDescent="0.2">
      <c r="A1413" s="153" t="s">
        <v>33</v>
      </c>
      <c r="B1413" s="126" t="s">
        <v>125</v>
      </c>
      <c r="C1413" s="126" t="s">
        <v>231</v>
      </c>
      <c r="D1413" s="24" t="s">
        <v>83</v>
      </c>
      <c r="E1413" s="1" t="s">
        <v>43</v>
      </c>
      <c r="F1413" s="79">
        <f t="shared" si="365"/>
        <v>222</v>
      </c>
      <c r="G1413" s="79">
        <f t="shared" si="365"/>
        <v>246</v>
      </c>
    </row>
    <row r="1414" spans="1:7" ht="15.75" hidden="1" x14ac:dyDescent="0.2">
      <c r="A1414" s="25" t="s">
        <v>34</v>
      </c>
      <c r="B1414" s="126" t="s">
        <v>125</v>
      </c>
      <c r="C1414" s="126" t="s">
        <v>231</v>
      </c>
      <c r="D1414" s="24" t="s">
        <v>83</v>
      </c>
      <c r="E1414" s="1" t="s">
        <v>35</v>
      </c>
      <c r="F1414" s="79">
        <v>222</v>
      </c>
      <c r="G1414" s="79">
        <v>246</v>
      </c>
    </row>
    <row r="1415" spans="1:7" ht="31.5" x14ac:dyDescent="0.2">
      <c r="A1415" s="35" t="s">
        <v>84</v>
      </c>
      <c r="B1415" s="58" t="s">
        <v>125</v>
      </c>
      <c r="C1415" s="20" t="s">
        <v>231</v>
      </c>
      <c r="D1415" s="5" t="s">
        <v>85</v>
      </c>
      <c r="E1415" s="58"/>
      <c r="F1415" s="63">
        <f t="shared" ref="F1415:G1418" si="366">F1416</f>
        <v>130</v>
      </c>
      <c r="G1415" s="63">
        <f t="shared" si="366"/>
        <v>140</v>
      </c>
    </row>
    <row r="1416" spans="1:7" ht="15.75" x14ac:dyDescent="0.2">
      <c r="A1416" s="54" t="s">
        <v>86</v>
      </c>
      <c r="B1416" s="2" t="s">
        <v>125</v>
      </c>
      <c r="C1416" s="2" t="s">
        <v>231</v>
      </c>
      <c r="D1416" s="3" t="s">
        <v>87</v>
      </c>
      <c r="E1416" s="2"/>
      <c r="F1416" s="76">
        <f t="shared" si="366"/>
        <v>130</v>
      </c>
      <c r="G1416" s="76">
        <f t="shared" si="366"/>
        <v>140</v>
      </c>
    </row>
    <row r="1417" spans="1:7" ht="15.75" x14ac:dyDescent="0.2">
      <c r="A1417" s="153" t="s">
        <v>32</v>
      </c>
      <c r="B1417" s="126" t="s">
        <v>125</v>
      </c>
      <c r="C1417" s="126" t="s">
        <v>231</v>
      </c>
      <c r="D1417" s="3" t="s">
        <v>87</v>
      </c>
      <c r="E1417" s="1" t="s">
        <v>42</v>
      </c>
      <c r="F1417" s="79">
        <f t="shared" si="366"/>
        <v>130</v>
      </c>
      <c r="G1417" s="79">
        <f t="shared" si="366"/>
        <v>140</v>
      </c>
    </row>
    <row r="1418" spans="1:7" ht="31.5" x14ac:dyDescent="0.2">
      <c r="A1418" s="153" t="s">
        <v>33</v>
      </c>
      <c r="B1418" s="126" t="s">
        <v>125</v>
      </c>
      <c r="C1418" s="126" t="s">
        <v>231</v>
      </c>
      <c r="D1418" s="3" t="s">
        <v>87</v>
      </c>
      <c r="E1418" s="1" t="s">
        <v>43</v>
      </c>
      <c r="F1418" s="79">
        <f t="shared" si="366"/>
        <v>130</v>
      </c>
      <c r="G1418" s="79">
        <f t="shared" si="366"/>
        <v>140</v>
      </c>
    </row>
    <row r="1419" spans="1:7" ht="15.75" hidden="1" x14ac:dyDescent="0.2">
      <c r="A1419" s="25" t="s">
        <v>34</v>
      </c>
      <c r="B1419" s="126" t="s">
        <v>125</v>
      </c>
      <c r="C1419" s="126" t="s">
        <v>231</v>
      </c>
      <c r="D1419" s="3" t="s">
        <v>87</v>
      </c>
      <c r="E1419" s="1" t="s">
        <v>35</v>
      </c>
      <c r="F1419" s="176">
        <v>130</v>
      </c>
      <c r="G1419" s="176">
        <v>140</v>
      </c>
    </row>
    <row r="1420" spans="1:7" ht="18.75" x14ac:dyDescent="0.3">
      <c r="A1420" s="26" t="s">
        <v>589</v>
      </c>
      <c r="B1420" s="27" t="s">
        <v>302</v>
      </c>
      <c r="C1420" s="27"/>
      <c r="D1420" s="27"/>
      <c r="E1420" s="27"/>
      <c r="F1420" s="235">
        <f>F1421+F1529</f>
        <v>630064</v>
      </c>
      <c r="G1420" s="235">
        <f>G1421+G1529</f>
        <v>630092</v>
      </c>
    </row>
    <row r="1421" spans="1:7" ht="15.75" x14ac:dyDescent="0.25">
      <c r="A1421" s="249" t="s">
        <v>590</v>
      </c>
      <c r="B1421" s="250" t="s">
        <v>302</v>
      </c>
      <c r="C1421" s="250" t="s">
        <v>12</v>
      </c>
      <c r="D1421" s="250"/>
      <c r="E1421" s="250"/>
      <c r="F1421" s="251">
        <f>F1422+F1501+F1520</f>
        <v>610998</v>
      </c>
      <c r="G1421" s="251">
        <f>G1422+G1501+G1520</f>
        <v>610998</v>
      </c>
    </row>
    <row r="1422" spans="1:7" ht="31.5" x14ac:dyDescent="0.25">
      <c r="A1422" s="64" t="s">
        <v>591</v>
      </c>
      <c r="B1422" s="29" t="s">
        <v>302</v>
      </c>
      <c r="C1422" s="29" t="s">
        <v>12</v>
      </c>
      <c r="D1422" s="29" t="s">
        <v>592</v>
      </c>
      <c r="E1422" s="42"/>
      <c r="F1422" s="167">
        <f>F1423+F1461+F1491</f>
        <v>606338</v>
      </c>
      <c r="G1422" s="167">
        <f>G1423+G1461+G1491</f>
        <v>606338</v>
      </c>
    </row>
    <row r="1423" spans="1:7" ht="31.5" x14ac:dyDescent="0.25">
      <c r="A1423" s="64" t="s">
        <v>593</v>
      </c>
      <c r="B1423" s="29" t="s">
        <v>302</v>
      </c>
      <c r="C1423" s="29" t="s">
        <v>12</v>
      </c>
      <c r="D1423" s="36" t="s">
        <v>594</v>
      </c>
      <c r="E1423" s="30"/>
      <c r="F1423" s="167">
        <f>F1424+F1440</f>
        <v>389897</v>
      </c>
      <c r="G1423" s="167">
        <f>G1424+G1440</f>
        <v>389897</v>
      </c>
    </row>
    <row r="1424" spans="1:7" ht="15.75" x14ac:dyDescent="0.25">
      <c r="A1424" s="4" t="s">
        <v>595</v>
      </c>
      <c r="B1424" s="29" t="s">
        <v>302</v>
      </c>
      <c r="C1424" s="29" t="s">
        <v>12</v>
      </c>
      <c r="D1424" s="36" t="s">
        <v>596</v>
      </c>
      <c r="E1424" s="29"/>
      <c r="F1424" s="167">
        <f>F1425+F1429+F1433+F1437</f>
        <v>61594</v>
      </c>
      <c r="G1424" s="167">
        <f>G1425+G1429+G1433+G1437</f>
        <v>61594</v>
      </c>
    </row>
    <row r="1425" spans="1:7" ht="15.75" x14ac:dyDescent="0.25">
      <c r="A1425" s="13" t="s">
        <v>597</v>
      </c>
      <c r="B1425" s="38" t="s">
        <v>302</v>
      </c>
      <c r="C1425" s="38" t="s">
        <v>12</v>
      </c>
      <c r="D1425" s="38" t="s">
        <v>598</v>
      </c>
      <c r="E1425" s="38"/>
      <c r="F1425" s="168">
        <f t="shared" ref="F1425:G1427" si="367">F1426</f>
        <v>3000</v>
      </c>
      <c r="G1425" s="151">
        <f t="shared" si="367"/>
        <v>3000</v>
      </c>
    </row>
    <row r="1426" spans="1:7" ht="31.5" x14ac:dyDescent="0.25">
      <c r="A1426" s="14" t="s">
        <v>187</v>
      </c>
      <c r="B1426" s="42" t="s">
        <v>302</v>
      </c>
      <c r="C1426" s="42" t="s">
        <v>12</v>
      </c>
      <c r="D1426" s="42" t="s">
        <v>598</v>
      </c>
      <c r="E1426" s="42" t="s">
        <v>188</v>
      </c>
      <c r="F1426" s="168">
        <f t="shared" si="367"/>
        <v>3000</v>
      </c>
      <c r="G1426" s="151">
        <f t="shared" si="367"/>
        <v>3000</v>
      </c>
    </row>
    <row r="1427" spans="1:7" ht="15.75" x14ac:dyDescent="0.25">
      <c r="A1427" s="14" t="s">
        <v>274</v>
      </c>
      <c r="B1427" s="42" t="s">
        <v>302</v>
      </c>
      <c r="C1427" s="42" t="s">
        <v>12</v>
      </c>
      <c r="D1427" s="42" t="s">
        <v>598</v>
      </c>
      <c r="E1427" s="42" t="s">
        <v>286</v>
      </c>
      <c r="F1427" s="151">
        <f t="shared" si="367"/>
        <v>3000</v>
      </c>
      <c r="G1427" s="151">
        <f t="shared" si="367"/>
        <v>3000</v>
      </c>
    </row>
    <row r="1428" spans="1:7" ht="15.75" hidden="1" x14ac:dyDescent="0.25">
      <c r="A1428" s="14" t="s">
        <v>275</v>
      </c>
      <c r="B1428" s="42" t="s">
        <v>302</v>
      </c>
      <c r="C1428" s="42" t="s">
        <v>12</v>
      </c>
      <c r="D1428" s="42" t="s">
        <v>598</v>
      </c>
      <c r="E1428" s="42" t="s">
        <v>276</v>
      </c>
      <c r="F1428" s="151">
        <v>3000</v>
      </c>
      <c r="G1428" s="151">
        <v>3000</v>
      </c>
    </row>
    <row r="1429" spans="1:7" ht="15.75" x14ac:dyDescent="0.25">
      <c r="A1429" s="13" t="s">
        <v>599</v>
      </c>
      <c r="B1429" s="38" t="s">
        <v>302</v>
      </c>
      <c r="C1429" s="38" t="s">
        <v>12</v>
      </c>
      <c r="D1429" s="38" t="s">
        <v>600</v>
      </c>
      <c r="E1429" s="38"/>
      <c r="F1429" s="168">
        <f t="shared" ref="F1429:G1431" si="368">F1430</f>
        <v>828</v>
      </c>
      <c r="G1429" s="168">
        <f t="shared" si="368"/>
        <v>828</v>
      </c>
    </row>
    <row r="1430" spans="1:7" ht="31.5" x14ac:dyDescent="0.25">
      <c r="A1430" s="14" t="s">
        <v>187</v>
      </c>
      <c r="B1430" s="42" t="s">
        <v>302</v>
      </c>
      <c r="C1430" s="42" t="s">
        <v>12</v>
      </c>
      <c r="D1430" s="42" t="s">
        <v>600</v>
      </c>
      <c r="E1430" s="42" t="s">
        <v>188</v>
      </c>
      <c r="F1430" s="151">
        <f t="shared" si="368"/>
        <v>828</v>
      </c>
      <c r="G1430" s="151">
        <f t="shared" si="368"/>
        <v>828</v>
      </c>
    </row>
    <row r="1431" spans="1:7" ht="15.75" x14ac:dyDescent="0.25">
      <c r="A1431" s="14" t="s">
        <v>274</v>
      </c>
      <c r="B1431" s="42" t="s">
        <v>302</v>
      </c>
      <c r="C1431" s="42" t="s">
        <v>12</v>
      </c>
      <c r="D1431" s="42" t="s">
        <v>600</v>
      </c>
      <c r="E1431" s="42" t="s">
        <v>286</v>
      </c>
      <c r="F1431" s="151">
        <f t="shared" si="368"/>
        <v>828</v>
      </c>
      <c r="G1431" s="151">
        <f t="shared" si="368"/>
        <v>828</v>
      </c>
    </row>
    <row r="1432" spans="1:7" ht="15.75" hidden="1" x14ac:dyDescent="0.25">
      <c r="A1432" s="14" t="s">
        <v>275</v>
      </c>
      <c r="B1432" s="42" t="s">
        <v>302</v>
      </c>
      <c r="C1432" s="42" t="s">
        <v>12</v>
      </c>
      <c r="D1432" s="42" t="s">
        <v>600</v>
      </c>
      <c r="E1432" s="42" t="s">
        <v>276</v>
      </c>
      <c r="F1432" s="151">
        <v>828</v>
      </c>
      <c r="G1432" s="151">
        <v>828</v>
      </c>
    </row>
    <row r="1433" spans="1:7" ht="15.75" x14ac:dyDescent="0.25">
      <c r="A1433" s="13" t="s">
        <v>601</v>
      </c>
      <c r="B1433" s="38" t="s">
        <v>302</v>
      </c>
      <c r="C1433" s="38" t="s">
        <v>12</v>
      </c>
      <c r="D1433" s="38" t="s">
        <v>602</v>
      </c>
      <c r="E1433" s="38"/>
      <c r="F1433" s="168">
        <f t="shared" ref="F1433:G1435" si="369">F1434</f>
        <v>200</v>
      </c>
      <c r="G1433" s="168">
        <f t="shared" si="369"/>
        <v>200</v>
      </c>
    </row>
    <row r="1434" spans="1:7" ht="31.5" x14ac:dyDescent="0.25">
      <c r="A1434" s="14" t="s">
        <v>187</v>
      </c>
      <c r="B1434" s="42" t="s">
        <v>302</v>
      </c>
      <c r="C1434" s="42" t="s">
        <v>12</v>
      </c>
      <c r="D1434" s="42" t="s">
        <v>602</v>
      </c>
      <c r="E1434" s="42" t="s">
        <v>188</v>
      </c>
      <c r="F1434" s="151">
        <f t="shared" si="369"/>
        <v>200</v>
      </c>
      <c r="G1434" s="151">
        <f t="shared" si="369"/>
        <v>200</v>
      </c>
    </row>
    <row r="1435" spans="1:7" ht="15.75" x14ac:dyDescent="0.25">
      <c r="A1435" s="14" t="s">
        <v>274</v>
      </c>
      <c r="B1435" s="42" t="s">
        <v>302</v>
      </c>
      <c r="C1435" s="42" t="s">
        <v>12</v>
      </c>
      <c r="D1435" s="42" t="s">
        <v>602</v>
      </c>
      <c r="E1435" s="42" t="s">
        <v>286</v>
      </c>
      <c r="F1435" s="151">
        <f t="shared" si="369"/>
        <v>200</v>
      </c>
      <c r="G1435" s="151">
        <f t="shared" si="369"/>
        <v>200</v>
      </c>
    </row>
    <row r="1436" spans="1:7" ht="15.75" hidden="1" x14ac:dyDescent="0.25">
      <c r="A1436" s="14" t="s">
        <v>275</v>
      </c>
      <c r="B1436" s="42" t="s">
        <v>302</v>
      </c>
      <c r="C1436" s="42" t="s">
        <v>12</v>
      </c>
      <c r="D1436" s="42" t="s">
        <v>602</v>
      </c>
      <c r="E1436" s="42" t="s">
        <v>276</v>
      </c>
      <c r="F1436" s="151">
        <v>200</v>
      </c>
      <c r="G1436" s="151">
        <v>200</v>
      </c>
    </row>
    <row r="1437" spans="1:7" ht="31.5" x14ac:dyDescent="0.25">
      <c r="A1437" s="14" t="s">
        <v>187</v>
      </c>
      <c r="B1437" s="42" t="s">
        <v>302</v>
      </c>
      <c r="C1437" s="42" t="s">
        <v>12</v>
      </c>
      <c r="D1437" s="42" t="s">
        <v>603</v>
      </c>
      <c r="E1437" s="42" t="s">
        <v>188</v>
      </c>
      <c r="F1437" s="151">
        <f t="shared" ref="F1437:G1437" si="370">F1438</f>
        <v>57566</v>
      </c>
      <c r="G1437" s="151">
        <f t="shared" si="370"/>
        <v>57566</v>
      </c>
    </row>
    <row r="1438" spans="1:7" ht="15.75" x14ac:dyDescent="0.25">
      <c r="A1438" s="14" t="s">
        <v>274</v>
      </c>
      <c r="B1438" s="42" t="s">
        <v>302</v>
      </c>
      <c r="C1438" s="42" t="s">
        <v>12</v>
      </c>
      <c r="D1438" s="42" t="s">
        <v>603</v>
      </c>
      <c r="E1438" s="42" t="s">
        <v>286</v>
      </c>
      <c r="F1438" s="151">
        <v>57566</v>
      </c>
      <c r="G1438" s="151">
        <v>57566</v>
      </c>
    </row>
    <row r="1439" spans="1:7" ht="47.25" hidden="1" x14ac:dyDescent="0.25">
      <c r="A1439" s="14" t="s">
        <v>329</v>
      </c>
      <c r="B1439" s="42" t="s">
        <v>302</v>
      </c>
      <c r="C1439" s="42" t="s">
        <v>12</v>
      </c>
      <c r="D1439" s="42" t="s">
        <v>603</v>
      </c>
      <c r="E1439" s="42" t="s">
        <v>473</v>
      </c>
      <c r="F1439" s="151">
        <v>56214</v>
      </c>
      <c r="G1439" s="151">
        <v>56214</v>
      </c>
    </row>
    <row r="1440" spans="1:7" ht="31.5" x14ac:dyDescent="0.25">
      <c r="A1440" s="4" t="s">
        <v>604</v>
      </c>
      <c r="B1440" s="29" t="s">
        <v>302</v>
      </c>
      <c r="C1440" s="29" t="s">
        <v>12</v>
      </c>
      <c r="D1440" s="36" t="s">
        <v>605</v>
      </c>
      <c r="E1440" s="29"/>
      <c r="F1440" s="167">
        <f>F1441+F1445+F1451+F1455</f>
        <v>328303</v>
      </c>
      <c r="G1440" s="167">
        <f>G1441+G1445+G1451+G1455</f>
        <v>328303</v>
      </c>
    </row>
    <row r="1441" spans="1:7" ht="31.5" x14ac:dyDescent="0.25">
      <c r="A1441" s="13" t="s">
        <v>606</v>
      </c>
      <c r="B1441" s="38" t="s">
        <v>302</v>
      </c>
      <c r="C1441" s="38" t="s">
        <v>12</v>
      </c>
      <c r="D1441" s="38" t="s">
        <v>607</v>
      </c>
      <c r="E1441" s="38"/>
      <c r="F1441" s="168">
        <f t="shared" ref="F1441:G1443" si="371">F1442</f>
        <v>200</v>
      </c>
      <c r="G1441" s="168">
        <f t="shared" si="371"/>
        <v>200</v>
      </c>
    </row>
    <row r="1442" spans="1:7" ht="31.5" x14ac:dyDescent="0.25">
      <c r="A1442" s="14" t="s">
        <v>187</v>
      </c>
      <c r="B1442" s="42" t="s">
        <v>302</v>
      </c>
      <c r="C1442" s="42" t="s">
        <v>12</v>
      </c>
      <c r="D1442" s="42" t="s">
        <v>607</v>
      </c>
      <c r="E1442" s="42" t="s">
        <v>188</v>
      </c>
      <c r="F1442" s="151">
        <f>F1443</f>
        <v>200</v>
      </c>
      <c r="G1442" s="151">
        <f>G1443</f>
        <v>200</v>
      </c>
    </row>
    <row r="1443" spans="1:7" ht="15.75" x14ac:dyDescent="0.25">
      <c r="A1443" s="14" t="s">
        <v>234</v>
      </c>
      <c r="B1443" s="42" t="s">
        <v>302</v>
      </c>
      <c r="C1443" s="42" t="s">
        <v>12</v>
      </c>
      <c r="D1443" s="42" t="s">
        <v>607</v>
      </c>
      <c r="E1443" s="42" t="s">
        <v>235</v>
      </c>
      <c r="F1443" s="151">
        <f t="shared" si="371"/>
        <v>200</v>
      </c>
      <c r="G1443" s="151">
        <f t="shared" si="371"/>
        <v>200</v>
      </c>
    </row>
    <row r="1444" spans="1:7" ht="15.75" hidden="1" x14ac:dyDescent="0.25">
      <c r="A1444" s="14" t="s">
        <v>236</v>
      </c>
      <c r="B1444" s="42" t="s">
        <v>302</v>
      </c>
      <c r="C1444" s="42" t="s">
        <v>12</v>
      </c>
      <c r="D1444" s="42" t="s">
        <v>607</v>
      </c>
      <c r="E1444" s="42" t="s">
        <v>237</v>
      </c>
      <c r="F1444" s="151">
        <v>200</v>
      </c>
      <c r="G1444" s="151">
        <v>200</v>
      </c>
    </row>
    <row r="1445" spans="1:7" ht="15.75" x14ac:dyDescent="0.25">
      <c r="A1445" s="13" t="s">
        <v>608</v>
      </c>
      <c r="B1445" s="38" t="s">
        <v>302</v>
      </c>
      <c r="C1445" s="38" t="s">
        <v>12</v>
      </c>
      <c r="D1445" s="38" t="s">
        <v>609</v>
      </c>
      <c r="E1445" s="38"/>
      <c r="F1445" s="168">
        <f>F1446</f>
        <v>551</v>
      </c>
      <c r="G1445" s="168">
        <f>G1446</f>
        <v>551</v>
      </c>
    </row>
    <row r="1446" spans="1:7" ht="31.5" x14ac:dyDescent="0.25">
      <c r="A1446" s="14" t="s">
        <v>187</v>
      </c>
      <c r="B1446" s="42" t="s">
        <v>302</v>
      </c>
      <c r="C1446" s="42" t="s">
        <v>12</v>
      </c>
      <c r="D1446" s="42" t="s">
        <v>609</v>
      </c>
      <c r="E1446" s="42" t="s">
        <v>188</v>
      </c>
      <c r="F1446" s="151">
        <f>F1447+F1449</f>
        <v>551</v>
      </c>
      <c r="G1446" s="151">
        <f>G1447+G1449</f>
        <v>551</v>
      </c>
    </row>
    <row r="1447" spans="1:7" ht="15.75" x14ac:dyDescent="0.25">
      <c r="A1447" s="14" t="s">
        <v>274</v>
      </c>
      <c r="B1447" s="42" t="s">
        <v>302</v>
      </c>
      <c r="C1447" s="42" t="s">
        <v>12</v>
      </c>
      <c r="D1447" s="42" t="s">
        <v>609</v>
      </c>
      <c r="E1447" s="42" t="s">
        <v>286</v>
      </c>
      <c r="F1447" s="151">
        <f>F1448</f>
        <v>350</v>
      </c>
      <c r="G1447" s="151">
        <f>G1448</f>
        <v>350</v>
      </c>
    </row>
    <row r="1448" spans="1:7" ht="15.75" hidden="1" x14ac:dyDescent="0.25">
      <c r="A1448" s="14" t="s">
        <v>275</v>
      </c>
      <c r="B1448" s="42" t="s">
        <v>302</v>
      </c>
      <c r="C1448" s="42" t="s">
        <v>12</v>
      </c>
      <c r="D1448" s="42" t="s">
        <v>609</v>
      </c>
      <c r="E1448" s="42" t="s">
        <v>276</v>
      </c>
      <c r="F1448" s="151">
        <v>350</v>
      </c>
      <c r="G1448" s="151">
        <v>350</v>
      </c>
    </row>
    <row r="1449" spans="1:7" ht="15.75" x14ac:dyDescent="0.25">
      <c r="A1449" s="14" t="s">
        <v>234</v>
      </c>
      <c r="B1449" s="42" t="s">
        <v>302</v>
      </c>
      <c r="C1449" s="42" t="s">
        <v>12</v>
      </c>
      <c r="D1449" s="42" t="s">
        <v>609</v>
      </c>
      <c r="E1449" s="42" t="s">
        <v>235</v>
      </c>
      <c r="F1449" s="151">
        <f>F1450</f>
        <v>201</v>
      </c>
      <c r="G1449" s="151">
        <f>G1450</f>
        <v>201</v>
      </c>
    </row>
    <row r="1450" spans="1:7" ht="15.75" hidden="1" x14ac:dyDescent="0.25">
      <c r="A1450" s="14" t="s">
        <v>236</v>
      </c>
      <c r="B1450" s="42" t="s">
        <v>302</v>
      </c>
      <c r="C1450" s="42" t="s">
        <v>12</v>
      </c>
      <c r="D1450" s="42" t="s">
        <v>609</v>
      </c>
      <c r="E1450" s="42" t="s">
        <v>237</v>
      </c>
      <c r="F1450" s="151">
        <v>201</v>
      </c>
      <c r="G1450" s="151">
        <v>201</v>
      </c>
    </row>
    <row r="1451" spans="1:7" ht="31.5" x14ac:dyDescent="0.25">
      <c r="A1451" s="13" t="s">
        <v>610</v>
      </c>
      <c r="B1451" s="38" t="s">
        <v>302</v>
      </c>
      <c r="C1451" s="38" t="s">
        <v>12</v>
      </c>
      <c r="D1451" s="38" t="s">
        <v>611</v>
      </c>
      <c r="E1451" s="38"/>
      <c r="F1451" s="168">
        <f t="shared" ref="F1451:G1453" si="372">F1452</f>
        <v>8467</v>
      </c>
      <c r="G1451" s="168">
        <f t="shared" si="372"/>
        <v>8467</v>
      </c>
    </row>
    <row r="1452" spans="1:7" ht="31.5" x14ac:dyDescent="0.25">
      <c r="A1452" s="14" t="s">
        <v>187</v>
      </c>
      <c r="B1452" s="42" t="s">
        <v>302</v>
      </c>
      <c r="C1452" s="42" t="s">
        <v>12</v>
      </c>
      <c r="D1452" s="42" t="s">
        <v>611</v>
      </c>
      <c r="E1452" s="42" t="s">
        <v>188</v>
      </c>
      <c r="F1452" s="151">
        <f t="shared" si="372"/>
        <v>8467</v>
      </c>
      <c r="G1452" s="151">
        <f t="shared" si="372"/>
        <v>8467</v>
      </c>
    </row>
    <row r="1453" spans="1:7" ht="15.75" x14ac:dyDescent="0.25">
      <c r="A1453" s="14" t="s">
        <v>274</v>
      </c>
      <c r="B1453" s="42" t="s">
        <v>302</v>
      </c>
      <c r="C1453" s="42" t="s">
        <v>12</v>
      </c>
      <c r="D1453" s="42" t="s">
        <v>611</v>
      </c>
      <c r="E1453" s="42" t="s">
        <v>286</v>
      </c>
      <c r="F1453" s="151">
        <f t="shared" si="372"/>
        <v>8467</v>
      </c>
      <c r="G1453" s="151">
        <f t="shared" si="372"/>
        <v>8467</v>
      </c>
    </row>
    <row r="1454" spans="1:7" ht="15.75" hidden="1" x14ac:dyDescent="0.25">
      <c r="A1454" s="14" t="s">
        <v>275</v>
      </c>
      <c r="B1454" s="42" t="s">
        <v>302</v>
      </c>
      <c r="C1454" s="42" t="s">
        <v>12</v>
      </c>
      <c r="D1454" s="42" t="s">
        <v>611</v>
      </c>
      <c r="E1454" s="42" t="s">
        <v>276</v>
      </c>
      <c r="F1454" s="151">
        <v>8467</v>
      </c>
      <c r="G1454" s="151">
        <v>8467</v>
      </c>
    </row>
    <row r="1455" spans="1:7" ht="15.75" x14ac:dyDescent="0.25">
      <c r="A1455" s="13" t="s">
        <v>612</v>
      </c>
      <c r="B1455" s="38" t="s">
        <v>302</v>
      </c>
      <c r="C1455" s="38" t="s">
        <v>12</v>
      </c>
      <c r="D1455" s="38" t="s">
        <v>613</v>
      </c>
      <c r="E1455" s="42"/>
      <c r="F1455" s="168">
        <f>F1456</f>
        <v>319085</v>
      </c>
      <c r="G1455" s="168">
        <f>G1456</f>
        <v>319085</v>
      </c>
    </row>
    <row r="1456" spans="1:7" ht="31.5" x14ac:dyDescent="0.25">
      <c r="A1456" s="14" t="s">
        <v>187</v>
      </c>
      <c r="B1456" s="42" t="s">
        <v>302</v>
      </c>
      <c r="C1456" s="42" t="s">
        <v>12</v>
      </c>
      <c r="D1456" s="42" t="s">
        <v>613</v>
      </c>
      <c r="E1456" s="42" t="s">
        <v>188</v>
      </c>
      <c r="F1456" s="151">
        <f>F1457+F1459</f>
        <v>319085</v>
      </c>
      <c r="G1456" s="151">
        <f>G1457+G1459</f>
        <v>319085</v>
      </c>
    </row>
    <row r="1457" spans="1:7" ht="15.75" x14ac:dyDescent="0.25">
      <c r="A1457" s="14" t="s">
        <v>274</v>
      </c>
      <c r="B1457" s="42" t="s">
        <v>302</v>
      </c>
      <c r="C1457" s="42" t="s">
        <v>12</v>
      </c>
      <c r="D1457" s="42" t="s">
        <v>613</v>
      </c>
      <c r="E1457" s="42" t="s">
        <v>286</v>
      </c>
      <c r="F1457" s="151">
        <f>F1458</f>
        <v>159821</v>
      </c>
      <c r="G1457" s="151">
        <f>G1458</f>
        <v>159821</v>
      </c>
    </row>
    <row r="1458" spans="1:7" ht="47.25" hidden="1" x14ac:dyDescent="0.25">
      <c r="A1458" s="14" t="s">
        <v>329</v>
      </c>
      <c r="B1458" s="42" t="s">
        <v>302</v>
      </c>
      <c r="C1458" s="42" t="s">
        <v>12</v>
      </c>
      <c r="D1458" s="42" t="s">
        <v>613</v>
      </c>
      <c r="E1458" s="42" t="s">
        <v>473</v>
      </c>
      <c r="F1458" s="151">
        <v>159821</v>
      </c>
      <c r="G1458" s="151">
        <v>159821</v>
      </c>
    </row>
    <row r="1459" spans="1:7" ht="15.75" x14ac:dyDescent="0.25">
      <c r="A1459" s="14" t="s">
        <v>234</v>
      </c>
      <c r="B1459" s="42" t="s">
        <v>302</v>
      </c>
      <c r="C1459" s="42" t="s">
        <v>12</v>
      </c>
      <c r="D1459" s="42" t="s">
        <v>613</v>
      </c>
      <c r="E1459" s="42" t="s">
        <v>235</v>
      </c>
      <c r="F1459" s="151">
        <f>F1460</f>
        <v>159264</v>
      </c>
      <c r="G1459" s="151">
        <f>G1460</f>
        <v>159264</v>
      </c>
    </row>
    <row r="1460" spans="1:7" ht="47.25" hidden="1" x14ac:dyDescent="0.25">
      <c r="A1460" s="14" t="s">
        <v>614</v>
      </c>
      <c r="B1460" s="42" t="s">
        <v>302</v>
      </c>
      <c r="C1460" s="42" t="s">
        <v>12</v>
      </c>
      <c r="D1460" s="42" t="s">
        <v>613</v>
      </c>
      <c r="E1460" s="42" t="s">
        <v>615</v>
      </c>
      <c r="F1460" s="151">
        <v>159264</v>
      </c>
      <c r="G1460" s="151">
        <v>159264</v>
      </c>
    </row>
    <row r="1461" spans="1:7" ht="31.5" x14ac:dyDescent="0.25">
      <c r="A1461" s="64" t="s">
        <v>616</v>
      </c>
      <c r="B1461" s="29" t="s">
        <v>302</v>
      </c>
      <c r="C1461" s="29" t="s">
        <v>12</v>
      </c>
      <c r="D1461" s="36" t="s">
        <v>617</v>
      </c>
      <c r="E1461" s="30"/>
      <c r="F1461" s="167">
        <f>F1462+F1478</f>
        <v>63648</v>
      </c>
      <c r="G1461" s="167">
        <f>G1462+G1478</f>
        <v>63648</v>
      </c>
    </row>
    <row r="1462" spans="1:7" ht="15.75" x14ac:dyDescent="0.25">
      <c r="A1462" s="13" t="s">
        <v>618</v>
      </c>
      <c r="B1462" s="38" t="s">
        <v>302</v>
      </c>
      <c r="C1462" s="38" t="s">
        <v>12</v>
      </c>
      <c r="D1462" s="53" t="s">
        <v>619</v>
      </c>
      <c r="E1462" s="38"/>
      <c r="F1462" s="168">
        <f>F1463+F1474</f>
        <v>43878</v>
      </c>
      <c r="G1462" s="168">
        <f>G1463+G1474</f>
        <v>43878</v>
      </c>
    </row>
    <row r="1463" spans="1:7" ht="15.75" x14ac:dyDescent="0.25">
      <c r="A1463" s="13" t="s">
        <v>620</v>
      </c>
      <c r="B1463" s="38" t="s">
        <v>302</v>
      </c>
      <c r="C1463" s="38" t="s">
        <v>12</v>
      </c>
      <c r="D1463" s="38" t="s">
        <v>621</v>
      </c>
      <c r="E1463" s="38"/>
      <c r="F1463" s="168">
        <f>F1464+F1467+F1469</f>
        <v>43328</v>
      </c>
      <c r="G1463" s="168">
        <f>G1464+G1467+G1469</f>
        <v>43328</v>
      </c>
    </row>
    <row r="1464" spans="1:7" ht="15.75" x14ac:dyDescent="0.25">
      <c r="A1464" s="14" t="s">
        <v>32</v>
      </c>
      <c r="B1464" s="42" t="s">
        <v>302</v>
      </c>
      <c r="C1464" s="42" t="s">
        <v>12</v>
      </c>
      <c r="D1464" s="42" t="s">
        <v>621</v>
      </c>
      <c r="E1464" s="42" t="s">
        <v>42</v>
      </c>
      <c r="F1464" s="151">
        <f t="shared" ref="F1464:G1465" si="373">F1465</f>
        <v>38148</v>
      </c>
      <c r="G1464" s="151">
        <f t="shared" si="373"/>
        <v>38148</v>
      </c>
    </row>
    <row r="1465" spans="1:7" ht="31.5" x14ac:dyDescent="0.25">
      <c r="A1465" s="14" t="s">
        <v>33</v>
      </c>
      <c r="B1465" s="42" t="s">
        <v>302</v>
      </c>
      <c r="C1465" s="42" t="s">
        <v>12</v>
      </c>
      <c r="D1465" s="42" t="s">
        <v>621</v>
      </c>
      <c r="E1465" s="42" t="s">
        <v>43</v>
      </c>
      <c r="F1465" s="151">
        <f t="shared" si="373"/>
        <v>38148</v>
      </c>
      <c r="G1465" s="151">
        <f t="shared" si="373"/>
        <v>38148</v>
      </c>
    </row>
    <row r="1466" spans="1:7" ht="15.75" hidden="1" x14ac:dyDescent="0.25">
      <c r="A1466" s="7" t="s">
        <v>34</v>
      </c>
      <c r="B1466" s="42" t="s">
        <v>302</v>
      </c>
      <c r="C1466" s="42" t="s">
        <v>12</v>
      </c>
      <c r="D1466" s="42" t="s">
        <v>621</v>
      </c>
      <c r="E1466" s="42" t="s">
        <v>35</v>
      </c>
      <c r="F1466" s="151">
        <v>38148</v>
      </c>
      <c r="G1466" s="151">
        <v>38148</v>
      </c>
    </row>
    <row r="1467" spans="1:7" ht="15.75" x14ac:dyDescent="0.25">
      <c r="A1467" s="14" t="s">
        <v>183</v>
      </c>
      <c r="B1467" s="42" t="s">
        <v>302</v>
      </c>
      <c r="C1467" s="42" t="s">
        <v>12</v>
      </c>
      <c r="D1467" s="42" t="s">
        <v>621</v>
      </c>
      <c r="E1467" s="42" t="s">
        <v>184</v>
      </c>
      <c r="F1467" s="151">
        <f>F1468</f>
        <v>30</v>
      </c>
      <c r="G1467" s="151">
        <f>G1468</f>
        <v>30</v>
      </c>
    </row>
    <row r="1468" spans="1:7" ht="15.75" x14ac:dyDescent="0.25">
      <c r="A1468" s="14" t="s">
        <v>622</v>
      </c>
      <c r="B1468" s="42" t="s">
        <v>302</v>
      </c>
      <c r="C1468" s="42" t="s">
        <v>12</v>
      </c>
      <c r="D1468" s="42" t="s">
        <v>621</v>
      </c>
      <c r="E1468" s="42" t="s">
        <v>623</v>
      </c>
      <c r="F1468" s="151">
        <v>30</v>
      </c>
      <c r="G1468" s="151">
        <v>30</v>
      </c>
    </row>
    <row r="1469" spans="1:7" ht="31.5" x14ac:dyDescent="0.25">
      <c r="A1469" s="14" t="s">
        <v>187</v>
      </c>
      <c r="B1469" s="42" t="s">
        <v>302</v>
      </c>
      <c r="C1469" s="42" t="s">
        <v>12</v>
      </c>
      <c r="D1469" s="42" t="s">
        <v>621</v>
      </c>
      <c r="E1469" s="42" t="s">
        <v>188</v>
      </c>
      <c r="F1469" s="151">
        <f>F1470+F1472</f>
        <v>5150</v>
      </c>
      <c r="G1469" s="151">
        <f>G1470+G1472</f>
        <v>5150</v>
      </c>
    </row>
    <row r="1470" spans="1:7" ht="15.75" x14ac:dyDescent="0.25">
      <c r="A1470" s="14" t="s">
        <v>234</v>
      </c>
      <c r="B1470" s="42" t="s">
        <v>302</v>
      </c>
      <c r="C1470" s="42" t="s">
        <v>12</v>
      </c>
      <c r="D1470" s="42" t="s">
        <v>621</v>
      </c>
      <c r="E1470" s="42" t="s">
        <v>235</v>
      </c>
      <c r="F1470" s="151">
        <f>F1471</f>
        <v>50</v>
      </c>
      <c r="G1470" s="151">
        <f>G1471</f>
        <v>50</v>
      </c>
    </row>
    <row r="1471" spans="1:7" ht="15.75" hidden="1" x14ac:dyDescent="0.25">
      <c r="A1471" s="14" t="s">
        <v>236</v>
      </c>
      <c r="B1471" s="42" t="s">
        <v>302</v>
      </c>
      <c r="C1471" s="42" t="s">
        <v>12</v>
      </c>
      <c r="D1471" s="42" t="s">
        <v>621</v>
      </c>
      <c r="E1471" s="42" t="s">
        <v>237</v>
      </c>
      <c r="F1471" s="151">
        <v>50</v>
      </c>
      <c r="G1471" s="151">
        <v>50</v>
      </c>
    </row>
    <row r="1472" spans="1:7" ht="31.5" x14ac:dyDescent="0.25">
      <c r="A1472" s="14" t="s">
        <v>189</v>
      </c>
      <c r="B1472" s="42" t="s">
        <v>302</v>
      </c>
      <c r="C1472" s="42" t="s">
        <v>12</v>
      </c>
      <c r="D1472" s="42" t="s">
        <v>621</v>
      </c>
      <c r="E1472" s="42" t="s">
        <v>190</v>
      </c>
      <c r="F1472" s="151">
        <f>F1473</f>
        <v>5100</v>
      </c>
      <c r="G1472" s="151">
        <f>G1473</f>
        <v>5100</v>
      </c>
    </row>
    <row r="1473" spans="1:7" ht="31.5" hidden="1" x14ac:dyDescent="0.25">
      <c r="A1473" s="7" t="s">
        <v>871</v>
      </c>
      <c r="B1473" s="42" t="s">
        <v>302</v>
      </c>
      <c r="C1473" s="42" t="s">
        <v>12</v>
      </c>
      <c r="D1473" s="42" t="s">
        <v>621</v>
      </c>
      <c r="E1473" s="42" t="s">
        <v>291</v>
      </c>
      <c r="F1473" s="151">
        <v>5100</v>
      </c>
      <c r="G1473" s="151">
        <v>5100</v>
      </c>
    </row>
    <row r="1474" spans="1:7" ht="31.5" x14ac:dyDescent="0.25">
      <c r="A1474" s="13" t="s">
        <v>624</v>
      </c>
      <c r="B1474" s="42" t="s">
        <v>302</v>
      </c>
      <c r="C1474" s="42" t="s">
        <v>12</v>
      </c>
      <c r="D1474" s="38" t="s">
        <v>625</v>
      </c>
      <c r="E1474" s="42"/>
      <c r="F1474" s="168">
        <f>F1475</f>
        <v>550</v>
      </c>
      <c r="G1474" s="168">
        <f>G1475</f>
        <v>550</v>
      </c>
    </row>
    <row r="1475" spans="1:7" ht="15.75" x14ac:dyDescent="0.25">
      <c r="A1475" s="14" t="s">
        <v>32</v>
      </c>
      <c r="B1475" s="42" t="s">
        <v>302</v>
      </c>
      <c r="C1475" s="42" t="s">
        <v>12</v>
      </c>
      <c r="D1475" s="42" t="s">
        <v>625</v>
      </c>
      <c r="E1475" s="42" t="s">
        <v>42</v>
      </c>
      <c r="F1475" s="151">
        <f t="shared" ref="F1475:G1476" si="374">F1476</f>
        <v>550</v>
      </c>
      <c r="G1475" s="151">
        <f t="shared" si="374"/>
        <v>550</v>
      </c>
    </row>
    <row r="1476" spans="1:7" ht="31.5" x14ac:dyDescent="0.25">
      <c r="A1476" s="14" t="s">
        <v>33</v>
      </c>
      <c r="B1476" s="42" t="s">
        <v>302</v>
      </c>
      <c r="C1476" s="42" t="s">
        <v>12</v>
      </c>
      <c r="D1476" s="42" t="s">
        <v>625</v>
      </c>
      <c r="E1476" s="42" t="s">
        <v>43</v>
      </c>
      <c r="F1476" s="151">
        <f t="shared" si="374"/>
        <v>550</v>
      </c>
      <c r="G1476" s="151">
        <f t="shared" si="374"/>
        <v>550</v>
      </c>
    </row>
    <row r="1477" spans="1:7" ht="15.75" hidden="1" x14ac:dyDescent="0.25">
      <c r="A1477" s="7" t="s">
        <v>34</v>
      </c>
      <c r="B1477" s="42" t="s">
        <v>302</v>
      </c>
      <c r="C1477" s="42" t="s">
        <v>12</v>
      </c>
      <c r="D1477" s="42" t="s">
        <v>625</v>
      </c>
      <c r="E1477" s="42" t="s">
        <v>35</v>
      </c>
      <c r="F1477" s="151">
        <v>550</v>
      </c>
      <c r="G1477" s="151">
        <v>550</v>
      </c>
    </row>
    <row r="1478" spans="1:7" ht="15.75" x14ac:dyDescent="0.25">
      <c r="A1478" s="13" t="s">
        <v>626</v>
      </c>
      <c r="B1478" s="42" t="s">
        <v>302</v>
      </c>
      <c r="C1478" s="42" t="s">
        <v>12</v>
      </c>
      <c r="D1478" s="53" t="s">
        <v>627</v>
      </c>
      <c r="E1478" s="38"/>
      <c r="F1478" s="168">
        <f>F1479+F1483+F1487</f>
        <v>19770</v>
      </c>
      <c r="G1478" s="168">
        <f>G1479+G1483+G1487</f>
        <v>19770</v>
      </c>
    </row>
    <row r="1479" spans="1:7" ht="31.5" x14ac:dyDescent="0.25">
      <c r="A1479" s="13" t="s">
        <v>628</v>
      </c>
      <c r="B1479" s="38" t="s">
        <v>302</v>
      </c>
      <c r="C1479" s="38" t="s">
        <v>12</v>
      </c>
      <c r="D1479" s="38" t="s">
        <v>629</v>
      </c>
      <c r="E1479" s="38"/>
      <c r="F1479" s="168">
        <f t="shared" ref="F1479:G1481" si="375">F1480</f>
        <v>2000</v>
      </c>
      <c r="G1479" s="168">
        <f t="shared" si="375"/>
        <v>2000</v>
      </c>
    </row>
    <row r="1480" spans="1:7" ht="31.5" x14ac:dyDescent="0.25">
      <c r="A1480" s="14" t="s">
        <v>187</v>
      </c>
      <c r="B1480" s="42" t="s">
        <v>302</v>
      </c>
      <c r="C1480" s="42" t="s">
        <v>8</v>
      </c>
      <c r="D1480" s="42" t="s">
        <v>629</v>
      </c>
      <c r="E1480" s="42" t="s">
        <v>188</v>
      </c>
      <c r="F1480" s="151">
        <f t="shared" si="375"/>
        <v>2000</v>
      </c>
      <c r="G1480" s="151">
        <f t="shared" si="375"/>
        <v>2000</v>
      </c>
    </row>
    <row r="1481" spans="1:7" ht="15.75" x14ac:dyDescent="0.25">
      <c r="A1481" s="14" t="s">
        <v>234</v>
      </c>
      <c r="B1481" s="42" t="s">
        <v>302</v>
      </c>
      <c r="C1481" s="42" t="s">
        <v>12</v>
      </c>
      <c r="D1481" s="42" t="s">
        <v>629</v>
      </c>
      <c r="E1481" s="42" t="s">
        <v>235</v>
      </c>
      <c r="F1481" s="151">
        <f t="shared" si="375"/>
        <v>2000</v>
      </c>
      <c r="G1481" s="151">
        <f t="shared" si="375"/>
        <v>2000</v>
      </c>
    </row>
    <row r="1482" spans="1:7" ht="15.75" hidden="1" x14ac:dyDescent="0.25">
      <c r="A1482" s="14" t="s">
        <v>236</v>
      </c>
      <c r="B1482" s="42" t="s">
        <v>302</v>
      </c>
      <c r="C1482" s="42" t="s">
        <v>12</v>
      </c>
      <c r="D1482" s="42" t="s">
        <v>629</v>
      </c>
      <c r="E1482" s="42" t="s">
        <v>237</v>
      </c>
      <c r="F1482" s="151">
        <v>2000</v>
      </c>
      <c r="G1482" s="151">
        <v>2000</v>
      </c>
    </row>
    <row r="1483" spans="1:7" ht="15.75" x14ac:dyDescent="0.25">
      <c r="A1483" s="13" t="s">
        <v>630</v>
      </c>
      <c r="B1483" s="38" t="s">
        <v>302</v>
      </c>
      <c r="C1483" s="38" t="s">
        <v>12</v>
      </c>
      <c r="D1483" s="38" t="s">
        <v>631</v>
      </c>
      <c r="E1483" s="38"/>
      <c r="F1483" s="168">
        <f t="shared" ref="F1483:G1485" si="376">F1484</f>
        <v>200</v>
      </c>
      <c r="G1483" s="168">
        <f t="shared" si="376"/>
        <v>200</v>
      </c>
    </row>
    <row r="1484" spans="1:7" ht="31.5" x14ac:dyDescent="0.25">
      <c r="A1484" s="14" t="s">
        <v>187</v>
      </c>
      <c r="B1484" s="42" t="s">
        <v>302</v>
      </c>
      <c r="C1484" s="42" t="s">
        <v>12</v>
      </c>
      <c r="D1484" s="42" t="s">
        <v>631</v>
      </c>
      <c r="E1484" s="42" t="s">
        <v>188</v>
      </c>
      <c r="F1484" s="151">
        <f t="shared" si="376"/>
        <v>200</v>
      </c>
      <c r="G1484" s="151">
        <f t="shared" si="376"/>
        <v>200</v>
      </c>
    </row>
    <row r="1485" spans="1:7" ht="15.75" x14ac:dyDescent="0.25">
      <c r="A1485" s="14" t="s">
        <v>234</v>
      </c>
      <c r="B1485" s="42" t="s">
        <v>302</v>
      </c>
      <c r="C1485" s="42" t="s">
        <v>12</v>
      </c>
      <c r="D1485" s="42" t="s">
        <v>631</v>
      </c>
      <c r="E1485" s="42" t="s">
        <v>235</v>
      </c>
      <c r="F1485" s="151">
        <f t="shared" si="376"/>
        <v>200</v>
      </c>
      <c r="G1485" s="151">
        <f t="shared" si="376"/>
        <v>200</v>
      </c>
    </row>
    <row r="1486" spans="1:7" ht="15.75" hidden="1" x14ac:dyDescent="0.25">
      <c r="A1486" s="14" t="s">
        <v>236</v>
      </c>
      <c r="B1486" s="42" t="s">
        <v>302</v>
      </c>
      <c r="C1486" s="42" t="s">
        <v>12</v>
      </c>
      <c r="D1486" s="42" t="s">
        <v>631</v>
      </c>
      <c r="E1486" s="42" t="s">
        <v>237</v>
      </c>
      <c r="F1486" s="151">
        <v>200</v>
      </c>
      <c r="G1486" s="151">
        <v>200</v>
      </c>
    </row>
    <row r="1487" spans="1:7" ht="15.75" x14ac:dyDescent="0.25">
      <c r="A1487" s="13" t="s">
        <v>632</v>
      </c>
      <c r="B1487" s="38" t="s">
        <v>302</v>
      </c>
      <c r="C1487" s="38" t="s">
        <v>12</v>
      </c>
      <c r="D1487" s="38" t="s">
        <v>633</v>
      </c>
      <c r="E1487" s="38"/>
      <c r="F1487" s="168">
        <f t="shared" ref="F1487:G1489" si="377">F1488</f>
        <v>17570</v>
      </c>
      <c r="G1487" s="168">
        <f t="shared" si="377"/>
        <v>17570</v>
      </c>
    </row>
    <row r="1488" spans="1:7" ht="31.5" x14ac:dyDescent="0.25">
      <c r="A1488" s="14" t="s">
        <v>187</v>
      </c>
      <c r="B1488" s="42" t="s">
        <v>302</v>
      </c>
      <c r="C1488" s="42" t="s">
        <v>12</v>
      </c>
      <c r="D1488" s="42" t="s">
        <v>633</v>
      </c>
      <c r="E1488" s="42" t="s">
        <v>188</v>
      </c>
      <c r="F1488" s="151">
        <f t="shared" si="377"/>
        <v>17570</v>
      </c>
      <c r="G1488" s="151">
        <f t="shared" si="377"/>
        <v>17570</v>
      </c>
    </row>
    <row r="1489" spans="1:7" ht="15.75" x14ac:dyDescent="0.25">
      <c r="A1489" s="14" t="s">
        <v>234</v>
      </c>
      <c r="B1489" s="42" t="s">
        <v>302</v>
      </c>
      <c r="C1489" s="42" t="s">
        <v>12</v>
      </c>
      <c r="D1489" s="42" t="s">
        <v>633</v>
      </c>
      <c r="E1489" s="42" t="s">
        <v>235</v>
      </c>
      <c r="F1489" s="151">
        <f t="shared" si="377"/>
        <v>17570</v>
      </c>
      <c r="G1489" s="151">
        <f t="shared" si="377"/>
        <v>17570</v>
      </c>
    </row>
    <row r="1490" spans="1:7" ht="47.25" hidden="1" x14ac:dyDescent="0.25">
      <c r="A1490" s="14" t="s">
        <v>614</v>
      </c>
      <c r="B1490" s="42" t="s">
        <v>302</v>
      </c>
      <c r="C1490" s="42" t="s">
        <v>12</v>
      </c>
      <c r="D1490" s="42" t="s">
        <v>633</v>
      </c>
      <c r="E1490" s="42" t="s">
        <v>615</v>
      </c>
      <c r="F1490" s="151">
        <v>17570</v>
      </c>
      <c r="G1490" s="151">
        <v>17570</v>
      </c>
    </row>
    <row r="1491" spans="1:7" ht="31.5" x14ac:dyDescent="0.25">
      <c r="A1491" s="64" t="s">
        <v>634</v>
      </c>
      <c r="B1491" s="29" t="s">
        <v>302</v>
      </c>
      <c r="C1491" s="29" t="s">
        <v>12</v>
      </c>
      <c r="D1491" s="36" t="s">
        <v>635</v>
      </c>
      <c r="E1491" s="30"/>
      <c r="F1491" s="167">
        <f>F1492</f>
        <v>152793</v>
      </c>
      <c r="G1491" s="167">
        <f>G1492</f>
        <v>152793</v>
      </c>
    </row>
    <row r="1492" spans="1:7" ht="15.75" x14ac:dyDescent="0.25">
      <c r="A1492" s="13" t="s">
        <v>636</v>
      </c>
      <c r="B1492" s="38" t="s">
        <v>302</v>
      </c>
      <c r="C1492" s="38" t="s">
        <v>12</v>
      </c>
      <c r="D1492" s="38" t="s">
        <v>637</v>
      </c>
      <c r="E1492" s="42"/>
      <c r="F1492" s="168">
        <f>F1493+F1497</f>
        <v>152793</v>
      </c>
      <c r="G1492" s="168">
        <f>G1493+G1497</f>
        <v>152793</v>
      </c>
    </row>
    <row r="1493" spans="1:7" ht="15.75" x14ac:dyDescent="0.25">
      <c r="A1493" s="13" t="s">
        <v>638</v>
      </c>
      <c r="B1493" s="38" t="s">
        <v>302</v>
      </c>
      <c r="C1493" s="38" t="s">
        <v>12</v>
      </c>
      <c r="D1493" s="38" t="s">
        <v>639</v>
      </c>
      <c r="E1493" s="42"/>
      <c r="F1493" s="168">
        <f t="shared" ref="F1493:G1495" si="378">F1494</f>
        <v>4000</v>
      </c>
      <c r="G1493" s="168">
        <f t="shared" si="378"/>
        <v>4000</v>
      </c>
    </row>
    <row r="1494" spans="1:7" ht="31.5" x14ac:dyDescent="0.25">
      <c r="A1494" s="14" t="s">
        <v>187</v>
      </c>
      <c r="B1494" s="42" t="s">
        <v>302</v>
      </c>
      <c r="C1494" s="42" t="s">
        <v>12</v>
      </c>
      <c r="D1494" s="42" t="s">
        <v>639</v>
      </c>
      <c r="E1494" s="42" t="s">
        <v>188</v>
      </c>
      <c r="F1494" s="151">
        <f t="shared" si="378"/>
        <v>4000</v>
      </c>
      <c r="G1494" s="151">
        <f t="shared" si="378"/>
        <v>4000</v>
      </c>
    </row>
    <row r="1495" spans="1:7" ht="15.75" x14ac:dyDescent="0.25">
      <c r="A1495" s="14" t="s">
        <v>234</v>
      </c>
      <c r="B1495" s="42" t="s">
        <v>302</v>
      </c>
      <c r="C1495" s="42" t="s">
        <v>12</v>
      </c>
      <c r="D1495" s="42" t="s">
        <v>639</v>
      </c>
      <c r="E1495" s="42" t="s">
        <v>235</v>
      </c>
      <c r="F1495" s="151">
        <f t="shared" si="378"/>
        <v>4000</v>
      </c>
      <c r="G1495" s="151">
        <f t="shared" si="378"/>
        <v>4000</v>
      </c>
    </row>
    <row r="1496" spans="1:7" ht="15.75" hidden="1" x14ac:dyDescent="0.25">
      <c r="A1496" s="14" t="s">
        <v>236</v>
      </c>
      <c r="B1496" s="42" t="s">
        <v>302</v>
      </c>
      <c r="C1496" s="42" t="s">
        <v>12</v>
      </c>
      <c r="D1496" s="42" t="s">
        <v>639</v>
      </c>
      <c r="E1496" s="42" t="s">
        <v>237</v>
      </c>
      <c r="F1496" s="151">
        <v>4000</v>
      </c>
      <c r="G1496" s="151">
        <v>4000</v>
      </c>
    </row>
    <row r="1497" spans="1:7" ht="15.75" x14ac:dyDescent="0.25">
      <c r="A1497" s="13" t="s">
        <v>640</v>
      </c>
      <c r="B1497" s="38" t="s">
        <v>302</v>
      </c>
      <c r="C1497" s="38" t="s">
        <v>12</v>
      </c>
      <c r="D1497" s="38" t="s">
        <v>641</v>
      </c>
      <c r="E1497" s="42"/>
      <c r="F1497" s="168">
        <f t="shared" ref="F1497:G1499" si="379">F1498</f>
        <v>148793</v>
      </c>
      <c r="G1497" s="168">
        <f t="shared" si="379"/>
        <v>148793</v>
      </c>
    </row>
    <row r="1498" spans="1:7" ht="31.5" x14ac:dyDescent="0.25">
      <c r="A1498" s="14" t="s">
        <v>187</v>
      </c>
      <c r="B1498" s="42" t="s">
        <v>302</v>
      </c>
      <c r="C1498" s="42" t="s">
        <v>12</v>
      </c>
      <c r="D1498" s="42" t="s">
        <v>641</v>
      </c>
      <c r="E1498" s="42" t="s">
        <v>188</v>
      </c>
      <c r="F1498" s="151">
        <f t="shared" si="379"/>
        <v>148793</v>
      </c>
      <c r="G1498" s="151">
        <f t="shared" si="379"/>
        <v>148793</v>
      </c>
    </row>
    <row r="1499" spans="1:7" ht="15.75" x14ac:dyDescent="0.25">
      <c r="A1499" s="14" t="s">
        <v>234</v>
      </c>
      <c r="B1499" s="42" t="s">
        <v>302</v>
      </c>
      <c r="C1499" s="42" t="s">
        <v>12</v>
      </c>
      <c r="D1499" s="42" t="s">
        <v>641</v>
      </c>
      <c r="E1499" s="42" t="s">
        <v>235</v>
      </c>
      <c r="F1499" s="151">
        <f t="shared" si="379"/>
        <v>148793</v>
      </c>
      <c r="G1499" s="151">
        <f t="shared" si="379"/>
        <v>148793</v>
      </c>
    </row>
    <row r="1500" spans="1:7" ht="47.25" hidden="1" x14ac:dyDescent="0.25">
      <c r="A1500" s="14" t="s">
        <v>614</v>
      </c>
      <c r="B1500" s="42" t="s">
        <v>302</v>
      </c>
      <c r="C1500" s="42" t="s">
        <v>12</v>
      </c>
      <c r="D1500" s="42" t="s">
        <v>641</v>
      </c>
      <c r="E1500" s="42" t="s">
        <v>615</v>
      </c>
      <c r="F1500" s="151">
        <v>148793</v>
      </c>
      <c r="G1500" s="151">
        <v>148793</v>
      </c>
    </row>
    <row r="1501" spans="1:7" ht="47.25" x14ac:dyDescent="0.25">
      <c r="A1501" s="4" t="s">
        <v>375</v>
      </c>
      <c r="B1501" s="20" t="s">
        <v>302</v>
      </c>
      <c r="C1501" s="20" t="s">
        <v>12</v>
      </c>
      <c r="D1501" s="5" t="s">
        <v>376</v>
      </c>
      <c r="E1501" s="1"/>
      <c r="F1501" s="162">
        <f t="shared" ref="F1501:G1504" si="380">F1502</f>
        <v>1940</v>
      </c>
      <c r="G1501" s="162">
        <f t="shared" si="380"/>
        <v>1940</v>
      </c>
    </row>
    <row r="1502" spans="1:7" ht="31.5" x14ac:dyDescent="0.25">
      <c r="A1502" s="64" t="s">
        <v>377</v>
      </c>
      <c r="B1502" s="20" t="s">
        <v>302</v>
      </c>
      <c r="C1502" s="20" t="s">
        <v>12</v>
      </c>
      <c r="D1502" s="5" t="s">
        <v>378</v>
      </c>
      <c r="E1502" s="1"/>
      <c r="F1502" s="162">
        <f t="shared" si="380"/>
        <v>1940</v>
      </c>
      <c r="G1502" s="162">
        <f t="shared" si="380"/>
        <v>1940</v>
      </c>
    </row>
    <row r="1503" spans="1:7" ht="31.5" x14ac:dyDescent="0.25">
      <c r="A1503" s="64" t="s">
        <v>379</v>
      </c>
      <c r="B1503" s="20" t="s">
        <v>302</v>
      </c>
      <c r="C1503" s="20" t="s">
        <v>12</v>
      </c>
      <c r="D1503" s="5" t="s">
        <v>380</v>
      </c>
      <c r="E1503" s="1"/>
      <c r="F1503" s="162">
        <f t="shared" ref="F1503:G1503" si="381">F1504+F1510+F1516</f>
        <v>1940</v>
      </c>
      <c r="G1503" s="162">
        <f t="shared" si="381"/>
        <v>1940</v>
      </c>
    </row>
    <row r="1504" spans="1:7" ht="31.5" x14ac:dyDescent="0.2">
      <c r="A1504" s="136" t="s">
        <v>534</v>
      </c>
      <c r="B1504" s="2" t="s">
        <v>302</v>
      </c>
      <c r="C1504" s="2" t="s">
        <v>12</v>
      </c>
      <c r="D1504" s="3" t="s">
        <v>535</v>
      </c>
      <c r="E1504" s="2"/>
      <c r="F1504" s="138">
        <f t="shared" si="380"/>
        <v>1690</v>
      </c>
      <c r="G1504" s="138">
        <f t="shared" si="380"/>
        <v>1690</v>
      </c>
    </row>
    <row r="1505" spans="1:7" ht="31.5" x14ac:dyDescent="0.25">
      <c r="A1505" s="14" t="s">
        <v>187</v>
      </c>
      <c r="B1505" s="1" t="s">
        <v>302</v>
      </c>
      <c r="C1505" s="1" t="s">
        <v>12</v>
      </c>
      <c r="D1505" s="24" t="s">
        <v>535</v>
      </c>
      <c r="E1505" s="1" t="s">
        <v>188</v>
      </c>
      <c r="F1505" s="124">
        <f>F1506+F1508</f>
        <v>1690</v>
      </c>
      <c r="G1505" s="124">
        <f>G1506+G1508</f>
        <v>1690</v>
      </c>
    </row>
    <row r="1506" spans="1:7" ht="15.75" x14ac:dyDescent="0.25">
      <c r="A1506" s="14" t="s">
        <v>274</v>
      </c>
      <c r="B1506" s="1" t="s">
        <v>302</v>
      </c>
      <c r="C1506" s="1" t="s">
        <v>12</v>
      </c>
      <c r="D1506" s="24" t="s">
        <v>535</v>
      </c>
      <c r="E1506" s="1" t="s">
        <v>286</v>
      </c>
      <c r="F1506" s="124">
        <f>F1507</f>
        <v>90</v>
      </c>
      <c r="G1506" s="124">
        <f>G1507</f>
        <v>90</v>
      </c>
    </row>
    <row r="1507" spans="1:7" ht="15.75" hidden="1" x14ac:dyDescent="0.25">
      <c r="A1507" s="14" t="s">
        <v>275</v>
      </c>
      <c r="B1507" s="1" t="s">
        <v>302</v>
      </c>
      <c r="C1507" s="1" t="s">
        <v>12</v>
      </c>
      <c r="D1507" s="24" t="s">
        <v>535</v>
      </c>
      <c r="E1507" s="1" t="s">
        <v>276</v>
      </c>
      <c r="F1507" s="124">
        <v>90</v>
      </c>
      <c r="G1507" s="124">
        <v>90</v>
      </c>
    </row>
    <row r="1508" spans="1:7" ht="15.75" x14ac:dyDescent="0.25">
      <c r="A1508" s="14" t="s">
        <v>234</v>
      </c>
      <c r="B1508" s="1" t="s">
        <v>302</v>
      </c>
      <c r="C1508" s="1" t="s">
        <v>12</v>
      </c>
      <c r="D1508" s="24" t="s">
        <v>535</v>
      </c>
      <c r="E1508" s="1" t="s">
        <v>235</v>
      </c>
      <c r="F1508" s="124">
        <f>F1509</f>
        <v>1600</v>
      </c>
      <c r="G1508" s="124">
        <f>G1509</f>
        <v>1600</v>
      </c>
    </row>
    <row r="1509" spans="1:7" ht="15.75" hidden="1" x14ac:dyDescent="0.25">
      <c r="A1509" s="14" t="s">
        <v>236</v>
      </c>
      <c r="B1509" s="1" t="s">
        <v>302</v>
      </c>
      <c r="C1509" s="1" t="s">
        <v>12</v>
      </c>
      <c r="D1509" s="24" t="s">
        <v>535</v>
      </c>
      <c r="E1509" s="1" t="s">
        <v>237</v>
      </c>
      <c r="F1509" s="124">
        <v>1600</v>
      </c>
      <c r="G1509" s="124">
        <v>1600</v>
      </c>
    </row>
    <row r="1510" spans="1:7" ht="47.25" x14ac:dyDescent="0.25">
      <c r="A1510" s="13" t="s">
        <v>381</v>
      </c>
      <c r="B1510" s="2" t="s">
        <v>302</v>
      </c>
      <c r="C1510" s="2" t="s">
        <v>12</v>
      </c>
      <c r="D1510" s="2" t="s">
        <v>382</v>
      </c>
      <c r="E1510" s="2"/>
      <c r="F1510" s="212">
        <f t="shared" ref="F1510:G1510" si="382">F1511</f>
        <v>50</v>
      </c>
      <c r="G1510" s="212">
        <f t="shared" si="382"/>
        <v>50</v>
      </c>
    </row>
    <row r="1511" spans="1:7" ht="31.5" x14ac:dyDescent="0.25">
      <c r="A1511" s="14" t="s">
        <v>187</v>
      </c>
      <c r="B1511" s="1" t="s">
        <v>302</v>
      </c>
      <c r="C1511" s="1" t="s">
        <v>12</v>
      </c>
      <c r="D1511" s="1" t="s">
        <v>382</v>
      </c>
      <c r="E1511" s="1" t="s">
        <v>188</v>
      </c>
      <c r="F1511" s="204">
        <f t="shared" ref="F1511:G1511" si="383">F1512+F1514</f>
        <v>50</v>
      </c>
      <c r="G1511" s="204">
        <f t="shared" si="383"/>
        <v>50</v>
      </c>
    </row>
    <row r="1512" spans="1:7" ht="15.75" x14ac:dyDescent="0.25">
      <c r="A1512" s="14" t="s">
        <v>274</v>
      </c>
      <c r="B1512" s="1" t="s">
        <v>302</v>
      </c>
      <c r="C1512" s="1" t="s">
        <v>12</v>
      </c>
      <c r="D1512" s="1" t="s">
        <v>382</v>
      </c>
      <c r="E1512" s="1" t="s">
        <v>286</v>
      </c>
      <c r="F1512" s="204">
        <f t="shared" ref="F1512:G1512" si="384">F1513</f>
        <v>10</v>
      </c>
      <c r="G1512" s="204">
        <f t="shared" si="384"/>
        <v>10</v>
      </c>
    </row>
    <row r="1513" spans="1:7" ht="15.75" hidden="1" x14ac:dyDescent="0.25">
      <c r="A1513" s="14" t="s">
        <v>275</v>
      </c>
      <c r="B1513" s="1" t="s">
        <v>302</v>
      </c>
      <c r="C1513" s="1" t="s">
        <v>12</v>
      </c>
      <c r="D1513" s="1" t="s">
        <v>382</v>
      </c>
      <c r="E1513" s="1" t="s">
        <v>276</v>
      </c>
      <c r="F1513" s="204">
        <v>10</v>
      </c>
      <c r="G1513" s="204">
        <v>10</v>
      </c>
    </row>
    <row r="1514" spans="1:7" ht="15.75" x14ac:dyDescent="0.25">
      <c r="A1514" s="14" t="s">
        <v>234</v>
      </c>
      <c r="B1514" s="1" t="s">
        <v>302</v>
      </c>
      <c r="C1514" s="1" t="s">
        <v>12</v>
      </c>
      <c r="D1514" s="1" t="s">
        <v>382</v>
      </c>
      <c r="E1514" s="1" t="s">
        <v>235</v>
      </c>
      <c r="F1514" s="204">
        <f t="shared" ref="F1514:G1514" si="385">F1515</f>
        <v>40</v>
      </c>
      <c r="G1514" s="204">
        <f t="shared" si="385"/>
        <v>40</v>
      </c>
    </row>
    <row r="1515" spans="1:7" ht="15.75" hidden="1" x14ac:dyDescent="0.25">
      <c r="A1515" s="14" t="s">
        <v>236</v>
      </c>
      <c r="B1515" s="1" t="s">
        <v>302</v>
      </c>
      <c r="C1515" s="1" t="s">
        <v>12</v>
      </c>
      <c r="D1515" s="1" t="s">
        <v>382</v>
      </c>
      <c r="E1515" s="1" t="s">
        <v>237</v>
      </c>
      <c r="F1515" s="204">
        <v>40</v>
      </c>
      <c r="G1515" s="204">
        <v>40</v>
      </c>
    </row>
    <row r="1516" spans="1:7" ht="15.75" x14ac:dyDescent="0.25">
      <c r="A1516" s="13" t="s">
        <v>879</v>
      </c>
      <c r="B1516" s="2" t="s">
        <v>302</v>
      </c>
      <c r="C1516" s="2" t="s">
        <v>12</v>
      </c>
      <c r="D1516" s="2" t="s">
        <v>880</v>
      </c>
      <c r="E1516" s="2"/>
      <c r="F1516" s="212">
        <f t="shared" ref="F1516:G1517" si="386">F1517</f>
        <v>200</v>
      </c>
      <c r="G1516" s="212">
        <f t="shared" si="386"/>
        <v>200</v>
      </c>
    </row>
    <row r="1517" spans="1:7" ht="31.5" x14ac:dyDescent="0.25">
      <c r="A1517" s="14" t="s">
        <v>187</v>
      </c>
      <c r="B1517" s="1" t="s">
        <v>302</v>
      </c>
      <c r="C1517" s="1" t="s">
        <v>12</v>
      </c>
      <c r="D1517" s="1" t="s">
        <v>880</v>
      </c>
      <c r="E1517" s="1" t="s">
        <v>188</v>
      </c>
      <c r="F1517" s="204">
        <f t="shared" si="386"/>
        <v>200</v>
      </c>
      <c r="G1517" s="204">
        <f t="shared" si="386"/>
        <v>200</v>
      </c>
    </row>
    <row r="1518" spans="1:7" ht="15.75" x14ac:dyDescent="0.25">
      <c r="A1518" s="14" t="s">
        <v>234</v>
      </c>
      <c r="B1518" s="1" t="s">
        <v>302</v>
      </c>
      <c r="C1518" s="1" t="s">
        <v>12</v>
      </c>
      <c r="D1518" s="1" t="s">
        <v>880</v>
      </c>
      <c r="E1518" s="1" t="s">
        <v>235</v>
      </c>
      <c r="F1518" s="204">
        <f t="shared" ref="F1518:G1518" si="387">F1519</f>
        <v>200</v>
      </c>
      <c r="G1518" s="204">
        <f t="shared" si="387"/>
        <v>200</v>
      </c>
    </row>
    <row r="1519" spans="1:7" ht="15.75" hidden="1" x14ac:dyDescent="0.25">
      <c r="A1519" s="14" t="s">
        <v>236</v>
      </c>
      <c r="B1519" s="1" t="s">
        <v>302</v>
      </c>
      <c r="C1519" s="1" t="s">
        <v>12</v>
      </c>
      <c r="D1519" s="1" t="s">
        <v>880</v>
      </c>
      <c r="E1519" s="1" t="s">
        <v>237</v>
      </c>
      <c r="F1519" s="204">
        <v>200</v>
      </c>
      <c r="G1519" s="204">
        <v>200</v>
      </c>
    </row>
    <row r="1520" spans="1:7" ht="31.5" x14ac:dyDescent="0.25">
      <c r="A1520" s="28" t="s">
        <v>642</v>
      </c>
      <c r="B1520" s="29" t="s">
        <v>302</v>
      </c>
      <c r="C1520" s="29" t="s">
        <v>12</v>
      </c>
      <c r="D1520" s="29" t="s">
        <v>65</v>
      </c>
      <c r="E1520" s="87"/>
      <c r="F1520" s="167">
        <f>F1521</f>
        <v>2720</v>
      </c>
      <c r="G1520" s="167">
        <f>G1521</f>
        <v>2720</v>
      </c>
    </row>
    <row r="1521" spans="1:7" ht="15.75" x14ac:dyDescent="0.25">
      <c r="A1521" s="64" t="s">
        <v>164</v>
      </c>
      <c r="B1521" s="29" t="s">
        <v>302</v>
      </c>
      <c r="C1521" s="29" t="s">
        <v>12</v>
      </c>
      <c r="D1521" s="36" t="s">
        <v>165</v>
      </c>
      <c r="E1521" s="43"/>
      <c r="F1521" s="336">
        <f t="shared" ref="F1521:G1523" si="388">F1522</f>
        <v>2720</v>
      </c>
      <c r="G1521" s="336">
        <f t="shared" si="388"/>
        <v>2720</v>
      </c>
    </row>
    <row r="1522" spans="1:7" ht="47.25" x14ac:dyDescent="0.25">
      <c r="A1522" s="64" t="s">
        <v>166</v>
      </c>
      <c r="B1522" s="29" t="s">
        <v>302</v>
      </c>
      <c r="C1522" s="29" t="s">
        <v>12</v>
      </c>
      <c r="D1522" s="36" t="s">
        <v>167</v>
      </c>
      <c r="E1522" s="30"/>
      <c r="F1522" s="167">
        <f t="shared" si="388"/>
        <v>2720</v>
      </c>
      <c r="G1522" s="167">
        <f t="shared" si="388"/>
        <v>2720</v>
      </c>
    </row>
    <row r="1523" spans="1:7" ht="63" x14ac:dyDescent="0.25">
      <c r="A1523" s="13" t="s">
        <v>168</v>
      </c>
      <c r="B1523" s="38" t="s">
        <v>302</v>
      </c>
      <c r="C1523" s="38" t="s">
        <v>12</v>
      </c>
      <c r="D1523" s="53" t="s">
        <v>169</v>
      </c>
      <c r="E1523" s="55"/>
      <c r="F1523" s="168">
        <f t="shared" si="388"/>
        <v>2720</v>
      </c>
      <c r="G1523" s="168">
        <f t="shared" si="388"/>
        <v>2720</v>
      </c>
    </row>
    <row r="1524" spans="1:7" ht="31.5" x14ac:dyDescent="0.25">
      <c r="A1524" s="14" t="s">
        <v>187</v>
      </c>
      <c r="B1524" s="42" t="s">
        <v>302</v>
      </c>
      <c r="C1524" s="42" t="s">
        <v>12</v>
      </c>
      <c r="D1524" s="41" t="s">
        <v>169</v>
      </c>
      <c r="E1524" s="42" t="s">
        <v>188</v>
      </c>
      <c r="F1524" s="151">
        <f>F1525+F1527</f>
        <v>2720</v>
      </c>
      <c r="G1524" s="151">
        <f>G1525+G1527</f>
        <v>2720</v>
      </c>
    </row>
    <row r="1525" spans="1:7" ht="15.75" x14ac:dyDescent="0.25">
      <c r="A1525" s="14" t="s">
        <v>274</v>
      </c>
      <c r="B1525" s="42" t="s">
        <v>302</v>
      </c>
      <c r="C1525" s="42" t="s">
        <v>12</v>
      </c>
      <c r="D1525" s="41" t="s">
        <v>169</v>
      </c>
      <c r="E1525" s="42" t="s">
        <v>286</v>
      </c>
      <c r="F1525" s="151">
        <f>F1526</f>
        <v>470</v>
      </c>
      <c r="G1525" s="151">
        <f>G1526</f>
        <v>470</v>
      </c>
    </row>
    <row r="1526" spans="1:7" ht="15.75" hidden="1" x14ac:dyDescent="0.25">
      <c r="A1526" s="14" t="s">
        <v>275</v>
      </c>
      <c r="B1526" s="42" t="s">
        <v>302</v>
      </c>
      <c r="C1526" s="42" t="s">
        <v>12</v>
      </c>
      <c r="D1526" s="41" t="s">
        <v>169</v>
      </c>
      <c r="E1526" s="42" t="s">
        <v>276</v>
      </c>
      <c r="F1526" s="151">
        <v>470</v>
      </c>
      <c r="G1526" s="151">
        <v>470</v>
      </c>
    </row>
    <row r="1527" spans="1:7" ht="15.75" x14ac:dyDescent="0.25">
      <c r="A1527" s="7" t="s">
        <v>234</v>
      </c>
      <c r="B1527" s="42" t="s">
        <v>302</v>
      </c>
      <c r="C1527" s="42" t="s">
        <v>12</v>
      </c>
      <c r="D1527" s="41" t="s">
        <v>169</v>
      </c>
      <c r="E1527" s="42" t="s">
        <v>235</v>
      </c>
      <c r="F1527" s="151">
        <f>F1528</f>
        <v>2250</v>
      </c>
      <c r="G1527" s="151">
        <f>G1528</f>
        <v>2250</v>
      </c>
    </row>
    <row r="1528" spans="1:7" ht="15.75" hidden="1" x14ac:dyDescent="0.25">
      <c r="A1528" s="7" t="s">
        <v>236</v>
      </c>
      <c r="B1528" s="42" t="s">
        <v>302</v>
      </c>
      <c r="C1528" s="42" t="s">
        <v>12</v>
      </c>
      <c r="D1528" s="41" t="s">
        <v>169</v>
      </c>
      <c r="E1528" s="42" t="s">
        <v>237</v>
      </c>
      <c r="F1528" s="151">
        <v>2250</v>
      </c>
      <c r="G1528" s="151">
        <v>2250</v>
      </c>
    </row>
    <row r="1529" spans="1:7" ht="15.75" x14ac:dyDescent="0.25">
      <c r="A1529" s="28" t="s">
        <v>643</v>
      </c>
      <c r="B1529" s="29" t="s">
        <v>302</v>
      </c>
      <c r="C1529" s="29" t="s">
        <v>55</v>
      </c>
      <c r="D1529" s="29"/>
      <c r="E1529" s="29"/>
      <c r="F1529" s="167">
        <f>F1530+F1545</f>
        <v>19066</v>
      </c>
      <c r="G1529" s="167">
        <f>G1530+G1545</f>
        <v>19094</v>
      </c>
    </row>
    <row r="1530" spans="1:7" ht="31.5" x14ac:dyDescent="0.25">
      <c r="A1530" s="64" t="s">
        <v>591</v>
      </c>
      <c r="B1530" s="29" t="s">
        <v>302</v>
      </c>
      <c r="C1530" s="29" t="s">
        <v>55</v>
      </c>
      <c r="D1530" s="29" t="s">
        <v>592</v>
      </c>
      <c r="E1530" s="42"/>
      <c r="F1530" s="167">
        <f t="shared" ref="F1530:G1531" si="389">F1531</f>
        <v>18865</v>
      </c>
      <c r="G1530" s="167">
        <f t="shared" si="389"/>
        <v>18865</v>
      </c>
    </row>
    <row r="1531" spans="1:7" ht="31.5" x14ac:dyDescent="0.25">
      <c r="A1531" s="64" t="s">
        <v>644</v>
      </c>
      <c r="B1531" s="29" t="s">
        <v>302</v>
      </c>
      <c r="C1531" s="29" t="s">
        <v>55</v>
      </c>
      <c r="D1531" s="36" t="s">
        <v>645</v>
      </c>
      <c r="E1531" s="30"/>
      <c r="F1531" s="167">
        <f t="shared" si="389"/>
        <v>18865</v>
      </c>
      <c r="G1531" s="167">
        <f t="shared" si="389"/>
        <v>18865</v>
      </c>
    </row>
    <row r="1532" spans="1:7" ht="31.5" x14ac:dyDescent="0.25">
      <c r="A1532" s="13" t="s">
        <v>646</v>
      </c>
      <c r="B1532" s="38" t="s">
        <v>302</v>
      </c>
      <c r="C1532" s="38" t="s">
        <v>55</v>
      </c>
      <c r="D1532" s="53" t="s">
        <v>647</v>
      </c>
      <c r="E1532" s="38"/>
      <c r="F1532" s="168">
        <f>F1533+F1538+F1542</f>
        <v>18865</v>
      </c>
      <c r="G1532" s="168">
        <f>G1533+G1538+G1542</f>
        <v>18865</v>
      </c>
    </row>
    <row r="1533" spans="1:7" ht="47.25" x14ac:dyDescent="0.25">
      <c r="A1533" s="14" t="s">
        <v>90</v>
      </c>
      <c r="B1533" s="42" t="s">
        <v>302</v>
      </c>
      <c r="C1533" s="42" t="s">
        <v>55</v>
      </c>
      <c r="D1533" s="42" t="s">
        <v>647</v>
      </c>
      <c r="E1533" s="42">
        <v>100</v>
      </c>
      <c r="F1533" s="151">
        <f>F1534</f>
        <v>15560</v>
      </c>
      <c r="G1533" s="151">
        <f>G1534</f>
        <v>15560</v>
      </c>
    </row>
    <row r="1534" spans="1:7" ht="15.75" x14ac:dyDescent="0.25">
      <c r="A1534" s="14" t="s">
        <v>21</v>
      </c>
      <c r="B1534" s="42" t="s">
        <v>302</v>
      </c>
      <c r="C1534" s="42" t="s">
        <v>55</v>
      </c>
      <c r="D1534" s="42" t="s">
        <v>647</v>
      </c>
      <c r="E1534" s="42">
        <v>120</v>
      </c>
      <c r="F1534" s="151">
        <f>F1535+F1536+F1537</f>
        <v>15560</v>
      </c>
      <c r="G1534" s="151">
        <f>G1535+G1536+G1537</f>
        <v>15560</v>
      </c>
    </row>
    <row r="1535" spans="1:7" ht="15.75" hidden="1" x14ac:dyDescent="0.25">
      <c r="A1535" s="14" t="s">
        <v>587</v>
      </c>
      <c r="B1535" s="42" t="s">
        <v>302</v>
      </c>
      <c r="C1535" s="42" t="s">
        <v>55</v>
      </c>
      <c r="D1535" s="42" t="s">
        <v>647</v>
      </c>
      <c r="E1535" s="42" t="s">
        <v>23</v>
      </c>
      <c r="F1535" s="151">
        <v>8963</v>
      </c>
      <c r="G1535" s="151">
        <v>8963</v>
      </c>
    </row>
    <row r="1536" spans="1:7" ht="31.5" hidden="1" x14ac:dyDescent="0.25">
      <c r="A1536" s="14" t="s">
        <v>648</v>
      </c>
      <c r="B1536" s="42" t="s">
        <v>302</v>
      </c>
      <c r="C1536" s="42" t="s">
        <v>55</v>
      </c>
      <c r="D1536" s="42" t="s">
        <v>647</v>
      </c>
      <c r="E1536" s="42" t="s">
        <v>39</v>
      </c>
      <c r="F1536" s="151">
        <v>3068</v>
      </c>
      <c r="G1536" s="151">
        <v>3068</v>
      </c>
    </row>
    <row r="1537" spans="1:7" ht="47.25" hidden="1" x14ac:dyDescent="0.25">
      <c r="A1537" s="7" t="s">
        <v>24</v>
      </c>
      <c r="B1537" s="42" t="s">
        <v>302</v>
      </c>
      <c r="C1537" s="42" t="s">
        <v>55</v>
      </c>
      <c r="D1537" s="42" t="s">
        <v>647</v>
      </c>
      <c r="E1537" s="42" t="s">
        <v>25</v>
      </c>
      <c r="F1537" s="151">
        <v>3529</v>
      </c>
      <c r="G1537" s="151">
        <v>3529</v>
      </c>
    </row>
    <row r="1538" spans="1:7" ht="15.75" x14ac:dyDescent="0.25">
      <c r="A1538" s="14" t="s">
        <v>32</v>
      </c>
      <c r="B1538" s="42" t="s">
        <v>302</v>
      </c>
      <c r="C1538" s="42" t="s">
        <v>55</v>
      </c>
      <c r="D1538" s="42" t="s">
        <v>647</v>
      </c>
      <c r="E1538" s="42" t="s">
        <v>42</v>
      </c>
      <c r="F1538" s="151">
        <f>F1539</f>
        <v>2815</v>
      </c>
      <c r="G1538" s="151">
        <f>G1539</f>
        <v>2815</v>
      </c>
    </row>
    <row r="1539" spans="1:7" ht="31.5" x14ac:dyDescent="0.25">
      <c r="A1539" s="14" t="s">
        <v>33</v>
      </c>
      <c r="B1539" s="42" t="s">
        <v>302</v>
      </c>
      <c r="C1539" s="42" t="s">
        <v>55</v>
      </c>
      <c r="D1539" s="42" t="s">
        <v>647</v>
      </c>
      <c r="E1539" s="42" t="s">
        <v>43</v>
      </c>
      <c r="F1539" s="151">
        <f>F1540+F1541</f>
        <v>2815</v>
      </c>
      <c r="G1539" s="151">
        <f>G1540+G1541</f>
        <v>2815</v>
      </c>
    </row>
    <row r="1540" spans="1:7" ht="31.5" hidden="1" x14ac:dyDescent="0.25">
      <c r="A1540" s="14" t="s">
        <v>44</v>
      </c>
      <c r="B1540" s="42" t="s">
        <v>302</v>
      </c>
      <c r="C1540" s="42" t="s">
        <v>55</v>
      </c>
      <c r="D1540" s="42" t="s">
        <v>647</v>
      </c>
      <c r="E1540" s="42" t="s">
        <v>45</v>
      </c>
      <c r="F1540" s="151">
        <v>630</v>
      </c>
      <c r="G1540" s="151">
        <v>630</v>
      </c>
    </row>
    <row r="1541" spans="1:7" ht="15.75" hidden="1" x14ac:dyDescent="0.25">
      <c r="A1541" s="7" t="s">
        <v>34</v>
      </c>
      <c r="B1541" s="42" t="s">
        <v>302</v>
      </c>
      <c r="C1541" s="42" t="s">
        <v>55</v>
      </c>
      <c r="D1541" s="42" t="s">
        <v>647</v>
      </c>
      <c r="E1541" s="42" t="s">
        <v>35</v>
      </c>
      <c r="F1541" s="151">
        <v>2185</v>
      </c>
      <c r="G1541" s="151">
        <v>2185</v>
      </c>
    </row>
    <row r="1542" spans="1:7" ht="15.75" x14ac:dyDescent="0.25">
      <c r="A1542" s="14" t="s">
        <v>46</v>
      </c>
      <c r="B1542" s="42" t="s">
        <v>302</v>
      </c>
      <c r="C1542" s="42" t="s">
        <v>55</v>
      </c>
      <c r="D1542" s="42" t="s">
        <v>647</v>
      </c>
      <c r="E1542" s="42" t="s">
        <v>47</v>
      </c>
      <c r="F1542" s="151">
        <f t="shared" ref="F1542:G1542" si="390">F1543</f>
        <v>490</v>
      </c>
      <c r="G1542" s="151">
        <f t="shared" si="390"/>
        <v>490</v>
      </c>
    </row>
    <row r="1543" spans="1:7" ht="15.75" x14ac:dyDescent="0.25">
      <c r="A1543" s="14" t="s">
        <v>48</v>
      </c>
      <c r="B1543" s="42" t="s">
        <v>302</v>
      </c>
      <c r="C1543" s="42" t="s">
        <v>55</v>
      </c>
      <c r="D1543" s="42" t="s">
        <v>647</v>
      </c>
      <c r="E1543" s="42" t="s">
        <v>49</v>
      </c>
      <c r="F1543" s="151">
        <f>F1544</f>
        <v>490</v>
      </c>
      <c r="G1543" s="151">
        <f>G1544</f>
        <v>490</v>
      </c>
    </row>
    <row r="1544" spans="1:7" ht="15.75" hidden="1" x14ac:dyDescent="0.25">
      <c r="A1544" s="14" t="s">
        <v>50</v>
      </c>
      <c r="B1544" s="42" t="s">
        <v>302</v>
      </c>
      <c r="C1544" s="42" t="s">
        <v>55</v>
      </c>
      <c r="D1544" s="42" t="s">
        <v>647</v>
      </c>
      <c r="E1544" s="42" t="s">
        <v>51</v>
      </c>
      <c r="F1544" s="151">
        <v>490</v>
      </c>
      <c r="G1544" s="151">
        <v>490</v>
      </c>
    </row>
    <row r="1545" spans="1:7" ht="31.5" x14ac:dyDescent="0.25">
      <c r="A1545" s="64" t="s">
        <v>11</v>
      </c>
      <c r="B1545" s="29" t="s">
        <v>302</v>
      </c>
      <c r="C1545" s="29" t="s">
        <v>55</v>
      </c>
      <c r="D1545" s="29" t="s">
        <v>13</v>
      </c>
      <c r="E1545" s="29"/>
      <c r="F1545" s="167">
        <f>F1546</f>
        <v>201</v>
      </c>
      <c r="G1545" s="167">
        <f>G1546</f>
        <v>229</v>
      </c>
    </row>
    <row r="1546" spans="1:7" ht="15.75" x14ac:dyDescent="0.25">
      <c r="A1546" s="206" t="s">
        <v>14</v>
      </c>
      <c r="B1546" s="33" t="s">
        <v>302</v>
      </c>
      <c r="C1546" s="33" t="s">
        <v>55</v>
      </c>
      <c r="D1546" s="245" t="s">
        <v>15</v>
      </c>
      <c r="E1546" s="38"/>
      <c r="F1546" s="260">
        <f>F1547+F1552</f>
        <v>201</v>
      </c>
      <c r="G1546" s="260">
        <f>G1547+G1552</f>
        <v>229</v>
      </c>
    </row>
    <row r="1547" spans="1:7" ht="31.5" x14ac:dyDescent="0.25">
      <c r="A1547" s="64" t="s">
        <v>80</v>
      </c>
      <c r="B1547" s="30" t="s">
        <v>302</v>
      </c>
      <c r="C1547" s="29" t="s">
        <v>55</v>
      </c>
      <c r="D1547" s="36" t="s">
        <v>81</v>
      </c>
      <c r="E1547" s="30"/>
      <c r="F1547" s="167">
        <f t="shared" ref="F1547:G1550" si="391">F1548</f>
        <v>91</v>
      </c>
      <c r="G1547" s="167">
        <f t="shared" si="391"/>
        <v>109</v>
      </c>
    </row>
    <row r="1548" spans="1:7" ht="63" x14ac:dyDescent="0.25">
      <c r="A1548" s="37" t="s">
        <v>82</v>
      </c>
      <c r="B1548" s="38" t="s">
        <v>302</v>
      </c>
      <c r="C1548" s="38" t="s">
        <v>55</v>
      </c>
      <c r="D1548" s="53" t="s">
        <v>83</v>
      </c>
      <c r="E1548" s="38"/>
      <c r="F1548" s="168">
        <f t="shared" si="391"/>
        <v>91</v>
      </c>
      <c r="G1548" s="168">
        <f t="shared" si="391"/>
        <v>109</v>
      </c>
    </row>
    <row r="1549" spans="1:7" ht="15.75" x14ac:dyDescent="0.25">
      <c r="A1549" s="7" t="s">
        <v>32</v>
      </c>
      <c r="B1549" s="42" t="s">
        <v>302</v>
      </c>
      <c r="C1549" s="42" t="s">
        <v>55</v>
      </c>
      <c r="D1549" s="41" t="s">
        <v>83</v>
      </c>
      <c r="E1549" s="42" t="s">
        <v>42</v>
      </c>
      <c r="F1549" s="151">
        <f t="shared" si="391"/>
        <v>91</v>
      </c>
      <c r="G1549" s="151">
        <f t="shared" si="391"/>
        <v>109</v>
      </c>
    </row>
    <row r="1550" spans="1:7" ht="31.5" x14ac:dyDescent="0.25">
      <c r="A1550" s="7" t="s">
        <v>33</v>
      </c>
      <c r="B1550" s="42" t="s">
        <v>302</v>
      </c>
      <c r="C1550" s="42" t="s">
        <v>55</v>
      </c>
      <c r="D1550" s="41" t="s">
        <v>83</v>
      </c>
      <c r="E1550" s="42" t="s">
        <v>43</v>
      </c>
      <c r="F1550" s="151">
        <f t="shared" si="391"/>
        <v>91</v>
      </c>
      <c r="G1550" s="151">
        <f t="shared" si="391"/>
        <v>109</v>
      </c>
    </row>
    <row r="1551" spans="1:7" ht="15.75" hidden="1" x14ac:dyDescent="0.25">
      <c r="A1551" s="7" t="s">
        <v>34</v>
      </c>
      <c r="B1551" s="42" t="s">
        <v>302</v>
      </c>
      <c r="C1551" s="42" t="s">
        <v>55</v>
      </c>
      <c r="D1551" s="41" t="s">
        <v>83</v>
      </c>
      <c r="E1551" s="42" t="s">
        <v>35</v>
      </c>
      <c r="F1551" s="151">
        <v>91</v>
      </c>
      <c r="G1551" s="151">
        <v>109</v>
      </c>
    </row>
    <row r="1552" spans="1:7" ht="31.5" x14ac:dyDescent="0.25">
      <c r="A1552" s="64" t="s">
        <v>84</v>
      </c>
      <c r="B1552" s="30" t="s">
        <v>302</v>
      </c>
      <c r="C1552" s="29" t="s">
        <v>55</v>
      </c>
      <c r="D1552" s="36" t="s">
        <v>85</v>
      </c>
      <c r="E1552" s="30"/>
      <c r="F1552" s="167">
        <f t="shared" ref="F1552:G1555" si="392">F1553</f>
        <v>110</v>
      </c>
      <c r="G1552" s="167">
        <f t="shared" si="392"/>
        <v>120</v>
      </c>
    </row>
    <row r="1553" spans="1:7" ht="15.75" x14ac:dyDescent="0.25">
      <c r="A1553" s="37" t="s">
        <v>86</v>
      </c>
      <c r="B1553" s="38" t="s">
        <v>302</v>
      </c>
      <c r="C1553" s="38" t="s">
        <v>55</v>
      </c>
      <c r="D1553" s="53" t="s">
        <v>87</v>
      </c>
      <c r="E1553" s="38"/>
      <c r="F1553" s="168">
        <f t="shared" si="392"/>
        <v>110</v>
      </c>
      <c r="G1553" s="168">
        <f t="shared" si="392"/>
        <v>120</v>
      </c>
    </row>
    <row r="1554" spans="1:7" ht="15.75" x14ac:dyDescent="0.25">
      <c r="A1554" s="7" t="s">
        <v>32</v>
      </c>
      <c r="B1554" s="42" t="s">
        <v>302</v>
      </c>
      <c r="C1554" s="42" t="s">
        <v>55</v>
      </c>
      <c r="D1554" s="53" t="s">
        <v>87</v>
      </c>
      <c r="E1554" s="42" t="s">
        <v>42</v>
      </c>
      <c r="F1554" s="151">
        <f t="shared" si="392"/>
        <v>110</v>
      </c>
      <c r="G1554" s="151">
        <f t="shared" si="392"/>
        <v>120</v>
      </c>
    </row>
    <row r="1555" spans="1:7" ht="31.5" x14ac:dyDescent="0.25">
      <c r="A1555" s="7" t="s">
        <v>33</v>
      </c>
      <c r="B1555" s="42" t="s">
        <v>302</v>
      </c>
      <c r="C1555" s="42" t="s">
        <v>55</v>
      </c>
      <c r="D1555" s="53" t="s">
        <v>87</v>
      </c>
      <c r="E1555" s="42" t="s">
        <v>43</v>
      </c>
      <c r="F1555" s="151">
        <f t="shared" si="392"/>
        <v>110</v>
      </c>
      <c r="G1555" s="151">
        <f t="shared" si="392"/>
        <v>120</v>
      </c>
    </row>
    <row r="1556" spans="1:7" ht="15.75" hidden="1" x14ac:dyDescent="0.25">
      <c r="A1556" s="7" t="s">
        <v>34</v>
      </c>
      <c r="B1556" s="42" t="s">
        <v>302</v>
      </c>
      <c r="C1556" s="42" t="s">
        <v>55</v>
      </c>
      <c r="D1556" s="53" t="s">
        <v>87</v>
      </c>
      <c r="E1556" s="42" t="s">
        <v>35</v>
      </c>
      <c r="F1556" s="151">
        <v>110</v>
      </c>
      <c r="G1556" s="151">
        <v>120</v>
      </c>
    </row>
    <row r="1557" spans="1:7" ht="18.75" x14ac:dyDescent="0.3">
      <c r="A1557" s="26" t="s">
        <v>649</v>
      </c>
      <c r="B1557" s="27" t="s">
        <v>231</v>
      </c>
      <c r="C1557" s="27"/>
      <c r="D1557" s="27"/>
      <c r="E1557" s="27"/>
      <c r="F1557" s="235">
        <f t="shared" ref="F1557:G1557" si="393">+F1558</f>
        <v>12418</v>
      </c>
      <c r="G1557" s="235">
        <f t="shared" si="393"/>
        <v>13418</v>
      </c>
    </row>
    <row r="1558" spans="1:7" ht="15.75" x14ac:dyDescent="0.25">
      <c r="A1558" s="28" t="s">
        <v>652</v>
      </c>
      <c r="B1558" s="29" t="s">
        <v>231</v>
      </c>
      <c r="C1558" s="29" t="s">
        <v>231</v>
      </c>
      <c r="D1558" s="29"/>
      <c r="E1558" s="29"/>
      <c r="F1558" s="167">
        <f t="shared" ref="F1558:G1558" si="394">F1559</f>
        <v>12418</v>
      </c>
      <c r="G1558" s="167">
        <f t="shared" si="394"/>
        <v>13418</v>
      </c>
    </row>
    <row r="1559" spans="1:7" ht="31.5" x14ac:dyDescent="0.25">
      <c r="A1559" s="28" t="s">
        <v>163</v>
      </c>
      <c r="B1559" s="29" t="s">
        <v>231</v>
      </c>
      <c r="C1559" s="29" t="s">
        <v>231</v>
      </c>
      <c r="D1559" s="29" t="s">
        <v>65</v>
      </c>
      <c r="E1559" s="87"/>
      <c r="F1559" s="167">
        <f t="shared" ref="F1559:G1560" si="395">F1560</f>
        <v>12418</v>
      </c>
      <c r="G1559" s="167">
        <f t="shared" si="395"/>
        <v>13418</v>
      </c>
    </row>
    <row r="1560" spans="1:7" ht="15.75" x14ac:dyDescent="0.25">
      <c r="A1560" s="35" t="s">
        <v>650</v>
      </c>
      <c r="B1560" s="29" t="s">
        <v>231</v>
      </c>
      <c r="C1560" s="29" t="s">
        <v>231</v>
      </c>
      <c r="D1560" s="36" t="s">
        <v>651</v>
      </c>
      <c r="E1560" s="43"/>
      <c r="F1560" s="167">
        <f t="shared" si="395"/>
        <v>12418</v>
      </c>
      <c r="G1560" s="167">
        <f t="shared" si="395"/>
        <v>13418</v>
      </c>
    </row>
    <row r="1561" spans="1:7" ht="47.25" x14ac:dyDescent="0.25">
      <c r="A1561" s="4" t="s">
        <v>653</v>
      </c>
      <c r="B1561" s="29" t="s">
        <v>231</v>
      </c>
      <c r="C1561" s="29" t="s">
        <v>231</v>
      </c>
      <c r="D1561" s="29" t="s">
        <v>654</v>
      </c>
      <c r="E1561" s="29"/>
      <c r="F1561" s="167">
        <f t="shared" ref="F1561:G1561" si="396">F1562+F1569</f>
        <v>12418</v>
      </c>
      <c r="G1561" s="167">
        <f t="shared" si="396"/>
        <v>13418</v>
      </c>
    </row>
    <row r="1562" spans="1:7" ht="47.25" x14ac:dyDescent="0.25">
      <c r="A1562" s="13" t="s">
        <v>655</v>
      </c>
      <c r="B1562" s="38" t="s">
        <v>231</v>
      </c>
      <c r="C1562" s="38" t="s">
        <v>231</v>
      </c>
      <c r="D1562" s="38" t="s">
        <v>656</v>
      </c>
      <c r="E1562" s="38"/>
      <c r="F1562" s="168">
        <f>F1563+F1566</f>
        <v>8000</v>
      </c>
      <c r="G1562" s="168">
        <f>G1563+G1566</f>
        <v>8000</v>
      </c>
    </row>
    <row r="1563" spans="1:7" ht="15.75" x14ac:dyDescent="0.25">
      <c r="A1563" s="14" t="s">
        <v>32</v>
      </c>
      <c r="B1563" s="42" t="s">
        <v>231</v>
      </c>
      <c r="C1563" s="42" t="s">
        <v>231</v>
      </c>
      <c r="D1563" s="42" t="s">
        <v>656</v>
      </c>
      <c r="E1563" s="42" t="s">
        <v>42</v>
      </c>
      <c r="F1563" s="168">
        <f t="shared" ref="F1563:G1564" si="397">F1564</f>
        <v>38</v>
      </c>
      <c r="G1563" s="168">
        <f t="shared" si="397"/>
        <v>38</v>
      </c>
    </row>
    <row r="1564" spans="1:7" ht="31.5" x14ac:dyDescent="0.25">
      <c r="A1564" s="14" t="s">
        <v>33</v>
      </c>
      <c r="B1564" s="42" t="s">
        <v>231</v>
      </c>
      <c r="C1564" s="42" t="s">
        <v>231</v>
      </c>
      <c r="D1564" s="42" t="s">
        <v>656</v>
      </c>
      <c r="E1564" s="42" t="s">
        <v>43</v>
      </c>
      <c r="F1564" s="168">
        <f t="shared" si="397"/>
        <v>38</v>
      </c>
      <c r="G1564" s="168">
        <f t="shared" si="397"/>
        <v>38</v>
      </c>
    </row>
    <row r="1565" spans="1:7" ht="15.75" hidden="1" x14ac:dyDescent="0.25">
      <c r="A1565" s="7" t="s">
        <v>34</v>
      </c>
      <c r="B1565" s="42" t="s">
        <v>231</v>
      </c>
      <c r="C1565" s="42" t="s">
        <v>231</v>
      </c>
      <c r="D1565" s="42" t="s">
        <v>656</v>
      </c>
      <c r="E1565" s="42" t="s">
        <v>35</v>
      </c>
      <c r="F1565" s="168">
        <v>38</v>
      </c>
      <c r="G1565" s="168">
        <v>38</v>
      </c>
    </row>
    <row r="1566" spans="1:7" ht="15.75" x14ac:dyDescent="0.25">
      <c r="A1566" s="14" t="s">
        <v>183</v>
      </c>
      <c r="B1566" s="42" t="s">
        <v>231</v>
      </c>
      <c r="C1566" s="42" t="s">
        <v>231</v>
      </c>
      <c r="D1566" s="42" t="s">
        <v>656</v>
      </c>
      <c r="E1566" s="42" t="s">
        <v>184</v>
      </c>
      <c r="F1566" s="151">
        <f t="shared" ref="F1566:G1567" si="398">F1567</f>
        <v>7962</v>
      </c>
      <c r="G1566" s="151">
        <f t="shared" si="398"/>
        <v>7962</v>
      </c>
    </row>
    <row r="1567" spans="1:7" ht="31.5" x14ac:dyDescent="0.25">
      <c r="A1567" s="14" t="s">
        <v>457</v>
      </c>
      <c r="B1567" s="42" t="s">
        <v>231</v>
      </c>
      <c r="C1567" s="42" t="s">
        <v>231</v>
      </c>
      <c r="D1567" s="42" t="s">
        <v>656</v>
      </c>
      <c r="E1567" s="42" t="s">
        <v>510</v>
      </c>
      <c r="F1567" s="151">
        <f t="shared" si="398"/>
        <v>7962</v>
      </c>
      <c r="G1567" s="151">
        <f t="shared" si="398"/>
        <v>7962</v>
      </c>
    </row>
    <row r="1568" spans="1:7" ht="31.5" hidden="1" x14ac:dyDescent="0.25">
      <c r="A1568" s="14" t="s">
        <v>458</v>
      </c>
      <c r="B1568" s="42" t="s">
        <v>231</v>
      </c>
      <c r="C1568" s="42" t="s">
        <v>231</v>
      </c>
      <c r="D1568" s="42" t="s">
        <v>656</v>
      </c>
      <c r="E1568" s="42" t="s">
        <v>511</v>
      </c>
      <c r="F1568" s="151">
        <v>7962</v>
      </c>
      <c r="G1568" s="151">
        <v>7962</v>
      </c>
    </row>
    <row r="1569" spans="1:7" ht="31.5" x14ac:dyDescent="0.25">
      <c r="A1569" s="54" t="s">
        <v>657</v>
      </c>
      <c r="B1569" s="42" t="s">
        <v>231</v>
      </c>
      <c r="C1569" s="42" t="s">
        <v>231</v>
      </c>
      <c r="D1569" s="38" t="s">
        <v>658</v>
      </c>
      <c r="E1569" s="42"/>
      <c r="F1569" s="151">
        <f t="shared" ref="F1569:G1569" si="399">F1570+F1573</f>
        <v>4418</v>
      </c>
      <c r="G1569" s="151">
        <f t="shared" si="399"/>
        <v>5418</v>
      </c>
    </row>
    <row r="1570" spans="1:7" ht="15.75" x14ac:dyDescent="0.25">
      <c r="A1570" s="25" t="s">
        <v>32</v>
      </c>
      <c r="B1570" s="42" t="s">
        <v>231</v>
      </c>
      <c r="C1570" s="42" t="s">
        <v>231</v>
      </c>
      <c r="D1570" s="1" t="s">
        <v>658</v>
      </c>
      <c r="E1570" s="1" t="s">
        <v>42</v>
      </c>
      <c r="F1570" s="323">
        <f t="shared" ref="F1570:G1571" si="400">F1571</f>
        <v>20</v>
      </c>
      <c r="G1570" s="323">
        <f t="shared" si="400"/>
        <v>25</v>
      </c>
    </row>
    <row r="1571" spans="1:7" ht="31.5" x14ac:dyDescent="0.25">
      <c r="A1571" s="25" t="s">
        <v>33</v>
      </c>
      <c r="B1571" s="42" t="s">
        <v>231</v>
      </c>
      <c r="C1571" s="42" t="s">
        <v>231</v>
      </c>
      <c r="D1571" s="1" t="s">
        <v>658</v>
      </c>
      <c r="E1571" s="1" t="s">
        <v>43</v>
      </c>
      <c r="F1571" s="323">
        <f t="shared" si="400"/>
        <v>20</v>
      </c>
      <c r="G1571" s="323">
        <f t="shared" si="400"/>
        <v>25</v>
      </c>
    </row>
    <row r="1572" spans="1:7" ht="15.75" hidden="1" x14ac:dyDescent="0.25">
      <c r="A1572" s="25" t="s">
        <v>170</v>
      </c>
      <c r="B1572" s="42" t="s">
        <v>231</v>
      </c>
      <c r="C1572" s="42" t="s">
        <v>231</v>
      </c>
      <c r="D1572" s="1" t="s">
        <v>658</v>
      </c>
      <c r="E1572" s="1" t="s">
        <v>35</v>
      </c>
      <c r="F1572" s="323">
        <v>20</v>
      </c>
      <c r="G1572" s="323">
        <v>25</v>
      </c>
    </row>
    <row r="1573" spans="1:7" ht="15.75" x14ac:dyDescent="0.25">
      <c r="A1573" s="25" t="s">
        <v>183</v>
      </c>
      <c r="B1573" s="42" t="s">
        <v>231</v>
      </c>
      <c r="C1573" s="42" t="s">
        <v>231</v>
      </c>
      <c r="D1573" s="1" t="s">
        <v>658</v>
      </c>
      <c r="E1573" s="1" t="s">
        <v>184</v>
      </c>
      <c r="F1573" s="323">
        <f t="shared" ref="F1573:G1574" si="401">F1574</f>
        <v>4398</v>
      </c>
      <c r="G1573" s="323">
        <f t="shared" si="401"/>
        <v>5393</v>
      </c>
    </row>
    <row r="1574" spans="1:7" ht="31.5" x14ac:dyDescent="0.25">
      <c r="A1574" s="25" t="s">
        <v>457</v>
      </c>
      <c r="B1574" s="42" t="s">
        <v>231</v>
      </c>
      <c r="C1574" s="42" t="s">
        <v>231</v>
      </c>
      <c r="D1574" s="1" t="s">
        <v>658</v>
      </c>
      <c r="E1574" s="1" t="s">
        <v>510</v>
      </c>
      <c r="F1574" s="323">
        <f t="shared" si="401"/>
        <v>4398</v>
      </c>
      <c r="G1574" s="323">
        <f t="shared" si="401"/>
        <v>5393</v>
      </c>
    </row>
    <row r="1575" spans="1:7" ht="31.5" hidden="1" x14ac:dyDescent="0.25">
      <c r="A1575" s="25" t="s">
        <v>458</v>
      </c>
      <c r="B1575" s="42" t="s">
        <v>231</v>
      </c>
      <c r="C1575" s="42" t="s">
        <v>231</v>
      </c>
      <c r="D1575" s="1" t="s">
        <v>658</v>
      </c>
      <c r="E1575" s="1" t="s">
        <v>511</v>
      </c>
      <c r="F1575" s="323">
        <v>4398</v>
      </c>
      <c r="G1575" s="323">
        <v>5393</v>
      </c>
    </row>
    <row r="1576" spans="1:7" s="244" customFormat="1" ht="18.75" x14ac:dyDescent="0.3">
      <c r="A1576" s="26" t="s">
        <v>659</v>
      </c>
      <c r="B1576" s="27">
        <v>10</v>
      </c>
      <c r="C1576" s="27"/>
      <c r="D1576" s="288"/>
      <c r="E1576" s="288"/>
      <c r="F1576" s="235">
        <f>F1577+F1592+F1685</f>
        <v>271712</v>
      </c>
      <c r="G1576" s="235">
        <f>G1577+G1592+G1685</f>
        <v>264162</v>
      </c>
    </row>
    <row r="1577" spans="1:7" s="244" customFormat="1" ht="15.75" x14ac:dyDescent="0.25">
      <c r="A1577" s="28" t="s">
        <v>660</v>
      </c>
      <c r="B1577" s="29">
        <v>10</v>
      </c>
      <c r="C1577" s="29" t="s">
        <v>12</v>
      </c>
      <c r="D1577" s="30"/>
      <c r="E1577" s="30"/>
      <c r="F1577" s="167">
        <f>F1579</f>
        <v>16404</v>
      </c>
      <c r="G1577" s="167">
        <f>G1579</f>
        <v>17611</v>
      </c>
    </row>
    <row r="1578" spans="1:7" s="244" customFormat="1" ht="31.5" x14ac:dyDescent="0.25">
      <c r="A1578" s="64" t="s">
        <v>11</v>
      </c>
      <c r="B1578" s="29" t="s">
        <v>548</v>
      </c>
      <c r="C1578" s="29" t="s">
        <v>12</v>
      </c>
      <c r="D1578" s="29" t="s">
        <v>13</v>
      </c>
      <c r="E1578" s="30"/>
      <c r="F1578" s="167">
        <f t="shared" ref="F1578:G1580" si="402">F1579</f>
        <v>16404</v>
      </c>
      <c r="G1578" s="167">
        <f t="shared" si="402"/>
        <v>17611</v>
      </c>
    </row>
    <row r="1579" spans="1:7" s="244" customFormat="1" ht="15.75" x14ac:dyDescent="0.25">
      <c r="A1579" s="206" t="s">
        <v>14</v>
      </c>
      <c r="B1579" s="33" t="s">
        <v>548</v>
      </c>
      <c r="C1579" s="33" t="s">
        <v>12</v>
      </c>
      <c r="D1579" s="245" t="s">
        <v>15</v>
      </c>
      <c r="E1579" s="33"/>
      <c r="F1579" s="260">
        <f t="shared" si="402"/>
        <v>16404</v>
      </c>
      <c r="G1579" s="260">
        <f t="shared" si="402"/>
        <v>17611</v>
      </c>
    </row>
    <row r="1580" spans="1:7" s="244" customFormat="1" ht="31.5" x14ac:dyDescent="0.25">
      <c r="A1580" s="64" t="s">
        <v>80</v>
      </c>
      <c r="B1580" s="29" t="s">
        <v>548</v>
      </c>
      <c r="C1580" s="29" t="s">
        <v>12</v>
      </c>
      <c r="D1580" s="36" t="s">
        <v>81</v>
      </c>
      <c r="E1580" s="33"/>
      <c r="F1580" s="167">
        <f t="shared" si="402"/>
        <v>16404</v>
      </c>
      <c r="G1580" s="167">
        <f t="shared" si="402"/>
        <v>17611</v>
      </c>
    </row>
    <row r="1581" spans="1:7" s="244" customFormat="1" ht="15.75" x14ac:dyDescent="0.25">
      <c r="A1581" s="37" t="s">
        <v>661</v>
      </c>
      <c r="B1581" s="38" t="s">
        <v>548</v>
      </c>
      <c r="C1581" s="38" t="s">
        <v>12</v>
      </c>
      <c r="D1581" s="53" t="s">
        <v>662</v>
      </c>
      <c r="E1581" s="42"/>
      <c r="F1581" s="168">
        <f t="shared" ref="F1581:G1581" si="403">F1586+F1589+F1582</f>
        <v>16404</v>
      </c>
      <c r="G1581" s="168">
        <f t="shared" si="403"/>
        <v>17611</v>
      </c>
    </row>
    <row r="1582" spans="1:7" s="244" customFormat="1" ht="47.25" x14ac:dyDescent="0.25">
      <c r="A1582" s="23" t="s">
        <v>20</v>
      </c>
      <c r="B1582" s="42" t="s">
        <v>548</v>
      </c>
      <c r="C1582" s="42" t="s">
        <v>12</v>
      </c>
      <c r="D1582" s="41" t="s">
        <v>662</v>
      </c>
      <c r="E1582" s="42" t="s">
        <v>62</v>
      </c>
      <c r="F1582" s="168">
        <f t="shared" ref="F1582:G1582" si="404">F1583</f>
        <v>1049</v>
      </c>
      <c r="G1582" s="168">
        <f t="shared" si="404"/>
        <v>854</v>
      </c>
    </row>
    <row r="1583" spans="1:7" s="244" customFormat="1" ht="15.75" x14ac:dyDescent="0.25">
      <c r="A1583" s="14" t="s">
        <v>21</v>
      </c>
      <c r="B1583" s="42" t="s">
        <v>548</v>
      </c>
      <c r="C1583" s="42" t="s">
        <v>12</v>
      </c>
      <c r="D1583" s="41" t="s">
        <v>662</v>
      </c>
      <c r="E1583" s="42" t="s">
        <v>63</v>
      </c>
      <c r="F1583" s="168">
        <f t="shared" ref="F1583:G1583" si="405">F1584+F1585</f>
        <v>1049</v>
      </c>
      <c r="G1583" s="168">
        <f t="shared" si="405"/>
        <v>854</v>
      </c>
    </row>
    <row r="1584" spans="1:7" s="244" customFormat="1" ht="15.75" hidden="1" x14ac:dyDescent="0.25">
      <c r="A1584" s="14" t="s">
        <v>587</v>
      </c>
      <c r="B1584" s="42" t="s">
        <v>548</v>
      </c>
      <c r="C1584" s="42" t="s">
        <v>12</v>
      </c>
      <c r="D1584" s="41" t="s">
        <v>662</v>
      </c>
      <c r="E1584" s="42" t="s">
        <v>23</v>
      </c>
      <c r="F1584" s="334">
        <v>806</v>
      </c>
      <c r="G1584" s="335">
        <v>656</v>
      </c>
    </row>
    <row r="1585" spans="1:7" s="244" customFormat="1" ht="47.25" hidden="1" x14ac:dyDescent="0.25">
      <c r="A1585" s="7" t="s">
        <v>24</v>
      </c>
      <c r="B1585" s="42" t="s">
        <v>548</v>
      </c>
      <c r="C1585" s="42" t="s">
        <v>12</v>
      </c>
      <c r="D1585" s="41" t="s">
        <v>662</v>
      </c>
      <c r="E1585" s="42" t="s">
        <v>25</v>
      </c>
      <c r="F1585" s="334">
        <v>243</v>
      </c>
      <c r="G1585" s="335">
        <v>198</v>
      </c>
    </row>
    <row r="1586" spans="1:7" s="244" customFormat="1" ht="15.75" x14ac:dyDescent="0.25">
      <c r="A1586" s="14" t="s">
        <v>32</v>
      </c>
      <c r="B1586" s="42" t="s">
        <v>548</v>
      </c>
      <c r="C1586" s="42" t="s">
        <v>12</v>
      </c>
      <c r="D1586" s="41" t="s">
        <v>662</v>
      </c>
      <c r="E1586" s="42" t="s">
        <v>42</v>
      </c>
      <c r="F1586" s="151">
        <f t="shared" ref="F1586:G1587" si="406">F1587</f>
        <v>77</v>
      </c>
      <c r="G1586" s="151">
        <f t="shared" si="406"/>
        <v>84</v>
      </c>
    </row>
    <row r="1587" spans="1:7" s="244" customFormat="1" ht="31.5" x14ac:dyDescent="0.25">
      <c r="A1587" s="14" t="s">
        <v>33</v>
      </c>
      <c r="B1587" s="42" t="s">
        <v>548</v>
      </c>
      <c r="C1587" s="42" t="s">
        <v>12</v>
      </c>
      <c r="D1587" s="41" t="s">
        <v>662</v>
      </c>
      <c r="E1587" s="42" t="s">
        <v>43</v>
      </c>
      <c r="F1587" s="151">
        <f t="shared" si="406"/>
        <v>77</v>
      </c>
      <c r="G1587" s="151">
        <f t="shared" si="406"/>
        <v>84</v>
      </c>
    </row>
    <row r="1588" spans="1:7" s="244" customFormat="1" ht="15.75" hidden="1" x14ac:dyDescent="0.25">
      <c r="A1588" s="7" t="s">
        <v>34</v>
      </c>
      <c r="B1588" s="42" t="s">
        <v>548</v>
      </c>
      <c r="C1588" s="42" t="s">
        <v>12</v>
      </c>
      <c r="D1588" s="41" t="s">
        <v>662</v>
      </c>
      <c r="E1588" s="42" t="s">
        <v>35</v>
      </c>
      <c r="F1588" s="317">
        <v>77</v>
      </c>
      <c r="G1588" s="318">
        <v>84</v>
      </c>
    </row>
    <row r="1589" spans="1:7" s="244" customFormat="1" ht="15.75" x14ac:dyDescent="0.25">
      <c r="A1589" s="7" t="s">
        <v>183</v>
      </c>
      <c r="B1589" s="42" t="s">
        <v>548</v>
      </c>
      <c r="C1589" s="42" t="s">
        <v>12</v>
      </c>
      <c r="D1589" s="41" t="s">
        <v>662</v>
      </c>
      <c r="E1589" s="42" t="s">
        <v>184</v>
      </c>
      <c r="F1589" s="151">
        <f t="shared" ref="F1589:G1590" si="407">F1590</f>
        <v>15278</v>
      </c>
      <c r="G1589" s="151">
        <f t="shared" si="407"/>
        <v>16673</v>
      </c>
    </row>
    <row r="1590" spans="1:7" s="244" customFormat="1" ht="31.5" x14ac:dyDescent="0.25">
      <c r="A1590" s="6" t="s">
        <v>457</v>
      </c>
      <c r="B1590" s="42" t="s">
        <v>548</v>
      </c>
      <c r="C1590" s="42" t="s">
        <v>12</v>
      </c>
      <c r="D1590" s="41" t="s">
        <v>662</v>
      </c>
      <c r="E1590" s="42" t="s">
        <v>510</v>
      </c>
      <c r="F1590" s="151">
        <f t="shared" si="407"/>
        <v>15278</v>
      </c>
      <c r="G1590" s="151">
        <f t="shared" si="407"/>
        <v>16673</v>
      </c>
    </row>
    <row r="1591" spans="1:7" s="244" customFormat="1" ht="31.5" hidden="1" x14ac:dyDescent="0.25">
      <c r="A1591" s="6" t="s">
        <v>458</v>
      </c>
      <c r="B1591" s="42">
        <v>10</v>
      </c>
      <c r="C1591" s="42" t="s">
        <v>12</v>
      </c>
      <c r="D1591" s="41" t="s">
        <v>662</v>
      </c>
      <c r="E1591" s="42" t="s">
        <v>511</v>
      </c>
      <c r="F1591" s="317">
        <v>15278</v>
      </c>
      <c r="G1591" s="318">
        <v>16673</v>
      </c>
    </row>
    <row r="1592" spans="1:7" s="244" customFormat="1" ht="15.75" x14ac:dyDescent="0.25">
      <c r="A1592" s="28" t="s">
        <v>663</v>
      </c>
      <c r="B1592" s="29">
        <v>10</v>
      </c>
      <c r="C1592" s="29" t="s">
        <v>27</v>
      </c>
      <c r="D1592" s="30"/>
      <c r="E1592" s="30"/>
      <c r="F1592" s="167">
        <f t="shared" ref="F1592:G1592" si="408">F1593+F1678</f>
        <v>134457</v>
      </c>
      <c r="G1592" s="167">
        <f t="shared" si="408"/>
        <v>137570</v>
      </c>
    </row>
    <row r="1593" spans="1:7" s="244" customFormat="1" ht="31.5" x14ac:dyDescent="0.25">
      <c r="A1593" s="28" t="s">
        <v>642</v>
      </c>
      <c r="B1593" s="29" t="s">
        <v>548</v>
      </c>
      <c r="C1593" s="29" t="s">
        <v>27</v>
      </c>
      <c r="D1593" s="29" t="s">
        <v>65</v>
      </c>
      <c r="E1593" s="87"/>
      <c r="F1593" s="167">
        <f t="shared" ref="F1593:G1593" si="409">F1594+F1672</f>
        <v>120193</v>
      </c>
      <c r="G1593" s="167">
        <f t="shared" si="409"/>
        <v>123700</v>
      </c>
    </row>
    <row r="1594" spans="1:7" s="244" customFormat="1" ht="15.75" x14ac:dyDescent="0.25">
      <c r="A1594" s="64" t="s">
        <v>664</v>
      </c>
      <c r="B1594" s="29" t="s">
        <v>548</v>
      </c>
      <c r="C1594" s="29" t="s">
        <v>27</v>
      </c>
      <c r="D1594" s="36" t="s">
        <v>67</v>
      </c>
      <c r="E1594" s="30"/>
      <c r="F1594" s="167">
        <f t="shared" ref="F1594:G1594" si="410">F1595+F1610+F1659+F1664</f>
        <v>82050</v>
      </c>
      <c r="G1594" s="167">
        <f t="shared" si="410"/>
        <v>84031</v>
      </c>
    </row>
    <row r="1595" spans="1:7" s="244" customFormat="1" ht="15.75" x14ac:dyDescent="0.25">
      <c r="A1595" s="64" t="s">
        <v>665</v>
      </c>
      <c r="B1595" s="29" t="s">
        <v>548</v>
      </c>
      <c r="C1595" s="29" t="s">
        <v>27</v>
      </c>
      <c r="D1595" s="36" t="s">
        <v>666</v>
      </c>
      <c r="E1595" s="30"/>
      <c r="F1595" s="167">
        <f t="shared" ref="F1595:G1595" si="411">F1596+F1603</f>
        <v>11373</v>
      </c>
      <c r="G1595" s="167">
        <f t="shared" si="411"/>
        <v>11373</v>
      </c>
    </row>
    <row r="1596" spans="1:7" s="244" customFormat="1" ht="78.75" x14ac:dyDescent="0.25">
      <c r="A1596" s="136" t="s">
        <v>667</v>
      </c>
      <c r="B1596" s="38" t="s">
        <v>548</v>
      </c>
      <c r="C1596" s="38" t="s">
        <v>27</v>
      </c>
      <c r="D1596" s="53" t="s">
        <v>668</v>
      </c>
      <c r="E1596" s="38"/>
      <c r="F1596" s="168">
        <f>F1597+F1600</f>
        <v>6533</v>
      </c>
      <c r="G1596" s="168">
        <f>G1597+G1600</f>
        <v>6533</v>
      </c>
    </row>
    <row r="1597" spans="1:7" ht="15.75" x14ac:dyDescent="0.25">
      <c r="A1597" s="14" t="s">
        <v>32</v>
      </c>
      <c r="B1597" s="42" t="s">
        <v>548</v>
      </c>
      <c r="C1597" s="42" t="s">
        <v>27</v>
      </c>
      <c r="D1597" s="41" t="s">
        <v>668</v>
      </c>
      <c r="E1597" s="42" t="s">
        <v>42</v>
      </c>
      <c r="F1597" s="151">
        <f t="shared" ref="F1597:G1598" si="412">F1598</f>
        <v>33</v>
      </c>
      <c r="G1597" s="151">
        <f t="shared" si="412"/>
        <v>33</v>
      </c>
    </row>
    <row r="1598" spans="1:7" ht="31.5" x14ac:dyDescent="0.25">
      <c r="A1598" s="14" t="s">
        <v>33</v>
      </c>
      <c r="B1598" s="42" t="s">
        <v>548</v>
      </c>
      <c r="C1598" s="42" t="s">
        <v>27</v>
      </c>
      <c r="D1598" s="41" t="s">
        <v>668</v>
      </c>
      <c r="E1598" s="42" t="s">
        <v>43</v>
      </c>
      <c r="F1598" s="151">
        <f t="shared" si="412"/>
        <v>33</v>
      </c>
      <c r="G1598" s="151">
        <f t="shared" si="412"/>
        <v>33</v>
      </c>
    </row>
    <row r="1599" spans="1:7" ht="15.75" hidden="1" x14ac:dyDescent="0.25">
      <c r="A1599" s="7" t="s">
        <v>34</v>
      </c>
      <c r="B1599" s="42">
        <v>10</v>
      </c>
      <c r="C1599" s="42" t="s">
        <v>27</v>
      </c>
      <c r="D1599" s="41" t="s">
        <v>668</v>
      </c>
      <c r="E1599" s="42" t="s">
        <v>35</v>
      </c>
      <c r="F1599" s="151">
        <v>33</v>
      </c>
      <c r="G1599" s="151">
        <v>33</v>
      </c>
    </row>
    <row r="1600" spans="1:7" ht="15.75" x14ac:dyDescent="0.25">
      <c r="A1600" s="14" t="s">
        <v>183</v>
      </c>
      <c r="B1600" s="42" t="s">
        <v>548</v>
      </c>
      <c r="C1600" s="42" t="s">
        <v>27</v>
      </c>
      <c r="D1600" s="41" t="s">
        <v>668</v>
      </c>
      <c r="E1600" s="43">
        <v>300</v>
      </c>
      <c r="F1600" s="151">
        <f t="shared" ref="F1600:G1601" si="413">F1601</f>
        <v>6500</v>
      </c>
      <c r="G1600" s="151">
        <f t="shared" si="413"/>
        <v>6500</v>
      </c>
    </row>
    <row r="1601" spans="1:7" ht="15.75" x14ac:dyDescent="0.25">
      <c r="A1601" s="14" t="s">
        <v>669</v>
      </c>
      <c r="B1601" s="42">
        <v>10</v>
      </c>
      <c r="C1601" s="42" t="s">
        <v>27</v>
      </c>
      <c r="D1601" s="41" t="s">
        <v>668</v>
      </c>
      <c r="E1601" s="43">
        <v>310</v>
      </c>
      <c r="F1601" s="151">
        <f t="shared" si="413"/>
        <v>6500</v>
      </c>
      <c r="G1601" s="151">
        <f t="shared" si="413"/>
        <v>6500</v>
      </c>
    </row>
    <row r="1602" spans="1:7" ht="31.5" hidden="1" x14ac:dyDescent="0.25">
      <c r="A1602" s="14" t="s">
        <v>670</v>
      </c>
      <c r="B1602" s="42">
        <v>10</v>
      </c>
      <c r="C1602" s="42" t="s">
        <v>27</v>
      </c>
      <c r="D1602" s="41" t="s">
        <v>668</v>
      </c>
      <c r="E1602" s="43">
        <v>313</v>
      </c>
      <c r="F1602" s="151">
        <v>6500</v>
      </c>
      <c r="G1602" s="151">
        <v>6500</v>
      </c>
    </row>
    <row r="1603" spans="1:7" ht="31.5" x14ac:dyDescent="0.25">
      <c r="A1603" s="13" t="s">
        <v>671</v>
      </c>
      <c r="B1603" s="38">
        <v>10</v>
      </c>
      <c r="C1603" s="38" t="s">
        <v>27</v>
      </c>
      <c r="D1603" s="53" t="s">
        <v>672</v>
      </c>
      <c r="E1603" s="38"/>
      <c r="F1603" s="168">
        <f>F1604+F1607</f>
        <v>4840</v>
      </c>
      <c r="G1603" s="168">
        <f>G1604+G1607</f>
        <v>4840</v>
      </c>
    </row>
    <row r="1604" spans="1:7" ht="15.75" x14ac:dyDescent="0.25">
      <c r="A1604" s="14" t="s">
        <v>32</v>
      </c>
      <c r="B1604" s="42" t="s">
        <v>548</v>
      </c>
      <c r="C1604" s="42" t="s">
        <v>27</v>
      </c>
      <c r="D1604" s="41" t="s">
        <v>672</v>
      </c>
      <c r="E1604" s="42" t="s">
        <v>42</v>
      </c>
      <c r="F1604" s="151">
        <f t="shared" ref="F1604:G1605" si="414">F1605</f>
        <v>24</v>
      </c>
      <c r="G1604" s="151">
        <f t="shared" si="414"/>
        <v>24</v>
      </c>
    </row>
    <row r="1605" spans="1:7" ht="31.5" x14ac:dyDescent="0.25">
      <c r="A1605" s="14" t="s">
        <v>33</v>
      </c>
      <c r="B1605" s="42" t="s">
        <v>548</v>
      </c>
      <c r="C1605" s="42" t="s">
        <v>27</v>
      </c>
      <c r="D1605" s="41" t="s">
        <v>672</v>
      </c>
      <c r="E1605" s="42" t="s">
        <v>43</v>
      </c>
      <c r="F1605" s="151">
        <f t="shared" si="414"/>
        <v>24</v>
      </c>
      <c r="G1605" s="151">
        <f t="shared" si="414"/>
        <v>24</v>
      </c>
    </row>
    <row r="1606" spans="1:7" ht="15.75" hidden="1" x14ac:dyDescent="0.25">
      <c r="A1606" s="7" t="s">
        <v>34</v>
      </c>
      <c r="B1606" s="42" t="s">
        <v>548</v>
      </c>
      <c r="C1606" s="42" t="s">
        <v>27</v>
      </c>
      <c r="D1606" s="41" t="s">
        <v>672</v>
      </c>
      <c r="E1606" s="42" t="s">
        <v>35</v>
      </c>
      <c r="F1606" s="151">
        <v>24</v>
      </c>
      <c r="G1606" s="151">
        <v>24</v>
      </c>
    </row>
    <row r="1607" spans="1:7" ht="15.75" x14ac:dyDescent="0.25">
      <c r="A1607" s="14" t="s">
        <v>183</v>
      </c>
      <c r="B1607" s="42">
        <v>10</v>
      </c>
      <c r="C1607" s="42" t="s">
        <v>27</v>
      </c>
      <c r="D1607" s="41" t="s">
        <v>672</v>
      </c>
      <c r="E1607" s="43">
        <v>300</v>
      </c>
      <c r="F1607" s="151">
        <f t="shared" ref="F1607:G1608" si="415">F1608</f>
        <v>4816</v>
      </c>
      <c r="G1607" s="151">
        <f t="shared" si="415"/>
        <v>4816</v>
      </c>
    </row>
    <row r="1608" spans="1:7" ht="15.75" x14ac:dyDescent="0.25">
      <c r="A1608" s="14" t="s">
        <v>669</v>
      </c>
      <c r="B1608" s="42">
        <v>10</v>
      </c>
      <c r="C1608" s="42" t="s">
        <v>27</v>
      </c>
      <c r="D1608" s="41" t="s">
        <v>672</v>
      </c>
      <c r="E1608" s="43">
        <v>310</v>
      </c>
      <c r="F1608" s="151">
        <f t="shared" si="415"/>
        <v>4816</v>
      </c>
      <c r="G1608" s="151">
        <f t="shared" si="415"/>
        <v>4816</v>
      </c>
    </row>
    <row r="1609" spans="1:7" ht="31.5" hidden="1" x14ac:dyDescent="0.25">
      <c r="A1609" s="14" t="s">
        <v>670</v>
      </c>
      <c r="B1609" s="42" t="s">
        <v>548</v>
      </c>
      <c r="C1609" s="42" t="s">
        <v>27</v>
      </c>
      <c r="D1609" s="41" t="s">
        <v>672</v>
      </c>
      <c r="E1609" s="43">
        <v>313</v>
      </c>
      <c r="F1609" s="151">
        <v>4816</v>
      </c>
      <c r="G1609" s="151">
        <v>4816</v>
      </c>
    </row>
    <row r="1610" spans="1:7" ht="15.75" x14ac:dyDescent="0.25">
      <c r="A1610" s="64" t="s">
        <v>673</v>
      </c>
      <c r="B1610" s="29" t="s">
        <v>548</v>
      </c>
      <c r="C1610" s="29" t="s">
        <v>27</v>
      </c>
      <c r="D1610" s="36" t="s">
        <v>674</v>
      </c>
      <c r="E1610" s="30"/>
      <c r="F1610" s="167">
        <f t="shared" ref="F1610:G1610" si="416">F1611+F1618+F1627+F1634+F1638+F1645+F1652</f>
        <v>26553</v>
      </c>
      <c r="G1610" s="167">
        <f t="shared" si="416"/>
        <v>26553</v>
      </c>
    </row>
    <row r="1611" spans="1:7" ht="15.75" x14ac:dyDescent="0.25">
      <c r="A1611" s="13" t="s">
        <v>675</v>
      </c>
      <c r="B1611" s="38" t="s">
        <v>548</v>
      </c>
      <c r="C1611" s="38" t="s">
        <v>27</v>
      </c>
      <c r="D1611" s="53" t="s">
        <v>676</v>
      </c>
      <c r="E1611" s="38"/>
      <c r="F1611" s="168">
        <f>F1612+F1615</f>
        <v>6035</v>
      </c>
      <c r="G1611" s="168">
        <f>G1612+G1615</f>
        <v>6035</v>
      </c>
    </row>
    <row r="1612" spans="1:7" ht="15.75" x14ac:dyDescent="0.25">
      <c r="A1612" s="14" t="s">
        <v>32</v>
      </c>
      <c r="B1612" s="42" t="s">
        <v>548</v>
      </c>
      <c r="C1612" s="42" t="s">
        <v>27</v>
      </c>
      <c r="D1612" s="41" t="s">
        <v>676</v>
      </c>
      <c r="E1612" s="43">
        <v>200</v>
      </c>
      <c r="F1612" s="151">
        <f t="shared" ref="F1612:G1613" si="417">F1613</f>
        <v>30</v>
      </c>
      <c r="G1612" s="151">
        <f t="shared" si="417"/>
        <v>30</v>
      </c>
    </row>
    <row r="1613" spans="1:7" ht="31.5" x14ac:dyDescent="0.25">
      <c r="A1613" s="14" t="s">
        <v>33</v>
      </c>
      <c r="B1613" s="42" t="s">
        <v>548</v>
      </c>
      <c r="C1613" s="42" t="s">
        <v>27</v>
      </c>
      <c r="D1613" s="41" t="s">
        <v>676</v>
      </c>
      <c r="E1613" s="43">
        <v>240</v>
      </c>
      <c r="F1613" s="151">
        <f t="shared" si="417"/>
        <v>30</v>
      </c>
      <c r="G1613" s="151">
        <f t="shared" si="417"/>
        <v>30</v>
      </c>
    </row>
    <row r="1614" spans="1:7" ht="15.75" hidden="1" x14ac:dyDescent="0.25">
      <c r="A1614" s="7" t="s">
        <v>34</v>
      </c>
      <c r="B1614" s="42" t="s">
        <v>548</v>
      </c>
      <c r="C1614" s="42" t="s">
        <v>27</v>
      </c>
      <c r="D1614" s="41" t="s">
        <v>676</v>
      </c>
      <c r="E1614" s="43">
        <v>244</v>
      </c>
      <c r="F1614" s="151">
        <v>30</v>
      </c>
      <c r="G1614" s="151">
        <v>30</v>
      </c>
    </row>
    <row r="1615" spans="1:7" ht="15.75" x14ac:dyDescent="0.25">
      <c r="A1615" s="14" t="s">
        <v>183</v>
      </c>
      <c r="B1615" s="42" t="s">
        <v>548</v>
      </c>
      <c r="C1615" s="42" t="s">
        <v>27</v>
      </c>
      <c r="D1615" s="41" t="s">
        <v>676</v>
      </c>
      <c r="E1615" s="43">
        <v>300</v>
      </c>
      <c r="F1615" s="151">
        <f t="shared" ref="F1615:G1616" si="418">F1616</f>
        <v>6005</v>
      </c>
      <c r="G1615" s="151">
        <f t="shared" si="418"/>
        <v>6005</v>
      </c>
    </row>
    <row r="1616" spans="1:7" ht="15.75" x14ac:dyDescent="0.25">
      <c r="A1616" s="14" t="s">
        <v>669</v>
      </c>
      <c r="B1616" s="42" t="s">
        <v>548</v>
      </c>
      <c r="C1616" s="42" t="s">
        <v>27</v>
      </c>
      <c r="D1616" s="41" t="s">
        <v>676</v>
      </c>
      <c r="E1616" s="43">
        <v>310</v>
      </c>
      <c r="F1616" s="151">
        <f t="shared" si="418"/>
        <v>6005</v>
      </c>
      <c r="G1616" s="151">
        <f t="shared" si="418"/>
        <v>6005</v>
      </c>
    </row>
    <row r="1617" spans="1:7" ht="31.5" hidden="1" x14ac:dyDescent="0.25">
      <c r="A1617" s="14" t="s">
        <v>670</v>
      </c>
      <c r="B1617" s="42" t="s">
        <v>548</v>
      </c>
      <c r="C1617" s="42" t="s">
        <v>27</v>
      </c>
      <c r="D1617" s="41" t="s">
        <v>676</v>
      </c>
      <c r="E1617" s="43">
        <v>313</v>
      </c>
      <c r="F1617" s="151">
        <v>6005</v>
      </c>
      <c r="G1617" s="151">
        <v>6005</v>
      </c>
    </row>
    <row r="1618" spans="1:7" ht="63" x14ac:dyDescent="0.25">
      <c r="A1618" s="136" t="s">
        <v>677</v>
      </c>
      <c r="B1618" s="38" t="s">
        <v>548</v>
      </c>
      <c r="C1618" s="38" t="s">
        <v>27</v>
      </c>
      <c r="D1618" s="53" t="s">
        <v>678</v>
      </c>
      <c r="E1618" s="38"/>
      <c r="F1618" s="168">
        <f>F1619+F1622</f>
        <v>3195</v>
      </c>
      <c r="G1618" s="168">
        <f>G1619+G1622</f>
        <v>3195</v>
      </c>
    </row>
    <row r="1619" spans="1:7" ht="15.75" x14ac:dyDescent="0.25">
      <c r="A1619" s="14" t="s">
        <v>32</v>
      </c>
      <c r="B1619" s="42" t="s">
        <v>548</v>
      </c>
      <c r="C1619" s="42" t="s">
        <v>27</v>
      </c>
      <c r="D1619" s="41" t="s">
        <v>678</v>
      </c>
      <c r="E1619" s="43">
        <v>200</v>
      </c>
      <c r="F1619" s="151">
        <f t="shared" ref="F1619:G1620" si="419">F1620</f>
        <v>117</v>
      </c>
      <c r="G1619" s="151">
        <f t="shared" si="419"/>
        <v>117</v>
      </c>
    </row>
    <row r="1620" spans="1:7" ht="31.5" x14ac:dyDescent="0.25">
      <c r="A1620" s="14" t="s">
        <v>33</v>
      </c>
      <c r="B1620" s="42" t="s">
        <v>548</v>
      </c>
      <c r="C1620" s="42" t="s">
        <v>27</v>
      </c>
      <c r="D1620" s="41" t="s">
        <v>678</v>
      </c>
      <c r="E1620" s="43">
        <v>240</v>
      </c>
      <c r="F1620" s="151">
        <f t="shared" si="419"/>
        <v>117</v>
      </c>
      <c r="G1620" s="151">
        <f t="shared" si="419"/>
        <v>117</v>
      </c>
    </row>
    <row r="1621" spans="1:7" ht="15.75" hidden="1" x14ac:dyDescent="0.25">
      <c r="A1621" s="7" t="s">
        <v>34</v>
      </c>
      <c r="B1621" s="42" t="s">
        <v>548</v>
      </c>
      <c r="C1621" s="42" t="s">
        <v>27</v>
      </c>
      <c r="D1621" s="41" t="s">
        <v>678</v>
      </c>
      <c r="E1621" s="43">
        <v>244</v>
      </c>
      <c r="F1621" s="151">
        <v>117</v>
      </c>
      <c r="G1621" s="151">
        <v>117</v>
      </c>
    </row>
    <row r="1622" spans="1:7" ht="15.75" x14ac:dyDescent="0.25">
      <c r="A1622" s="14" t="s">
        <v>183</v>
      </c>
      <c r="B1622" s="42" t="s">
        <v>548</v>
      </c>
      <c r="C1622" s="42" t="s">
        <v>27</v>
      </c>
      <c r="D1622" s="41" t="s">
        <v>678</v>
      </c>
      <c r="E1622" s="43">
        <v>300</v>
      </c>
      <c r="F1622" s="151">
        <f>F1623+F1625</f>
        <v>3078</v>
      </c>
      <c r="G1622" s="151">
        <f>G1623+G1625</f>
        <v>3078</v>
      </c>
    </row>
    <row r="1623" spans="1:7" ht="15.75" x14ac:dyDescent="0.25">
      <c r="A1623" s="14" t="s">
        <v>669</v>
      </c>
      <c r="B1623" s="42" t="s">
        <v>548</v>
      </c>
      <c r="C1623" s="42" t="s">
        <v>27</v>
      </c>
      <c r="D1623" s="41" t="s">
        <v>678</v>
      </c>
      <c r="E1623" s="43">
        <v>310</v>
      </c>
      <c r="F1623" s="151">
        <f>F1624</f>
        <v>2853</v>
      </c>
      <c r="G1623" s="151">
        <f>G1624</f>
        <v>2853</v>
      </c>
    </row>
    <row r="1624" spans="1:7" ht="31.5" hidden="1" x14ac:dyDescent="0.25">
      <c r="A1624" s="14" t="s">
        <v>670</v>
      </c>
      <c r="B1624" s="42" t="s">
        <v>548</v>
      </c>
      <c r="C1624" s="42" t="s">
        <v>27</v>
      </c>
      <c r="D1624" s="41" t="s">
        <v>678</v>
      </c>
      <c r="E1624" s="43">
        <v>313</v>
      </c>
      <c r="F1624" s="151">
        <v>2853</v>
      </c>
      <c r="G1624" s="151">
        <v>2853</v>
      </c>
    </row>
    <row r="1625" spans="1:7" ht="31.5" x14ac:dyDescent="0.25">
      <c r="A1625" s="14" t="s">
        <v>457</v>
      </c>
      <c r="B1625" s="42" t="s">
        <v>548</v>
      </c>
      <c r="C1625" s="42" t="s">
        <v>27</v>
      </c>
      <c r="D1625" s="41" t="s">
        <v>678</v>
      </c>
      <c r="E1625" s="43">
        <v>320</v>
      </c>
      <c r="F1625" s="151">
        <f>F1626</f>
        <v>225</v>
      </c>
      <c r="G1625" s="151">
        <f>G1626</f>
        <v>225</v>
      </c>
    </row>
    <row r="1626" spans="1:7" ht="31.5" hidden="1" x14ac:dyDescent="0.25">
      <c r="A1626" s="14" t="s">
        <v>458</v>
      </c>
      <c r="B1626" s="42" t="s">
        <v>548</v>
      </c>
      <c r="C1626" s="42" t="s">
        <v>27</v>
      </c>
      <c r="D1626" s="41" t="s">
        <v>678</v>
      </c>
      <c r="E1626" s="43">
        <v>321</v>
      </c>
      <c r="F1626" s="151">
        <v>225</v>
      </c>
      <c r="G1626" s="151">
        <v>225</v>
      </c>
    </row>
    <row r="1627" spans="1:7" ht="47.25" x14ac:dyDescent="0.25">
      <c r="A1627" s="13" t="s">
        <v>679</v>
      </c>
      <c r="B1627" s="38" t="s">
        <v>548</v>
      </c>
      <c r="C1627" s="38" t="s">
        <v>27</v>
      </c>
      <c r="D1627" s="53" t="s">
        <v>680</v>
      </c>
      <c r="E1627" s="38"/>
      <c r="F1627" s="168">
        <f>F1628+F1631</f>
        <v>112</v>
      </c>
      <c r="G1627" s="168">
        <f>G1628+G1631</f>
        <v>112</v>
      </c>
    </row>
    <row r="1628" spans="1:7" ht="15.75" x14ac:dyDescent="0.25">
      <c r="A1628" s="14" t="s">
        <v>32</v>
      </c>
      <c r="B1628" s="42" t="s">
        <v>548</v>
      </c>
      <c r="C1628" s="42" t="s">
        <v>27</v>
      </c>
      <c r="D1628" s="41" t="s">
        <v>680</v>
      </c>
      <c r="E1628" s="43">
        <v>200</v>
      </c>
      <c r="F1628" s="151">
        <f t="shared" ref="F1628:G1629" si="420">F1629</f>
        <v>1</v>
      </c>
      <c r="G1628" s="151">
        <f t="shared" si="420"/>
        <v>1</v>
      </c>
    </row>
    <row r="1629" spans="1:7" ht="31.5" x14ac:dyDescent="0.25">
      <c r="A1629" s="14" t="s">
        <v>33</v>
      </c>
      <c r="B1629" s="42" t="s">
        <v>548</v>
      </c>
      <c r="C1629" s="42" t="s">
        <v>27</v>
      </c>
      <c r="D1629" s="41" t="s">
        <v>680</v>
      </c>
      <c r="E1629" s="43">
        <v>240</v>
      </c>
      <c r="F1629" s="151">
        <f t="shared" si="420"/>
        <v>1</v>
      </c>
      <c r="G1629" s="151">
        <f t="shared" si="420"/>
        <v>1</v>
      </c>
    </row>
    <row r="1630" spans="1:7" ht="15.75" hidden="1" x14ac:dyDescent="0.25">
      <c r="A1630" s="7" t="s">
        <v>34</v>
      </c>
      <c r="B1630" s="42" t="s">
        <v>548</v>
      </c>
      <c r="C1630" s="42" t="s">
        <v>27</v>
      </c>
      <c r="D1630" s="41" t="s">
        <v>680</v>
      </c>
      <c r="E1630" s="43">
        <v>244</v>
      </c>
      <c r="F1630" s="151">
        <v>1</v>
      </c>
      <c r="G1630" s="151">
        <v>1</v>
      </c>
    </row>
    <row r="1631" spans="1:7" ht="15.75" x14ac:dyDescent="0.25">
      <c r="A1631" s="14" t="s">
        <v>183</v>
      </c>
      <c r="B1631" s="42" t="s">
        <v>548</v>
      </c>
      <c r="C1631" s="42" t="s">
        <v>27</v>
      </c>
      <c r="D1631" s="41" t="s">
        <v>680</v>
      </c>
      <c r="E1631" s="43">
        <v>300</v>
      </c>
      <c r="F1631" s="151">
        <f t="shared" ref="F1631:G1632" si="421">F1632</f>
        <v>111</v>
      </c>
      <c r="G1631" s="151">
        <f t="shared" si="421"/>
        <v>111</v>
      </c>
    </row>
    <row r="1632" spans="1:7" ht="15.75" x14ac:dyDescent="0.25">
      <c r="A1632" s="14" t="s">
        <v>669</v>
      </c>
      <c r="B1632" s="42" t="s">
        <v>548</v>
      </c>
      <c r="C1632" s="42" t="s">
        <v>27</v>
      </c>
      <c r="D1632" s="41" t="s">
        <v>680</v>
      </c>
      <c r="E1632" s="43">
        <v>310</v>
      </c>
      <c r="F1632" s="151">
        <f t="shared" si="421"/>
        <v>111</v>
      </c>
      <c r="G1632" s="151">
        <f t="shared" si="421"/>
        <v>111</v>
      </c>
    </row>
    <row r="1633" spans="1:7" ht="15.75" hidden="1" x14ac:dyDescent="0.25">
      <c r="A1633" s="14" t="s">
        <v>681</v>
      </c>
      <c r="B1633" s="42" t="s">
        <v>548</v>
      </c>
      <c r="C1633" s="42" t="s">
        <v>27</v>
      </c>
      <c r="D1633" s="41" t="s">
        <v>680</v>
      </c>
      <c r="E1633" s="43">
        <v>312</v>
      </c>
      <c r="F1633" s="151">
        <v>111</v>
      </c>
      <c r="G1633" s="151">
        <v>111</v>
      </c>
    </row>
    <row r="1634" spans="1:7" ht="47.25" x14ac:dyDescent="0.25">
      <c r="A1634" s="289" t="s">
        <v>682</v>
      </c>
      <c r="B1634" s="38" t="s">
        <v>548</v>
      </c>
      <c r="C1634" s="38" t="s">
        <v>27</v>
      </c>
      <c r="D1634" s="53" t="s">
        <v>683</v>
      </c>
      <c r="E1634" s="55"/>
      <c r="F1634" s="168">
        <f t="shared" ref="F1634:G1636" si="422">F1635</f>
        <v>37</v>
      </c>
      <c r="G1634" s="168">
        <f t="shared" si="422"/>
        <v>37</v>
      </c>
    </row>
    <row r="1635" spans="1:7" ht="15.75" x14ac:dyDescent="0.25">
      <c r="A1635" s="14" t="s">
        <v>183</v>
      </c>
      <c r="B1635" s="42" t="s">
        <v>548</v>
      </c>
      <c r="C1635" s="42" t="s">
        <v>27</v>
      </c>
      <c r="D1635" s="41" t="s">
        <v>683</v>
      </c>
      <c r="E1635" s="43">
        <v>300</v>
      </c>
      <c r="F1635" s="151">
        <f t="shared" si="422"/>
        <v>37</v>
      </c>
      <c r="G1635" s="151">
        <f t="shared" si="422"/>
        <v>37</v>
      </c>
    </row>
    <row r="1636" spans="1:7" ht="15.75" x14ac:dyDescent="0.25">
      <c r="A1636" s="14" t="s">
        <v>669</v>
      </c>
      <c r="B1636" s="42" t="s">
        <v>548</v>
      </c>
      <c r="C1636" s="42" t="s">
        <v>27</v>
      </c>
      <c r="D1636" s="41" t="s">
        <v>683</v>
      </c>
      <c r="E1636" s="43">
        <v>310</v>
      </c>
      <c r="F1636" s="151">
        <f t="shared" si="422"/>
        <v>37</v>
      </c>
      <c r="G1636" s="151">
        <f t="shared" si="422"/>
        <v>37</v>
      </c>
    </row>
    <row r="1637" spans="1:7" ht="31.5" hidden="1" x14ac:dyDescent="0.25">
      <c r="A1637" s="14" t="s">
        <v>670</v>
      </c>
      <c r="B1637" s="42" t="s">
        <v>548</v>
      </c>
      <c r="C1637" s="42" t="s">
        <v>27</v>
      </c>
      <c r="D1637" s="41" t="s">
        <v>683</v>
      </c>
      <c r="E1637" s="43">
        <v>313</v>
      </c>
      <c r="F1637" s="151">
        <v>37</v>
      </c>
      <c r="G1637" s="151">
        <v>37</v>
      </c>
    </row>
    <row r="1638" spans="1:7" ht="126" x14ac:dyDescent="0.25">
      <c r="A1638" s="289" t="s">
        <v>684</v>
      </c>
      <c r="B1638" s="38" t="s">
        <v>548</v>
      </c>
      <c r="C1638" s="38" t="s">
        <v>27</v>
      </c>
      <c r="D1638" s="53" t="s">
        <v>685</v>
      </c>
      <c r="E1638" s="55"/>
      <c r="F1638" s="168">
        <f>F1639+F1642</f>
        <v>16246</v>
      </c>
      <c r="G1638" s="168">
        <f>G1639+G1642</f>
        <v>16246</v>
      </c>
    </row>
    <row r="1639" spans="1:7" ht="15.75" x14ac:dyDescent="0.25">
      <c r="A1639" s="14" t="s">
        <v>32</v>
      </c>
      <c r="B1639" s="42" t="s">
        <v>548</v>
      </c>
      <c r="C1639" s="42" t="s">
        <v>27</v>
      </c>
      <c r="D1639" s="41" t="s">
        <v>685</v>
      </c>
      <c r="E1639" s="43">
        <v>200</v>
      </c>
      <c r="F1639" s="151">
        <f t="shared" ref="F1639:G1640" si="423">F1640</f>
        <v>247</v>
      </c>
      <c r="G1639" s="151">
        <f t="shared" si="423"/>
        <v>247</v>
      </c>
    </row>
    <row r="1640" spans="1:7" ht="31.5" x14ac:dyDescent="0.25">
      <c r="A1640" s="14" t="s">
        <v>33</v>
      </c>
      <c r="B1640" s="42" t="s">
        <v>548</v>
      </c>
      <c r="C1640" s="42" t="s">
        <v>27</v>
      </c>
      <c r="D1640" s="41" t="s">
        <v>685</v>
      </c>
      <c r="E1640" s="43">
        <v>240</v>
      </c>
      <c r="F1640" s="151">
        <f t="shared" si="423"/>
        <v>247</v>
      </c>
      <c r="G1640" s="151">
        <f t="shared" si="423"/>
        <v>247</v>
      </c>
    </row>
    <row r="1641" spans="1:7" ht="15.75" hidden="1" x14ac:dyDescent="0.25">
      <c r="A1641" s="7" t="s">
        <v>34</v>
      </c>
      <c r="B1641" s="42" t="s">
        <v>548</v>
      </c>
      <c r="C1641" s="42" t="s">
        <v>27</v>
      </c>
      <c r="D1641" s="41" t="s">
        <v>685</v>
      </c>
      <c r="E1641" s="43">
        <v>244</v>
      </c>
      <c r="F1641" s="151">
        <v>247</v>
      </c>
      <c r="G1641" s="151">
        <v>247</v>
      </c>
    </row>
    <row r="1642" spans="1:7" ht="15.75" x14ac:dyDescent="0.25">
      <c r="A1642" s="14" t="s">
        <v>183</v>
      </c>
      <c r="B1642" s="42" t="s">
        <v>548</v>
      </c>
      <c r="C1642" s="42" t="s">
        <v>27</v>
      </c>
      <c r="D1642" s="41" t="s">
        <v>685</v>
      </c>
      <c r="E1642" s="43">
        <v>300</v>
      </c>
      <c r="F1642" s="151">
        <f>F1644</f>
        <v>15999</v>
      </c>
      <c r="G1642" s="151">
        <f>G1644</f>
        <v>15999</v>
      </c>
    </row>
    <row r="1643" spans="1:7" ht="15.75" x14ac:dyDescent="0.25">
      <c r="A1643" s="14" t="s">
        <v>669</v>
      </c>
      <c r="B1643" s="42" t="s">
        <v>548</v>
      </c>
      <c r="C1643" s="42" t="s">
        <v>27</v>
      </c>
      <c r="D1643" s="41" t="s">
        <v>685</v>
      </c>
      <c r="E1643" s="43">
        <v>310</v>
      </c>
      <c r="F1643" s="151">
        <f>F1644</f>
        <v>15999</v>
      </c>
      <c r="G1643" s="151">
        <f>G1644</f>
        <v>15999</v>
      </c>
    </row>
    <row r="1644" spans="1:7" ht="31.5" hidden="1" x14ac:dyDescent="0.25">
      <c r="A1644" s="14" t="s">
        <v>670</v>
      </c>
      <c r="B1644" s="42" t="s">
        <v>548</v>
      </c>
      <c r="C1644" s="42" t="s">
        <v>27</v>
      </c>
      <c r="D1644" s="41" t="s">
        <v>685</v>
      </c>
      <c r="E1644" s="43">
        <v>313</v>
      </c>
      <c r="F1644" s="151">
        <v>15999</v>
      </c>
      <c r="G1644" s="151">
        <v>15999</v>
      </c>
    </row>
    <row r="1645" spans="1:7" ht="157.5" x14ac:dyDescent="0.25">
      <c r="A1645" s="13" t="s">
        <v>686</v>
      </c>
      <c r="B1645" s="38" t="s">
        <v>548</v>
      </c>
      <c r="C1645" s="38" t="s">
        <v>27</v>
      </c>
      <c r="D1645" s="53" t="s">
        <v>687</v>
      </c>
      <c r="E1645" s="55"/>
      <c r="F1645" s="168">
        <f>F1646+F1649</f>
        <v>634</v>
      </c>
      <c r="G1645" s="168">
        <f>G1646+G1649</f>
        <v>634</v>
      </c>
    </row>
    <row r="1646" spans="1:7" ht="15.75" x14ac:dyDescent="0.25">
      <c r="A1646" s="14" t="s">
        <v>32</v>
      </c>
      <c r="B1646" s="42" t="s">
        <v>548</v>
      </c>
      <c r="C1646" s="42" t="s">
        <v>27</v>
      </c>
      <c r="D1646" s="41" t="s">
        <v>687</v>
      </c>
      <c r="E1646" s="43">
        <v>200</v>
      </c>
      <c r="F1646" s="151">
        <f t="shared" ref="F1646:G1647" si="424">F1647</f>
        <v>4</v>
      </c>
      <c r="G1646" s="151">
        <f t="shared" si="424"/>
        <v>4</v>
      </c>
    </row>
    <row r="1647" spans="1:7" ht="31.5" x14ac:dyDescent="0.25">
      <c r="A1647" s="14" t="s">
        <v>33</v>
      </c>
      <c r="B1647" s="42" t="s">
        <v>548</v>
      </c>
      <c r="C1647" s="42" t="s">
        <v>27</v>
      </c>
      <c r="D1647" s="41" t="s">
        <v>687</v>
      </c>
      <c r="E1647" s="43">
        <v>240</v>
      </c>
      <c r="F1647" s="151">
        <f t="shared" si="424"/>
        <v>4</v>
      </c>
      <c r="G1647" s="151">
        <f t="shared" si="424"/>
        <v>4</v>
      </c>
    </row>
    <row r="1648" spans="1:7" ht="15.75" hidden="1" x14ac:dyDescent="0.25">
      <c r="A1648" s="7" t="s">
        <v>34</v>
      </c>
      <c r="B1648" s="42" t="s">
        <v>548</v>
      </c>
      <c r="C1648" s="42" t="s">
        <v>27</v>
      </c>
      <c r="D1648" s="41" t="s">
        <v>687</v>
      </c>
      <c r="E1648" s="43">
        <v>244</v>
      </c>
      <c r="F1648" s="151">
        <v>4</v>
      </c>
      <c r="G1648" s="151">
        <v>4</v>
      </c>
    </row>
    <row r="1649" spans="1:7" ht="15.75" x14ac:dyDescent="0.25">
      <c r="A1649" s="14" t="s">
        <v>183</v>
      </c>
      <c r="B1649" s="42" t="s">
        <v>548</v>
      </c>
      <c r="C1649" s="42" t="s">
        <v>27</v>
      </c>
      <c r="D1649" s="41" t="s">
        <v>687</v>
      </c>
      <c r="E1649" s="43">
        <v>300</v>
      </c>
      <c r="F1649" s="151">
        <f t="shared" ref="F1649:G1650" si="425">F1650</f>
        <v>630</v>
      </c>
      <c r="G1649" s="151">
        <f t="shared" si="425"/>
        <v>630</v>
      </c>
    </row>
    <row r="1650" spans="1:7" ht="15.75" x14ac:dyDescent="0.25">
      <c r="A1650" s="14" t="s">
        <v>669</v>
      </c>
      <c r="B1650" s="42" t="s">
        <v>548</v>
      </c>
      <c r="C1650" s="42" t="s">
        <v>27</v>
      </c>
      <c r="D1650" s="41" t="s">
        <v>687</v>
      </c>
      <c r="E1650" s="43">
        <v>310</v>
      </c>
      <c r="F1650" s="151">
        <f t="shared" si="425"/>
        <v>630</v>
      </c>
      <c r="G1650" s="151">
        <f t="shared" si="425"/>
        <v>630</v>
      </c>
    </row>
    <row r="1651" spans="1:7" ht="31.5" hidden="1" x14ac:dyDescent="0.25">
      <c r="A1651" s="14" t="s">
        <v>670</v>
      </c>
      <c r="B1651" s="42" t="s">
        <v>548</v>
      </c>
      <c r="C1651" s="42" t="s">
        <v>27</v>
      </c>
      <c r="D1651" s="41" t="s">
        <v>687</v>
      </c>
      <c r="E1651" s="43">
        <v>313</v>
      </c>
      <c r="F1651" s="151">
        <v>630</v>
      </c>
      <c r="G1651" s="151">
        <v>630</v>
      </c>
    </row>
    <row r="1652" spans="1:7" ht="157.5" x14ac:dyDescent="0.25">
      <c r="A1652" s="289" t="s">
        <v>688</v>
      </c>
      <c r="B1652" s="42" t="s">
        <v>548</v>
      </c>
      <c r="C1652" s="42" t="s">
        <v>27</v>
      </c>
      <c r="D1652" s="41" t="s">
        <v>689</v>
      </c>
      <c r="E1652" s="43"/>
      <c r="F1652" s="337">
        <f>F1653+F1656</f>
        <v>294</v>
      </c>
      <c r="G1652" s="337">
        <f>G1653+G1656</f>
        <v>294</v>
      </c>
    </row>
    <row r="1653" spans="1:7" ht="15.75" x14ac:dyDescent="0.25">
      <c r="A1653" s="14" t="s">
        <v>32</v>
      </c>
      <c r="B1653" s="42" t="s">
        <v>548</v>
      </c>
      <c r="C1653" s="42" t="s">
        <v>27</v>
      </c>
      <c r="D1653" s="41" t="s">
        <v>689</v>
      </c>
      <c r="E1653" s="43">
        <v>200</v>
      </c>
      <c r="F1653" s="338">
        <f t="shared" ref="F1653:G1654" si="426">F1654</f>
        <v>2</v>
      </c>
      <c r="G1653" s="338">
        <f t="shared" si="426"/>
        <v>2</v>
      </c>
    </row>
    <row r="1654" spans="1:7" ht="31.5" x14ac:dyDescent="0.25">
      <c r="A1654" s="14" t="s">
        <v>33</v>
      </c>
      <c r="B1654" s="42" t="s">
        <v>548</v>
      </c>
      <c r="C1654" s="42" t="s">
        <v>27</v>
      </c>
      <c r="D1654" s="41" t="s">
        <v>689</v>
      </c>
      <c r="E1654" s="43">
        <v>240</v>
      </c>
      <c r="F1654" s="338">
        <f t="shared" si="426"/>
        <v>2</v>
      </c>
      <c r="G1654" s="338">
        <f t="shared" si="426"/>
        <v>2</v>
      </c>
    </row>
    <row r="1655" spans="1:7" ht="15.75" hidden="1" x14ac:dyDescent="0.25">
      <c r="A1655" s="7" t="s">
        <v>34</v>
      </c>
      <c r="B1655" s="42" t="s">
        <v>548</v>
      </c>
      <c r="C1655" s="42" t="s">
        <v>27</v>
      </c>
      <c r="D1655" s="41" t="s">
        <v>689</v>
      </c>
      <c r="E1655" s="43">
        <v>244</v>
      </c>
      <c r="F1655" s="151">
        <f>1+1</f>
        <v>2</v>
      </c>
      <c r="G1655" s="151">
        <f>1+1</f>
        <v>2</v>
      </c>
    </row>
    <row r="1656" spans="1:7" ht="15.75" x14ac:dyDescent="0.25">
      <c r="A1656" s="14" t="s">
        <v>183</v>
      </c>
      <c r="B1656" s="42" t="s">
        <v>548</v>
      </c>
      <c r="C1656" s="42" t="s">
        <v>27</v>
      </c>
      <c r="D1656" s="41" t="s">
        <v>689</v>
      </c>
      <c r="E1656" s="43">
        <v>300</v>
      </c>
      <c r="F1656" s="338">
        <f t="shared" ref="F1656:G1657" si="427">F1657</f>
        <v>292</v>
      </c>
      <c r="G1656" s="338">
        <f t="shared" si="427"/>
        <v>292</v>
      </c>
    </row>
    <row r="1657" spans="1:7" ht="15.75" x14ac:dyDescent="0.25">
      <c r="A1657" s="14" t="s">
        <v>669</v>
      </c>
      <c r="B1657" s="42" t="s">
        <v>548</v>
      </c>
      <c r="C1657" s="42" t="s">
        <v>27</v>
      </c>
      <c r="D1657" s="41" t="s">
        <v>689</v>
      </c>
      <c r="E1657" s="43">
        <v>310</v>
      </c>
      <c r="F1657" s="338">
        <f t="shared" si="427"/>
        <v>292</v>
      </c>
      <c r="G1657" s="338">
        <f t="shared" si="427"/>
        <v>292</v>
      </c>
    </row>
    <row r="1658" spans="1:7" ht="31.5" hidden="1" x14ac:dyDescent="0.25">
      <c r="A1658" s="14" t="s">
        <v>670</v>
      </c>
      <c r="B1658" s="42" t="s">
        <v>548</v>
      </c>
      <c r="C1658" s="42" t="s">
        <v>27</v>
      </c>
      <c r="D1658" s="41" t="s">
        <v>689</v>
      </c>
      <c r="E1658" s="43">
        <v>313</v>
      </c>
      <c r="F1658" s="151">
        <f>132+160</f>
        <v>292</v>
      </c>
      <c r="G1658" s="151">
        <f>132+160</f>
        <v>292</v>
      </c>
    </row>
    <row r="1659" spans="1:7" ht="31.5" x14ac:dyDescent="0.25">
      <c r="A1659" s="64" t="s">
        <v>690</v>
      </c>
      <c r="B1659" s="29" t="s">
        <v>548</v>
      </c>
      <c r="C1659" s="29" t="s">
        <v>27</v>
      </c>
      <c r="D1659" s="36" t="s">
        <v>691</v>
      </c>
      <c r="E1659" s="30"/>
      <c r="F1659" s="167">
        <f t="shared" ref="F1659:G1662" si="428">F1660</f>
        <v>4500</v>
      </c>
      <c r="G1659" s="167">
        <f t="shared" si="428"/>
        <v>4500</v>
      </c>
    </row>
    <row r="1660" spans="1:7" ht="31.5" x14ac:dyDescent="0.25">
      <c r="A1660" s="13" t="s">
        <v>692</v>
      </c>
      <c r="B1660" s="38" t="s">
        <v>548</v>
      </c>
      <c r="C1660" s="38" t="s">
        <v>27</v>
      </c>
      <c r="D1660" s="53" t="s">
        <v>693</v>
      </c>
      <c r="E1660" s="55"/>
      <c r="F1660" s="168">
        <f t="shared" si="428"/>
        <v>4500</v>
      </c>
      <c r="G1660" s="168">
        <f t="shared" si="428"/>
        <v>4500</v>
      </c>
    </row>
    <row r="1661" spans="1:7" ht="31.5" x14ac:dyDescent="0.25">
      <c r="A1661" s="14" t="s">
        <v>187</v>
      </c>
      <c r="B1661" s="42" t="s">
        <v>548</v>
      </c>
      <c r="C1661" s="42" t="s">
        <v>27</v>
      </c>
      <c r="D1661" s="41" t="s">
        <v>693</v>
      </c>
      <c r="E1661" s="43">
        <v>600</v>
      </c>
      <c r="F1661" s="151">
        <f t="shared" si="428"/>
        <v>4500</v>
      </c>
      <c r="G1661" s="151">
        <f t="shared" si="428"/>
        <v>4500</v>
      </c>
    </row>
    <row r="1662" spans="1:7" ht="31.5" x14ac:dyDescent="0.25">
      <c r="A1662" s="14" t="s">
        <v>189</v>
      </c>
      <c r="B1662" s="42" t="s">
        <v>548</v>
      </c>
      <c r="C1662" s="42" t="s">
        <v>27</v>
      </c>
      <c r="D1662" s="41" t="s">
        <v>693</v>
      </c>
      <c r="E1662" s="43">
        <v>630</v>
      </c>
      <c r="F1662" s="151">
        <f t="shared" si="428"/>
        <v>4500</v>
      </c>
      <c r="G1662" s="151">
        <f t="shared" si="428"/>
        <v>4500</v>
      </c>
    </row>
    <row r="1663" spans="1:7" ht="63" hidden="1" x14ac:dyDescent="0.25">
      <c r="A1663" s="7" t="s">
        <v>290</v>
      </c>
      <c r="B1663" s="42" t="s">
        <v>548</v>
      </c>
      <c r="C1663" s="42" t="s">
        <v>27</v>
      </c>
      <c r="D1663" s="41" t="s">
        <v>693</v>
      </c>
      <c r="E1663" s="43">
        <v>632</v>
      </c>
      <c r="F1663" s="151">
        <v>4500</v>
      </c>
      <c r="G1663" s="151">
        <v>4500</v>
      </c>
    </row>
    <row r="1664" spans="1:7" ht="31.5" x14ac:dyDescent="0.25">
      <c r="A1664" s="64" t="s">
        <v>694</v>
      </c>
      <c r="B1664" s="29" t="s">
        <v>548</v>
      </c>
      <c r="C1664" s="29" t="s">
        <v>27</v>
      </c>
      <c r="D1664" s="36" t="s">
        <v>69</v>
      </c>
      <c r="E1664" s="30"/>
      <c r="F1664" s="167">
        <f>F1665</f>
        <v>39624</v>
      </c>
      <c r="G1664" s="167">
        <f>G1665</f>
        <v>41605</v>
      </c>
    </row>
    <row r="1665" spans="1:7" ht="31.5" x14ac:dyDescent="0.25">
      <c r="A1665" s="13" t="s">
        <v>695</v>
      </c>
      <c r="B1665" s="38" t="s">
        <v>548</v>
      </c>
      <c r="C1665" s="38" t="s">
        <v>27</v>
      </c>
      <c r="D1665" s="53" t="s">
        <v>696</v>
      </c>
      <c r="E1665" s="38"/>
      <c r="F1665" s="168">
        <f>F1666+F1669</f>
        <v>39624</v>
      </c>
      <c r="G1665" s="168">
        <f>G1666+G1669</f>
        <v>41605</v>
      </c>
    </row>
    <row r="1666" spans="1:7" ht="15.75" x14ac:dyDescent="0.25">
      <c r="A1666" s="14" t="s">
        <v>32</v>
      </c>
      <c r="B1666" s="42" t="s">
        <v>548</v>
      </c>
      <c r="C1666" s="42" t="s">
        <v>27</v>
      </c>
      <c r="D1666" s="41" t="s">
        <v>696</v>
      </c>
      <c r="E1666" s="42" t="s">
        <v>42</v>
      </c>
      <c r="F1666" s="151">
        <f t="shared" ref="F1666:G1667" si="429">F1667</f>
        <v>199</v>
      </c>
      <c r="G1666" s="151">
        <f t="shared" si="429"/>
        <v>208</v>
      </c>
    </row>
    <row r="1667" spans="1:7" ht="31.5" x14ac:dyDescent="0.25">
      <c r="A1667" s="14" t="s">
        <v>33</v>
      </c>
      <c r="B1667" s="42" t="s">
        <v>548</v>
      </c>
      <c r="C1667" s="42" t="s">
        <v>27</v>
      </c>
      <c r="D1667" s="41" t="s">
        <v>696</v>
      </c>
      <c r="E1667" s="42" t="s">
        <v>43</v>
      </c>
      <c r="F1667" s="151">
        <f t="shared" si="429"/>
        <v>199</v>
      </c>
      <c r="G1667" s="151">
        <f t="shared" si="429"/>
        <v>208</v>
      </c>
    </row>
    <row r="1668" spans="1:7" ht="15.75" hidden="1" x14ac:dyDescent="0.25">
      <c r="A1668" s="7" t="s">
        <v>34</v>
      </c>
      <c r="B1668" s="42" t="s">
        <v>548</v>
      </c>
      <c r="C1668" s="42" t="s">
        <v>27</v>
      </c>
      <c r="D1668" s="41" t="s">
        <v>696</v>
      </c>
      <c r="E1668" s="42" t="s">
        <v>35</v>
      </c>
      <c r="F1668" s="151">
        <v>199</v>
      </c>
      <c r="G1668" s="151">
        <v>208</v>
      </c>
    </row>
    <row r="1669" spans="1:7" ht="15.75" x14ac:dyDescent="0.25">
      <c r="A1669" s="14" t="s">
        <v>183</v>
      </c>
      <c r="B1669" s="42" t="s">
        <v>548</v>
      </c>
      <c r="C1669" s="42" t="s">
        <v>27</v>
      </c>
      <c r="D1669" s="41" t="s">
        <v>696</v>
      </c>
      <c r="E1669" s="42" t="s">
        <v>184</v>
      </c>
      <c r="F1669" s="151">
        <f t="shared" ref="F1669:G1670" si="430">F1670</f>
        <v>39425</v>
      </c>
      <c r="G1669" s="151">
        <f t="shared" si="430"/>
        <v>41397</v>
      </c>
    </row>
    <row r="1670" spans="1:7" ht="15.75" x14ac:dyDescent="0.25">
      <c r="A1670" s="14" t="s">
        <v>669</v>
      </c>
      <c r="B1670" s="42" t="s">
        <v>548</v>
      </c>
      <c r="C1670" s="42" t="s">
        <v>27</v>
      </c>
      <c r="D1670" s="41" t="s">
        <v>696</v>
      </c>
      <c r="E1670" s="42" t="s">
        <v>697</v>
      </c>
      <c r="F1670" s="151">
        <f t="shared" si="430"/>
        <v>39425</v>
      </c>
      <c r="G1670" s="151">
        <f t="shared" si="430"/>
        <v>41397</v>
      </c>
    </row>
    <row r="1671" spans="1:7" ht="31.5" hidden="1" x14ac:dyDescent="0.25">
      <c r="A1671" s="14" t="s">
        <v>670</v>
      </c>
      <c r="B1671" s="42" t="s">
        <v>548</v>
      </c>
      <c r="C1671" s="42" t="s">
        <v>27</v>
      </c>
      <c r="D1671" s="41" t="s">
        <v>696</v>
      </c>
      <c r="E1671" s="42" t="s">
        <v>698</v>
      </c>
      <c r="F1671" s="151">
        <v>39425</v>
      </c>
      <c r="G1671" s="151">
        <v>41397</v>
      </c>
    </row>
    <row r="1672" spans="1:7" ht="15.75" x14ac:dyDescent="0.25">
      <c r="A1672" s="64" t="s">
        <v>650</v>
      </c>
      <c r="B1672" s="29" t="s">
        <v>548</v>
      </c>
      <c r="C1672" s="29" t="s">
        <v>27</v>
      </c>
      <c r="D1672" s="36" t="s">
        <v>651</v>
      </c>
      <c r="E1672" s="43"/>
      <c r="F1672" s="336">
        <f t="shared" ref="F1672:G1672" si="431">F1673</f>
        <v>38143</v>
      </c>
      <c r="G1672" s="336">
        <f t="shared" si="431"/>
        <v>39669</v>
      </c>
    </row>
    <row r="1673" spans="1:7" ht="31.5" x14ac:dyDescent="0.25">
      <c r="A1673" s="4" t="s">
        <v>699</v>
      </c>
      <c r="B1673" s="29" t="s">
        <v>548</v>
      </c>
      <c r="C1673" s="29" t="s">
        <v>27</v>
      </c>
      <c r="D1673" s="29" t="s">
        <v>700</v>
      </c>
      <c r="E1673" s="29"/>
      <c r="F1673" s="167">
        <f t="shared" ref="F1673:G1676" si="432">F1674</f>
        <v>38143</v>
      </c>
      <c r="G1673" s="167">
        <f t="shared" si="432"/>
        <v>39669</v>
      </c>
    </row>
    <row r="1674" spans="1:7" ht="31.5" x14ac:dyDescent="0.25">
      <c r="A1674" s="13" t="s">
        <v>701</v>
      </c>
      <c r="B1674" s="38" t="s">
        <v>548</v>
      </c>
      <c r="C1674" s="38" t="s">
        <v>27</v>
      </c>
      <c r="D1674" s="38" t="s">
        <v>702</v>
      </c>
      <c r="E1674" s="38"/>
      <c r="F1674" s="168">
        <f t="shared" si="432"/>
        <v>38143</v>
      </c>
      <c r="G1674" s="168">
        <f t="shared" si="432"/>
        <v>39669</v>
      </c>
    </row>
    <row r="1675" spans="1:7" ht="15.75" x14ac:dyDescent="0.25">
      <c r="A1675" s="14" t="s">
        <v>32</v>
      </c>
      <c r="B1675" s="42" t="s">
        <v>548</v>
      </c>
      <c r="C1675" s="42" t="s">
        <v>27</v>
      </c>
      <c r="D1675" s="42" t="s">
        <v>702</v>
      </c>
      <c r="E1675" s="42" t="s">
        <v>42</v>
      </c>
      <c r="F1675" s="151">
        <f t="shared" si="432"/>
        <v>38143</v>
      </c>
      <c r="G1675" s="151">
        <f t="shared" si="432"/>
        <v>39669</v>
      </c>
    </row>
    <row r="1676" spans="1:7" ht="31.5" x14ac:dyDescent="0.25">
      <c r="A1676" s="14" t="s">
        <v>33</v>
      </c>
      <c r="B1676" s="42" t="s">
        <v>548</v>
      </c>
      <c r="C1676" s="42" t="s">
        <v>27</v>
      </c>
      <c r="D1676" s="42" t="s">
        <v>702</v>
      </c>
      <c r="E1676" s="42" t="s">
        <v>43</v>
      </c>
      <c r="F1676" s="151">
        <f t="shared" si="432"/>
        <v>38143</v>
      </c>
      <c r="G1676" s="151">
        <f t="shared" si="432"/>
        <v>39669</v>
      </c>
    </row>
    <row r="1677" spans="1:7" ht="15.75" hidden="1" x14ac:dyDescent="0.25">
      <c r="A1677" s="7" t="s">
        <v>34</v>
      </c>
      <c r="B1677" s="42" t="s">
        <v>548</v>
      </c>
      <c r="C1677" s="42" t="s">
        <v>27</v>
      </c>
      <c r="D1677" s="42" t="s">
        <v>702</v>
      </c>
      <c r="E1677" s="42" t="s">
        <v>35</v>
      </c>
      <c r="F1677" s="151">
        <v>38143</v>
      </c>
      <c r="G1677" s="151">
        <v>39669</v>
      </c>
    </row>
    <row r="1678" spans="1:7" ht="37.5" x14ac:dyDescent="0.3">
      <c r="A1678" s="189" t="s">
        <v>703</v>
      </c>
      <c r="B1678" s="290" t="s">
        <v>548</v>
      </c>
      <c r="C1678" s="290" t="s">
        <v>27</v>
      </c>
      <c r="D1678" s="29" t="s">
        <v>383</v>
      </c>
      <c r="E1678" s="272"/>
      <c r="F1678" s="235">
        <f t="shared" ref="F1678:G1679" si="433">F1679</f>
        <v>14264</v>
      </c>
      <c r="G1678" s="235">
        <f t="shared" si="433"/>
        <v>13870</v>
      </c>
    </row>
    <row r="1679" spans="1:7" ht="15.75" x14ac:dyDescent="0.25">
      <c r="A1679" s="64" t="s">
        <v>704</v>
      </c>
      <c r="B1679" s="29" t="s">
        <v>548</v>
      </c>
      <c r="C1679" s="29" t="s">
        <v>27</v>
      </c>
      <c r="D1679" s="36" t="s">
        <v>705</v>
      </c>
      <c r="E1679" s="42"/>
      <c r="F1679" s="167">
        <f t="shared" si="433"/>
        <v>14264</v>
      </c>
      <c r="G1679" s="167">
        <f t="shared" si="433"/>
        <v>13870</v>
      </c>
    </row>
    <row r="1680" spans="1:7" ht="47.25" x14ac:dyDescent="0.25">
      <c r="A1680" s="64" t="s">
        <v>706</v>
      </c>
      <c r="B1680" s="29" t="s">
        <v>548</v>
      </c>
      <c r="C1680" s="29" t="s">
        <v>27</v>
      </c>
      <c r="D1680" s="36" t="s">
        <v>707</v>
      </c>
      <c r="E1680" s="42"/>
      <c r="F1680" s="167">
        <f t="shared" ref="F1680:G1680" si="434">F1681</f>
        <v>14264</v>
      </c>
      <c r="G1680" s="167">
        <f t="shared" si="434"/>
        <v>13870</v>
      </c>
    </row>
    <row r="1681" spans="1:7" ht="15.75" x14ac:dyDescent="0.25">
      <c r="A1681" s="259" t="s">
        <v>708</v>
      </c>
      <c r="B1681" s="33" t="s">
        <v>548</v>
      </c>
      <c r="C1681" s="33" t="s">
        <v>27</v>
      </c>
      <c r="D1681" s="16" t="s">
        <v>977</v>
      </c>
      <c r="E1681" s="33"/>
      <c r="F1681" s="260">
        <f t="shared" ref="F1681:G1683" si="435">F1682</f>
        <v>14264</v>
      </c>
      <c r="G1681" s="260">
        <f t="shared" si="435"/>
        <v>13870</v>
      </c>
    </row>
    <row r="1682" spans="1:7" ht="15.75" x14ac:dyDescent="0.25">
      <c r="A1682" s="14" t="s">
        <v>183</v>
      </c>
      <c r="B1682" s="42" t="s">
        <v>548</v>
      </c>
      <c r="C1682" s="42" t="s">
        <v>27</v>
      </c>
      <c r="D1682" s="126" t="s">
        <v>977</v>
      </c>
      <c r="E1682" s="42">
        <v>300</v>
      </c>
      <c r="F1682" s="151">
        <f t="shared" si="435"/>
        <v>14264</v>
      </c>
      <c r="G1682" s="151">
        <f t="shared" si="435"/>
        <v>13870</v>
      </c>
    </row>
    <row r="1683" spans="1:7" ht="15.75" x14ac:dyDescent="0.25">
      <c r="A1683" s="14" t="s">
        <v>669</v>
      </c>
      <c r="B1683" s="42" t="s">
        <v>548</v>
      </c>
      <c r="C1683" s="42" t="s">
        <v>27</v>
      </c>
      <c r="D1683" s="126" t="s">
        <v>977</v>
      </c>
      <c r="E1683" s="42">
        <v>310</v>
      </c>
      <c r="F1683" s="151">
        <f t="shared" si="435"/>
        <v>14264</v>
      </c>
      <c r="G1683" s="151">
        <f t="shared" si="435"/>
        <v>13870</v>
      </c>
    </row>
    <row r="1684" spans="1:7" ht="31.5" hidden="1" x14ac:dyDescent="0.25">
      <c r="A1684" s="14" t="s">
        <v>670</v>
      </c>
      <c r="B1684" s="42" t="s">
        <v>548</v>
      </c>
      <c r="C1684" s="42" t="s">
        <v>27</v>
      </c>
      <c r="D1684" s="126" t="s">
        <v>977</v>
      </c>
      <c r="E1684" s="42" t="s">
        <v>698</v>
      </c>
      <c r="F1684" s="151">
        <v>14264</v>
      </c>
      <c r="G1684" s="151">
        <v>13870</v>
      </c>
    </row>
    <row r="1685" spans="1:7" ht="15.75" x14ac:dyDescent="0.25">
      <c r="A1685" s="28" t="s">
        <v>709</v>
      </c>
      <c r="B1685" s="29">
        <v>10</v>
      </c>
      <c r="C1685" s="29" t="s">
        <v>55</v>
      </c>
      <c r="D1685" s="30"/>
      <c r="E1685" s="291"/>
      <c r="F1685" s="167">
        <f t="shared" ref="F1685:G1685" si="436">F1686+F1719+F1709+F1702+F1726</f>
        <v>120851</v>
      </c>
      <c r="G1685" s="167">
        <f t="shared" si="436"/>
        <v>108981</v>
      </c>
    </row>
    <row r="1686" spans="1:7" ht="31.5" x14ac:dyDescent="0.25">
      <c r="A1686" s="32" t="s">
        <v>710</v>
      </c>
      <c r="B1686" s="33">
        <v>10</v>
      </c>
      <c r="C1686" s="33" t="s">
        <v>55</v>
      </c>
      <c r="D1686" s="33" t="s">
        <v>57</v>
      </c>
      <c r="E1686" s="292"/>
      <c r="F1686" s="260">
        <f t="shared" ref="F1686:G1686" si="437">F1687+F1696</f>
        <v>101058</v>
      </c>
      <c r="G1686" s="260">
        <f t="shared" si="437"/>
        <v>101058</v>
      </c>
    </row>
    <row r="1687" spans="1:7" ht="15.75" x14ac:dyDescent="0.25">
      <c r="A1687" s="32" t="s">
        <v>152</v>
      </c>
      <c r="B1687" s="33">
        <v>10</v>
      </c>
      <c r="C1687" s="33" t="s">
        <v>55</v>
      </c>
      <c r="D1687" s="33" t="s">
        <v>153</v>
      </c>
      <c r="E1687" s="292"/>
      <c r="F1687" s="260">
        <f t="shared" ref="F1687:G1687" si="438">F1688</f>
        <v>101057</v>
      </c>
      <c r="G1687" s="260">
        <f t="shared" si="438"/>
        <v>101057</v>
      </c>
    </row>
    <row r="1688" spans="1:7" ht="47.25" x14ac:dyDescent="0.2">
      <c r="A1688" s="35" t="s">
        <v>820</v>
      </c>
      <c r="B1688" s="20" t="s">
        <v>548</v>
      </c>
      <c r="C1688" s="20" t="s">
        <v>55</v>
      </c>
      <c r="D1688" s="5" t="s">
        <v>154</v>
      </c>
      <c r="E1688" s="178"/>
      <c r="F1688" s="63">
        <f>F1689</f>
        <v>101057</v>
      </c>
      <c r="G1688" s="177">
        <f>G1689</f>
        <v>101057</v>
      </c>
    </row>
    <row r="1689" spans="1:7" ht="63" x14ac:dyDescent="0.2">
      <c r="A1689" s="54" t="s">
        <v>155</v>
      </c>
      <c r="B1689" s="2" t="s">
        <v>548</v>
      </c>
      <c r="C1689" s="2" t="s">
        <v>55</v>
      </c>
      <c r="D1689" s="3" t="s">
        <v>156</v>
      </c>
      <c r="E1689" s="179"/>
      <c r="F1689" s="76">
        <f>F1690+F1693</f>
        <v>101057</v>
      </c>
      <c r="G1689" s="140">
        <f>G1690+G1693</f>
        <v>101057</v>
      </c>
    </row>
    <row r="1690" spans="1:7" ht="15.75" x14ac:dyDescent="0.2">
      <c r="A1690" s="153" t="s">
        <v>32</v>
      </c>
      <c r="B1690" s="1" t="s">
        <v>548</v>
      </c>
      <c r="C1690" s="1" t="s">
        <v>55</v>
      </c>
      <c r="D1690" s="24" t="s">
        <v>156</v>
      </c>
      <c r="E1690" s="180" t="s">
        <v>42</v>
      </c>
      <c r="F1690" s="10">
        <f t="shared" ref="F1690:G1690" si="439">F1691</f>
        <v>1001</v>
      </c>
      <c r="G1690" s="101">
        <f t="shared" si="439"/>
        <v>1001</v>
      </c>
    </row>
    <row r="1691" spans="1:7" ht="31.5" x14ac:dyDescent="0.2">
      <c r="A1691" s="153" t="s">
        <v>33</v>
      </c>
      <c r="B1691" s="1" t="s">
        <v>548</v>
      </c>
      <c r="C1691" s="1" t="s">
        <v>55</v>
      </c>
      <c r="D1691" s="24" t="s">
        <v>156</v>
      </c>
      <c r="E1691" s="180" t="s">
        <v>43</v>
      </c>
      <c r="F1691" s="9">
        <v>1001</v>
      </c>
      <c r="G1691" s="9">
        <v>1001</v>
      </c>
    </row>
    <row r="1692" spans="1:7" ht="15.75" hidden="1" x14ac:dyDescent="0.2">
      <c r="A1692" s="25" t="s">
        <v>34</v>
      </c>
      <c r="B1692" s="1" t="s">
        <v>548</v>
      </c>
      <c r="C1692" s="1" t="s">
        <v>55</v>
      </c>
      <c r="D1692" s="24" t="s">
        <v>156</v>
      </c>
      <c r="E1692" s="181" t="s">
        <v>35</v>
      </c>
      <c r="F1692" s="9">
        <f>832+160</f>
        <v>992</v>
      </c>
      <c r="G1692" s="12">
        <f>832+160</f>
        <v>992</v>
      </c>
    </row>
    <row r="1693" spans="1:7" ht="15.75" x14ac:dyDescent="0.2">
      <c r="A1693" s="25" t="s">
        <v>183</v>
      </c>
      <c r="B1693" s="1" t="s">
        <v>548</v>
      </c>
      <c r="C1693" s="1" t="s">
        <v>55</v>
      </c>
      <c r="D1693" s="24" t="s">
        <v>156</v>
      </c>
      <c r="E1693" s="191">
        <v>300</v>
      </c>
      <c r="F1693" s="79">
        <f t="shared" ref="F1693:G1694" si="440">F1694</f>
        <v>100056</v>
      </c>
      <c r="G1693" s="123">
        <f t="shared" si="440"/>
        <v>100056</v>
      </c>
    </row>
    <row r="1694" spans="1:7" ht="15.75" x14ac:dyDescent="0.2">
      <c r="A1694" s="153" t="s">
        <v>669</v>
      </c>
      <c r="B1694" s="1" t="s">
        <v>548</v>
      </c>
      <c r="C1694" s="1" t="s">
        <v>55</v>
      </c>
      <c r="D1694" s="24" t="s">
        <v>156</v>
      </c>
      <c r="E1694" s="191">
        <v>310</v>
      </c>
      <c r="F1694" s="79">
        <f t="shared" si="440"/>
        <v>100056</v>
      </c>
      <c r="G1694" s="123">
        <f t="shared" si="440"/>
        <v>100056</v>
      </c>
    </row>
    <row r="1695" spans="1:7" ht="31.5" hidden="1" x14ac:dyDescent="0.2">
      <c r="A1695" s="153" t="s">
        <v>670</v>
      </c>
      <c r="B1695" s="1" t="s">
        <v>548</v>
      </c>
      <c r="C1695" s="1" t="s">
        <v>55</v>
      </c>
      <c r="D1695" s="24" t="s">
        <v>156</v>
      </c>
      <c r="E1695" s="191">
        <v>313</v>
      </c>
      <c r="F1695" s="79">
        <v>100056</v>
      </c>
      <c r="G1695" s="79">
        <v>100056</v>
      </c>
    </row>
    <row r="1696" spans="1:7" ht="15.75" x14ac:dyDescent="0.2">
      <c r="A1696" s="15" t="s">
        <v>530</v>
      </c>
      <c r="B1696" s="16" t="s">
        <v>548</v>
      </c>
      <c r="C1696" s="16" t="s">
        <v>55</v>
      </c>
      <c r="D1696" s="16" t="s">
        <v>531</v>
      </c>
      <c r="E1696" s="182"/>
      <c r="F1696" s="18">
        <f t="shared" ref="F1696:G1700" si="441">F1697</f>
        <v>1</v>
      </c>
      <c r="G1696" s="18">
        <f t="shared" si="441"/>
        <v>1</v>
      </c>
    </row>
    <row r="1697" spans="1:7" ht="31.5" x14ac:dyDescent="0.2">
      <c r="A1697" s="19" t="s">
        <v>805</v>
      </c>
      <c r="B1697" s="20" t="s">
        <v>548</v>
      </c>
      <c r="C1697" s="20" t="s">
        <v>55</v>
      </c>
      <c r="D1697" s="5" t="s">
        <v>532</v>
      </c>
      <c r="E1697" s="183"/>
      <c r="F1697" s="21">
        <f t="shared" si="441"/>
        <v>1</v>
      </c>
      <c r="G1697" s="21">
        <f t="shared" si="441"/>
        <v>1</v>
      </c>
    </row>
    <row r="1698" spans="1:7" ht="15.75" x14ac:dyDescent="0.2">
      <c r="A1698" s="22" t="s">
        <v>806</v>
      </c>
      <c r="B1698" s="2" t="s">
        <v>548</v>
      </c>
      <c r="C1698" s="2" t="s">
        <v>55</v>
      </c>
      <c r="D1698" s="3" t="s">
        <v>588</v>
      </c>
      <c r="E1698" s="184"/>
      <c r="F1698" s="8">
        <f t="shared" si="441"/>
        <v>1</v>
      </c>
      <c r="G1698" s="8">
        <f t="shared" si="441"/>
        <v>1</v>
      </c>
    </row>
    <row r="1699" spans="1:7" ht="47.25" x14ac:dyDescent="0.2">
      <c r="A1699" s="23" t="s">
        <v>20</v>
      </c>
      <c r="B1699" s="1" t="s">
        <v>548</v>
      </c>
      <c r="C1699" s="1" t="s">
        <v>55</v>
      </c>
      <c r="D1699" s="24" t="s">
        <v>588</v>
      </c>
      <c r="E1699" s="183" t="s">
        <v>62</v>
      </c>
      <c r="F1699" s="10">
        <f t="shared" si="441"/>
        <v>1</v>
      </c>
      <c r="G1699" s="10">
        <f t="shared" si="441"/>
        <v>1</v>
      </c>
    </row>
    <row r="1700" spans="1:7" ht="15.75" x14ac:dyDescent="0.2">
      <c r="A1700" s="23" t="s">
        <v>157</v>
      </c>
      <c r="B1700" s="1" t="s">
        <v>548</v>
      </c>
      <c r="C1700" s="1" t="s">
        <v>55</v>
      </c>
      <c r="D1700" s="24" t="s">
        <v>588</v>
      </c>
      <c r="E1700" s="183" t="s">
        <v>158</v>
      </c>
      <c r="F1700" s="10">
        <f t="shared" si="441"/>
        <v>1</v>
      </c>
      <c r="G1700" s="10">
        <f t="shared" si="441"/>
        <v>1</v>
      </c>
    </row>
    <row r="1701" spans="1:7" ht="31.5" hidden="1" x14ac:dyDescent="0.2">
      <c r="A1701" s="25" t="s">
        <v>177</v>
      </c>
      <c r="B1701" s="1" t="s">
        <v>548</v>
      </c>
      <c r="C1701" s="1" t="s">
        <v>55</v>
      </c>
      <c r="D1701" s="24" t="s">
        <v>588</v>
      </c>
      <c r="E1701" s="183" t="s">
        <v>178</v>
      </c>
      <c r="F1701" s="10">
        <v>1</v>
      </c>
      <c r="G1701" s="10">
        <v>1</v>
      </c>
    </row>
    <row r="1702" spans="1:7" ht="31.5" x14ac:dyDescent="0.2">
      <c r="A1702" s="35" t="s">
        <v>591</v>
      </c>
      <c r="B1702" s="16" t="s">
        <v>548</v>
      </c>
      <c r="C1702" s="16" t="s">
        <v>55</v>
      </c>
      <c r="D1702" s="20" t="s">
        <v>592</v>
      </c>
      <c r="E1702" s="20"/>
      <c r="F1702" s="231">
        <f t="shared" ref="F1702:G1706" si="442">F1703</f>
        <v>1</v>
      </c>
      <c r="G1702" s="233">
        <f t="shared" si="442"/>
        <v>1</v>
      </c>
    </row>
    <row r="1703" spans="1:7" ht="31.5" x14ac:dyDescent="0.2">
      <c r="A1703" s="35" t="s">
        <v>644</v>
      </c>
      <c r="B1703" s="20" t="s">
        <v>548</v>
      </c>
      <c r="C1703" s="20" t="s">
        <v>55</v>
      </c>
      <c r="D1703" s="5" t="s">
        <v>645</v>
      </c>
      <c r="E1703" s="58"/>
      <c r="F1703" s="231">
        <f t="shared" si="442"/>
        <v>1</v>
      </c>
      <c r="G1703" s="233">
        <f t="shared" si="442"/>
        <v>1</v>
      </c>
    </row>
    <row r="1704" spans="1:7" ht="31.5" x14ac:dyDescent="0.2">
      <c r="A1704" s="54" t="s">
        <v>646</v>
      </c>
      <c r="B1704" s="2" t="s">
        <v>548</v>
      </c>
      <c r="C1704" s="2" t="s">
        <v>55</v>
      </c>
      <c r="D1704" s="3" t="s">
        <v>647</v>
      </c>
      <c r="E1704" s="2"/>
      <c r="F1704" s="221">
        <f t="shared" si="442"/>
        <v>1</v>
      </c>
      <c r="G1704" s="230">
        <f t="shared" si="442"/>
        <v>1</v>
      </c>
    </row>
    <row r="1705" spans="1:7" ht="47.25" x14ac:dyDescent="0.2">
      <c r="A1705" s="25" t="s">
        <v>90</v>
      </c>
      <c r="B1705" s="1" t="s">
        <v>548</v>
      </c>
      <c r="C1705" s="1" t="s">
        <v>55</v>
      </c>
      <c r="D1705" s="1" t="s">
        <v>647</v>
      </c>
      <c r="E1705" s="1">
        <v>100</v>
      </c>
      <c r="F1705" s="222">
        <f t="shared" si="442"/>
        <v>1</v>
      </c>
      <c r="G1705" s="223">
        <f t="shared" si="442"/>
        <v>1</v>
      </c>
    </row>
    <row r="1706" spans="1:7" ht="15.75" x14ac:dyDescent="0.2">
      <c r="A1706" s="25" t="s">
        <v>21</v>
      </c>
      <c r="B1706" s="1" t="s">
        <v>548</v>
      </c>
      <c r="C1706" s="1" t="s">
        <v>55</v>
      </c>
      <c r="D1706" s="1" t="s">
        <v>647</v>
      </c>
      <c r="E1706" s="1">
        <v>120</v>
      </c>
      <c r="F1706" s="222">
        <f t="shared" si="442"/>
        <v>1</v>
      </c>
      <c r="G1706" s="223">
        <f t="shared" si="442"/>
        <v>1</v>
      </c>
    </row>
    <row r="1707" spans="1:7" ht="31.5" hidden="1" x14ac:dyDescent="0.2">
      <c r="A1707" s="25" t="s">
        <v>648</v>
      </c>
      <c r="B1707" s="1" t="s">
        <v>548</v>
      </c>
      <c r="C1707" s="1" t="s">
        <v>55</v>
      </c>
      <c r="D1707" s="1" t="s">
        <v>647</v>
      </c>
      <c r="E1707" s="1" t="s">
        <v>39</v>
      </c>
      <c r="F1707" s="222">
        <v>1</v>
      </c>
      <c r="G1707" s="223">
        <v>1</v>
      </c>
    </row>
    <row r="1708" spans="1:7" s="244" customFormat="1" ht="31.5" x14ac:dyDescent="0.25">
      <c r="A1708" s="64" t="s">
        <v>126</v>
      </c>
      <c r="B1708" s="29" t="s">
        <v>548</v>
      </c>
      <c r="C1708" s="29" t="s">
        <v>55</v>
      </c>
      <c r="D1708" s="29" t="s">
        <v>13</v>
      </c>
      <c r="E1708" s="29"/>
      <c r="F1708" s="167">
        <f t="shared" ref="F1708:G1708" si="443">F1709</f>
        <v>7</v>
      </c>
      <c r="G1708" s="167">
        <f t="shared" si="443"/>
        <v>7</v>
      </c>
    </row>
    <row r="1709" spans="1:7" ht="16.5" x14ac:dyDescent="0.25">
      <c r="A1709" s="82" t="s">
        <v>14</v>
      </c>
      <c r="B1709" s="290" t="s">
        <v>548</v>
      </c>
      <c r="C1709" s="290" t="s">
        <v>55</v>
      </c>
      <c r="D1709" s="83" t="s">
        <v>15</v>
      </c>
      <c r="E1709" s="183"/>
      <c r="F1709" s="21">
        <f>F1710</f>
        <v>7</v>
      </c>
      <c r="G1709" s="21">
        <f>G1710</f>
        <v>7</v>
      </c>
    </row>
    <row r="1710" spans="1:7" ht="31.5" x14ac:dyDescent="0.25">
      <c r="A1710" s="35" t="s">
        <v>16</v>
      </c>
      <c r="B1710" s="33" t="s">
        <v>548</v>
      </c>
      <c r="C1710" s="33" t="s">
        <v>55</v>
      </c>
      <c r="D1710" s="5" t="s">
        <v>17</v>
      </c>
      <c r="E1710" s="183"/>
      <c r="F1710" s="21">
        <f t="shared" ref="F1710:G1710" si="444">F1715+F1711</f>
        <v>7</v>
      </c>
      <c r="G1710" s="21">
        <f t="shared" si="444"/>
        <v>7</v>
      </c>
    </row>
    <row r="1711" spans="1:7" s="264" customFormat="1" ht="37.5" customHeight="1" x14ac:dyDescent="0.2">
      <c r="A1711" s="82" t="s">
        <v>194</v>
      </c>
      <c r="B1711" s="16" t="s">
        <v>548</v>
      </c>
      <c r="C1711" s="16" t="s">
        <v>55</v>
      </c>
      <c r="D1711" s="16" t="s">
        <v>195</v>
      </c>
      <c r="E1711" s="58"/>
      <c r="F1711" s="325">
        <f t="shared" ref="F1711:G1713" si="445">F1712</f>
        <v>2</v>
      </c>
      <c r="G1711" s="325">
        <f t="shared" si="445"/>
        <v>2</v>
      </c>
    </row>
    <row r="1712" spans="1:7" s="293" customFormat="1" ht="47.25" x14ac:dyDescent="0.25">
      <c r="A1712" s="166" t="s">
        <v>20</v>
      </c>
      <c r="B1712" s="42" t="s">
        <v>548</v>
      </c>
      <c r="C1712" s="42" t="s">
        <v>55</v>
      </c>
      <c r="D1712" s="24" t="s">
        <v>195</v>
      </c>
      <c r="E1712" s="42" t="s">
        <v>62</v>
      </c>
      <c r="F1712" s="10">
        <f t="shared" si="445"/>
        <v>2</v>
      </c>
      <c r="G1712" s="10">
        <f t="shared" si="445"/>
        <v>2</v>
      </c>
    </row>
    <row r="1713" spans="1:7" s="293" customFormat="1" ht="15.75" x14ac:dyDescent="0.25">
      <c r="A1713" s="166" t="s">
        <v>157</v>
      </c>
      <c r="B1713" s="42" t="s">
        <v>548</v>
      </c>
      <c r="C1713" s="42" t="s">
        <v>55</v>
      </c>
      <c r="D1713" s="24" t="s">
        <v>195</v>
      </c>
      <c r="E1713" s="42" t="s">
        <v>158</v>
      </c>
      <c r="F1713" s="10">
        <f t="shared" si="445"/>
        <v>2</v>
      </c>
      <c r="G1713" s="10">
        <f t="shared" si="445"/>
        <v>2</v>
      </c>
    </row>
    <row r="1714" spans="1:7" s="293" customFormat="1" ht="31.5" hidden="1" x14ac:dyDescent="0.25">
      <c r="A1714" s="7" t="s">
        <v>177</v>
      </c>
      <c r="B1714" s="42" t="s">
        <v>548</v>
      </c>
      <c r="C1714" s="42" t="s">
        <v>55</v>
      </c>
      <c r="D1714" s="24" t="s">
        <v>195</v>
      </c>
      <c r="E1714" s="42" t="s">
        <v>178</v>
      </c>
      <c r="F1714" s="10">
        <v>2</v>
      </c>
      <c r="G1714" s="10">
        <v>2</v>
      </c>
    </row>
    <row r="1715" spans="1:7" ht="15.75" x14ac:dyDescent="0.25">
      <c r="A1715" s="54" t="s">
        <v>88</v>
      </c>
      <c r="B1715" s="42" t="s">
        <v>548</v>
      </c>
      <c r="C1715" s="42" t="s">
        <v>55</v>
      </c>
      <c r="D1715" s="3" t="s">
        <v>89</v>
      </c>
      <c r="E1715" s="183"/>
      <c r="F1715" s="105">
        <f t="shared" ref="F1715:G1717" si="446">F1716</f>
        <v>5</v>
      </c>
      <c r="G1715" s="105">
        <f t="shared" si="446"/>
        <v>5</v>
      </c>
    </row>
    <row r="1716" spans="1:7" ht="47.25" x14ac:dyDescent="0.25">
      <c r="A1716" s="25" t="s">
        <v>90</v>
      </c>
      <c r="B1716" s="42" t="s">
        <v>548</v>
      </c>
      <c r="C1716" s="42" t="s">
        <v>55</v>
      </c>
      <c r="D1716" s="24" t="s">
        <v>89</v>
      </c>
      <c r="E1716" s="1" t="s">
        <v>62</v>
      </c>
      <c r="F1716" s="10">
        <f t="shared" si="446"/>
        <v>5</v>
      </c>
      <c r="G1716" s="10">
        <f t="shared" si="446"/>
        <v>5</v>
      </c>
    </row>
    <row r="1717" spans="1:7" ht="15.75" x14ac:dyDescent="0.25">
      <c r="A1717" s="25" t="s">
        <v>21</v>
      </c>
      <c r="B1717" s="42" t="s">
        <v>548</v>
      </c>
      <c r="C1717" s="42" t="s">
        <v>55</v>
      </c>
      <c r="D1717" s="24" t="s">
        <v>89</v>
      </c>
      <c r="E1717" s="1" t="s">
        <v>63</v>
      </c>
      <c r="F1717" s="10">
        <f t="shared" si="446"/>
        <v>5</v>
      </c>
      <c r="G1717" s="10">
        <f t="shared" si="446"/>
        <v>5</v>
      </c>
    </row>
    <row r="1718" spans="1:7" ht="31.5" hidden="1" x14ac:dyDescent="0.25">
      <c r="A1718" s="25" t="s">
        <v>38</v>
      </c>
      <c r="B1718" s="42" t="s">
        <v>548</v>
      </c>
      <c r="C1718" s="42" t="s">
        <v>55</v>
      </c>
      <c r="D1718" s="24" t="s">
        <v>89</v>
      </c>
      <c r="E1718" s="43">
        <v>122</v>
      </c>
      <c r="F1718" s="151">
        <v>5</v>
      </c>
      <c r="G1718" s="151">
        <v>5</v>
      </c>
    </row>
    <row r="1719" spans="1:7" ht="37.5" x14ac:dyDescent="0.3">
      <c r="A1719" s="189" t="s">
        <v>703</v>
      </c>
      <c r="B1719" s="290" t="s">
        <v>548</v>
      </c>
      <c r="C1719" s="290" t="s">
        <v>55</v>
      </c>
      <c r="D1719" s="30" t="s">
        <v>383</v>
      </c>
      <c r="E1719" s="272"/>
      <c r="F1719" s="235">
        <f t="shared" ref="F1719:G1724" si="447">F1720</f>
        <v>19784</v>
      </c>
      <c r="G1719" s="235">
        <f t="shared" si="447"/>
        <v>7914</v>
      </c>
    </row>
    <row r="1720" spans="1:7" ht="31.5" x14ac:dyDescent="0.25">
      <c r="A1720" s="32" t="s">
        <v>711</v>
      </c>
      <c r="B1720" s="33" t="s">
        <v>548</v>
      </c>
      <c r="C1720" s="33" t="s">
        <v>55</v>
      </c>
      <c r="D1720" s="33" t="s">
        <v>712</v>
      </c>
      <c r="E1720" s="33"/>
      <c r="F1720" s="260">
        <f t="shared" si="447"/>
        <v>19784</v>
      </c>
      <c r="G1720" s="260">
        <f t="shared" si="447"/>
        <v>7914</v>
      </c>
    </row>
    <row r="1721" spans="1:7" ht="47.25" x14ac:dyDescent="0.25">
      <c r="A1721" s="64" t="s">
        <v>713</v>
      </c>
      <c r="B1721" s="29" t="s">
        <v>548</v>
      </c>
      <c r="C1721" s="29" t="s">
        <v>55</v>
      </c>
      <c r="D1721" s="30" t="s">
        <v>714</v>
      </c>
      <c r="E1721" s="256"/>
      <c r="F1721" s="167">
        <f t="shared" si="447"/>
        <v>19784</v>
      </c>
      <c r="G1721" s="167">
        <f t="shared" si="447"/>
        <v>7914</v>
      </c>
    </row>
    <row r="1722" spans="1:7" ht="47.25" x14ac:dyDescent="0.25">
      <c r="A1722" s="7" t="s">
        <v>715</v>
      </c>
      <c r="B1722" s="42" t="s">
        <v>548</v>
      </c>
      <c r="C1722" s="42" t="s">
        <v>55</v>
      </c>
      <c r="D1722" s="51" t="s">
        <v>716</v>
      </c>
      <c r="E1722" s="43"/>
      <c r="F1722" s="151">
        <f t="shared" si="447"/>
        <v>19784</v>
      </c>
      <c r="G1722" s="151">
        <f t="shared" si="447"/>
        <v>7914</v>
      </c>
    </row>
    <row r="1723" spans="1:7" ht="31.5" x14ac:dyDescent="0.25">
      <c r="A1723" s="7" t="s">
        <v>717</v>
      </c>
      <c r="B1723" s="42" t="s">
        <v>548</v>
      </c>
      <c r="C1723" s="42" t="s">
        <v>55</v>
      </c>
      <c r="D1723" s="51" t="s">
        <v>716</v>
      </c>
      <c r="E1723" s="43">
        <v>400</v>
      </c>
      <c r="F1723" s="151">
        <f t="shared" si="447"/>
        <v>19784</v>
      </c>
      <c r="G1723" s="151">
        <f t="shared" si="447"/>
        <v>7914</v>
      </c>
    </row>
    <row r="1724" spans="1:7" ht="15.75" x14ac:dyDescent="0.25">
      <c r="A1724" s="49" t="s">
        <v>718</v>
      </c>
      <c r="B1724" s="42" t="s">
        <v>548</v>
      </c>
      <c r="C1724" s="42" t="s">
        <v>55</v>
      </c>
      <c r="D1724" s="51" t="s">
        <v>716</v>
      </c>
      <c r="E1724" s="43">
        <v>410</v>
      </c>
      <c r="F1724" s="151">
        <f t="shared" si="447"/>
        <v>19784</v>
      </c>
      <c r="G1724" s="151">
        <f t="shared" si="447"/>
        <v>7914</v>
      </c>
    </row>
    <row r="1725" spans="1:7" ht="31.5" hidden="1" x14ac:dyDescent="0.25">
      <c r="A1725" s="49" t="s">
        <v>538</v>
      </c>
      <c r="B1725" s="42" t="s">
        <v>548</v>
      </c>
      <c r="C1725" s="42" t="s">
        <v>55</v>
      </c>
      <c r="D1725" s="51" t="s">
        <v>716</v>
      </c>
      <c r="E1725" s="43">
        <v>412</v>
      </c>
      <c r="F1725" s="151">
        <v>19784</v>
      </c>
      <c r="G1725" s="151">
        <v>7914</v>
      </c>
    </row>
    <row r="1726" spans="1:7" s="244" customFormat="1" ht="31.5" x14ac:dyDescent="0.25">
      <c r="A1726" s="28" t="s">
        <v>28</v>
      </c>
      <c r="B1726" s="29" t="s">
        <v>548</v>
      </c>
      <c r="C1726" s="29" t="s">
        <v>55</v>
      </c>
      <c r="D1726" s="29" t="s">
        <v>29</v>
      </c>
      <c r="E1726" s="29"/>
      <c r="F1726" s="167">
        <f t="shared" ref="F1726:G1726" si="448">F1727</f>
        <v>1</v>
      </c>
      <c r="G1726" s="167">
        <f t="shared" si="448"/>
        <v>1</v>
      </c>
    </row>
    <row r="1727" spans="1:7" s="244" customFormat="1" ht="15.75" x14ac:dyDescent="0.25">
      <c r="A1727" s="37" t="s">
        <v>36</v>
      </c>
      <c r="B1727" s="42" t="s">
        <v>548</v>
      </c>
      <c r="C1727" s="42" t="s">
        <v>55</v>
      </c>
      <c r="D1727" s="38" t="s">
        <v>37</v>
      </c>
      <c r="E1727" s="39"/>
      <c r="F1727" s="168">
        <f t="shared" ref="F1727:G1727" si="449">F1728</f>
        <v>1</v>
      </c>
      <c r="G1727" s="168">
        <f t="shared" si="449"/>
        <v>1</v>
      </c>
    </row>
    <row r="1728" spans="1:7" s="244" customFormat="1" ht="47.25" x14ac:dyDescent="0.25">
      <c r="A1728" s="49" t="s">
        <v>20</v>
      </c>
      <c r="B1728" s="42" t="s">
        <v>548</v>
      </c>
      <c r="C1728" s="42" t="s">
        <v>55</v>
      </c>
      <c r="D1728" s="42" t="s">
        <v>37</v>
      </c>
      <c r="E1728" s="42">
        <v>100</v>
      </c>
      <c r="F1728" s="151">
        <f>F1729</f>
        <v>1</v>
      </c>
      <c r="G1728" s="151">
        <f>G1729</f>
        <v>1</v>
      </c>
    </row>
    <row r="1729" spans="1:7" s="244" customFormat="1" ht="15.75" x14ac:dyDescent="0.25">
      <c r="A1729" s="49" t="s">
        <v>21</v>
      </c>
      <c r="B1729" s="42" t="s">
        <v>548</v>
      </c>
      <c r="C1729" s="42" t="s">
        <v>55</v>
      </c>
      <c r="D1729" s="42" t="s">
        <v>37</v>
      </c>
      <c r="E1729" s="42">
        <v>120</v>
      </c>
      <c r="F1729" s="151">
        <f t="shared" ref="F1729:G1729" si="450">F1730</f>
        <v>1</v>
      </c>
      <c r="G1729" s="151">
        <f t="shared" si="450"/>
        <v>1</v>
      </c>
    </row>
    <row r="1730" spans="1:7" s="244" customFormat="1" ht="31.5" hidden="1" x14ac:dyDescent="0.25">
      <c r="A1730" s="7" t="s">
        <v>38</v>
      </c>
      <c r="B1730" s="42" t="s">
        <v>548</v>
      </c>
      <c r="C1730" s="42" t="s">
        <v>55</v>
      </c>
      <c r="D1730" s="42" t="s">
        <v>37</v>
      </c>
      <c r="E1730" s="42" t="s">
        <v>39</v>
      </c>
      <c r="F1730" s="319">
        <v>1</v>
      </c>
      <c r="G1730" s="319">
        <v>1</v>
      </c>
    </row>
    <row r="1731" spans="1:7" ht="18.75" x14ac:dyDescent="0.3">
      <c r="A1731" s="26" t="s">
        <v>719</v>
      </c>
      <c r="B1731" s="27">
        <v>11</v>
      </c>
      <c r="C1731" s="27"/>
      <c r="D1731" s="288"/>
      <c r="E1731" s="288"/>
      <c r="F1731" s="235">
        <f>F1732+F1781+F1817</f>
        <v>513959</v>
      </c>
      <c r="G1731" s="235">
        <f>G1732+G1781+G1817</f>
        <v>585825</v>
      </c>
    </row>
    <row r="1732" spans="1:7" ht="15.75" x14ac:dyDescent="0.25">
      <c r="A1732" s="28" t="s">
        <v>720</v>
      </c>
      <c r="B1732" s="29">
        <v>11</v>
      </c>
      <c r="C1732" s="29" t="s">
        <v>12</v>
      </c>
      <c r="D1732" s="30"/>
      <c r="E1732" s="30"/>
      <c r="F1732" s="167">
        <f>F1743+F1733</f>
        <v>377939</v>
      </c>
      <c r="G1732" s="167">
        <f>G1743+G1733</f>
        <v>449619</v>
      </c>
    </row>
    <row r="1733" spans="1:7" s="244" customFormat="1" ht="47.25" x14ac:dyDescent="0.2">
      <c r="A1733" s="35" t="s">
        <v>375</v>
      </c>
      <c r="B1733" s="20" t="s">
        <v>132</v>
      </c>
      <c r="C1733" s="20" t="s">
        <v>12</v>
      </c>
      <c r="D1733" s="5" t="s">
        <v>376</v>
      </c>
      <c r="E1733" s="58"/>
      <c r="F1733" s="320">
        <f t="shared" ref="F1733:G1737" si="451">F1734</f>
        <v>3000</v>
      </c>
      <c r="G1733" s="320">
        <f t="shared" si="451"/>
        <v>3000</v>
      </c>
    </row>
    <row r="1734" spans="1:7" s="244" customFormat="1" ht="31.5" x14ac:dyDescent="0.2">
      <c r="A1734" s="35" t="s">
        <v>379</v>
      </c>
      <c r="B1734" s="20" t="s">
        <v>132</v>
      </c>
      <c r="C1734" s="20" t="s">
        <v>12</v>
      </c>
      <c r="D1734" s="5" t="s">
        <v>380</v>
      </c>
      <c r="E1734" s="1"/>
      <c r="F1734" s="320">
        <f t="shared" ref="F1734:G1734" si="452">F1735+F1739</f>
        <v>3000</v>
      </c>
      <c r="G1734" s="320">
        <f t="shared" si="452"/>
        <v>3000</v>
      </c>
    </row>
    <row r="1735" spans="1:7" s="244" customFormat="1" ht="31.5" x14ac:dyDescent="0.2">
      <c r="A1735" s="54" t="s">
        <v>534</v>
      </c>
      <c r="B1735" s="2" t="s">
        <v>132</v>
      </c>
      <c r="C1735" s="2" t="s">
        <v>12</v>
      </c>
      <c r="D1735" s="3" t="s">
        <v>535</v>
      </c>
      <c r="E1735" s="2"/>
      <c r="F1735" s="322">
        <f t="shared" si="451"/>
        <v>2900</v>
      </c>
      <c r="G1735" s="322">
        <f t="shared" si="451"/>
        <v>2900</v>
      </c>
    </row>
    <row r="1736" spans="1:7" s="244" customFormat="1" ht="31.5" x14ac:dyDescent="0.2">
      <c r="A1736" s="25" t="s">
        <v>187</v>
      </c>
      <c r="B1736" s="1" t="s">
        <v>132</v>
      </c>
      <c r="C1736" s="1" t="s">
        <v>12</v>
      </c>
      <c r="D1736" s="24" t="s">
        <v>535</v>
      </c>
      <c r="E1736" s="1" t="s">
        <v>188</v>
      </c>
      <c r="F1736" s="339">
        <f t="shared" si="451"/>
        <v>2900</v>
      </c>
      <c r="G1736" s="339">
        <f t="shared" si="451"/>
        <v>2900</v>
      </c>
    </row>
    <row r="1737" spans="1:7" s="244" customFormat="1" ht="15.75" x14ac:dyDescent="0.2">
      <c r="A1737" s="25" t="s">
        <v>234</v>
      </c>
      <c r="B1737" s="1" t="s">
        <v>132</v>
      </c>
      <c r="C1737" s="1" t="s">
        <v>12</v>
      </c>
      <c r="D1737" s="24" t="s">
        <v>535</v>
      </c>
      <c r="E1737" s="1" t="s">
        <v>235</v>
      </c>
      <c r="F1737" s="339">
        <f t="shared" si="451"/>
        <v>2900</v>
      </c>
      <c r="G1737" s="339">
        <f t="shared" si="451"/>
        <v>2900</v>
      </c>
    </row>
    <row r="1738" spans="1:7" s="244" customFormat="1" ht="15.75" hidden="1" x14ac:dyDescent="0.2">
      <c r="A1738" s="25" t="s">
        <v>236</v>
      </c>
      <c r="B1738" s="1" t="s">
        <v>132</v>
      </c>
      <c r="C1738" s="1" t="s">
        <v>12</v>
      </c>
      <c r="D1738" s="24" t="s">
        <v>535</v>
      </c>
      <c r="E1738" s="1" t="s">
        <v>237</v>
      </c>
      <c r="F1738" s="339">
        <v>2900</v>
      </c>
      <c r="G1738" s="340">
        <v>2900</v>
      </c>
    </row>
    <row r="1739" spans="1:7" s="244" customFormat="1" ht="15.75" x14ac:dyDescent="0.25">
      <c r="A1739" s="13" t="s">
        <v>879</v>
      </c>
      <c r="B1739" s="2" t="s">
        <v>132</v>
      </c>
      <c r="C1739" s="2" t="s">
        <v>12</v>
      </c>
      <c r="D1739" s="2" t="s">
        <v>880</v>
      </c>
      <c r="E1739" s="2"/>
      <c r="F1739" s="212">
        <f t="shared" ref="F1739:G1740" si="453">F1740</f>
        <v>100</v>
      </c>
      <c r="G1739" s="212">
        <f t="shared" si="453"/>
        <v>100</v>
      </c>
    </row>
    <row r="1740" spans="1:7" s="244" customFormat="1" ht="31.5" x14ac:dyDescent="0.25">
      <c r="A1740" s="14" t="s">
        <v>187</v>
      </c>
      <c r="B1740" s="1" t="s">
        <v>132</v>
      </c>
      <c r="C1740" s="1" t="s">
        <v>12</v>
      </c>
      <c r="D1740" s="1" t="s">
        <v>880</v>
      </c>
      <c r="E1740" s="1" t="s">
        <v>188</v>
      </c>
      <c r="F1740" s="204">
        <f t="shared" si="453"/>
        <v>100</v>
      </c>
      <c r="G1740" s="204">
        <f t="shared" si="453"/>
        <v>100</v>
      </c>
    </row>
    <row r="1741" spans="1:7" s="244" customFormat="1" ht="15.75" x14ac:dyDescent="0.25">
      <c r="A1741" s="14" t="s">
        <v>234</v>
      </c>
      <c r="B1741" s="1" t="s">
        <v>132</v>
      </c>
      <c r="C1741" s="1" t="s">
        <v>12</v>
      </c>
      <c r="D1741" s="1" t="s">
        <v>880</v>
      </c>
      <c r="E1741" s="1" t="s">
        <v>235</v>
      </c>
      <c r="F1741" s="204">
        <f t="shared" ref="F1741:G1741" si="454">F1742</f>
        <v>100</v>
      </c>
      <c r="G1741" s="204">
        <f t="shared" si="454"/>
        <v>100</v>
      </c>
    </row>
    <row r="1742" spans="1:7" s="244" customFormat="1" ht="15.75" hidden="1" x14ac:dyDescent="0.25">
      <c r="A1742" s="14" t="s">
        <v>236</v>
      </c>
      <c r="B1742" s="1" t="s">
        <v>132</v>
      </c>
      <c r="C1742" s="1" t="s">
        <v>12</v>
      </c>
      <c r="D1742" s="1" t="s">
        <v>880</v>
      </c>
      <c r="E1742" s="1" t="s">
        <v>237</v>
      </c>
      <c r="F1742" s="204">
        <v>100</v>
      </c>
      <c r="G1742" s="204">
        <v>100</v>
      </c>
    </row>
    <row r="1743" spans="1:7" ht="31.5" x14ac:dyDescent="0.25">
      <c r="A1743" s="64" t="s">
        <v>721</v>
      </c>
      <c r="B1743" s="29">
        <v>11</v>
      </c>
      <c r="C1743" s="29" t="s">
        <v>12</v>
      </c>
      <c r="D1743" s="29" t="s">
        <v>722</v>
      </c>
      <c r="E1743" s="42"/>
      <c r="F1743" s="167">
        <f>F1744+F1757+F1771+F1776</f>
        <v>374939</v>
      </c>
      <c r="G1743" s="167">
        <f>G1744+G1757+G1771+G1776</f>
        <v>446619</v>
      </c>
    </row>
    <row r="1744" spans="1:7" ht="31.5" x14ac:dyDescent="0.25">
      <c r="A1744" s="4" t="s">
        <v>723</v>
      </c>
      <c r="B1744" s="29">
        <v>11</v>
      </c>
      <c r="C1744" s="29" t="s">
        <v>12</v>
      </c>
      <c r="D1744" s="29" t="s">
        <v>724</v>
      </c>
      <c r="E1744" s="256"/>
      <c r="F1744" s="167">
        <f>F1745+F1749+F1753</f>
        <v>21367</v>
      </c>
      <c r="G1744" s="167">
        <f>G1745+G1749+G1753</f>
        <v>20839</v>
      </c>
    </row>
    <row r="1745" spans="1:7" ht="31.5" x14ac:dyDescent="0.25">
      <c r="A1745" s="13" t="s">
        <v>725</v>
      </c>
      <c r="B1745" s="38">
        <v>11</v>
      </c>
      <c r="C1745" s="38" t="s">
        <v>12</v>
      </c>
      <c r="D1745" s="38" t="s">
        <v>726</v>
      </c>
      <c r="E1745" s="294"/>
      <c r="F1745" s="168">
        <f t="shared" ref="F1745:G1747" si="455">F1746</f>
        <v>17422</v>
      </c>
      <c r="G1745" s="168">
        <f t="shared" si="455"/>
        <v>17422</v>
      </c>
    </row>
    <row r="1746" spans="1:7" ht="31.5" x14ac:dyDescent="0.25">
      <c r="A1746" s="14" t="s">
        <v>187</v>
      </c>
      <c r="B1746" s="42">
        <v>11</v>
      </c>
      <c r="C1746" s="42" t="s">
        <v>12</v>
      </c>
      <c r="D1746" s="42" t="s">
        <v>726</v>
      </c>
      <c r="E1746" s="247">
        <v>600</v>
      </c>
      <c r="F1746" s="151">
        <f t="shared" si="455"/>
        <v>17422</v>
      </c>
      <c r="G1746" s="151">
        <f t="shared" si="455"/>
        <v>17422</v>
      </c>
    </row>
    <row r="1747" spans="1:7" ht="15.75" x14ac:dyDescent="0.25">
      <c r="A1747" s="14" t="s">
        <v>277</v>
      </c>
      <c r="B1747" s="42">
        <v>11</v>
      </c>
      <c r="C1747" s="42" t="s">
        <v>12</v>
      </c>
      <c r="D1747" s="42" t="s">
        <v>726</v>
      </c>
      <c r="E1747" s="247" t="s">
        <v>235</v>
      </c>
      <c r="F1747" s="151">
        <f t="shared" si="455"/>
        <v>17422</v>
      </c>
      <c r="G1747" s="151">
        <f t="shared" si="455"/>
        <v>17422</v>
      </c>
    </row>
    <row r="1748" spans="1:7" ht="15.75" hidden="1" x14ac:dyDescent="0.25">
      <c r="A1748" s="14" t="s">
        <v>236</v>
      </c>
      <c r="B1748" s="42">
        <v>11</v>
      </c>
      <c r="C1748" s="42" t="s">
        <v>12</v>
      </c>
      <c r="D1748" s="42" t="s">
        <v>726</v>
      </c>
      <c r="E1748" s="247" t="s">
        <v>237</v>
      </c>
      <c r="F1748" s="151">
        <v>17422</v>
      </c>
      <c r="G1748" s="151">
        <v>17422</v>
      </c>
    </row>
    <row r="1749" spans="1:7" ht="31.5" x14ac:dyDescent="0.25">
      <c r="A1749" s="13" t="s">
        <v>727</v>
      </c>
      <c r="B1749" s="38">
        <v>11</v>
      </c>
      <c r="C1749" s="38" t="s">
        <v>12</v>
      </c>
      <c r="D1749" s="38" t="s">
        <v>728</v>
      </c>
      <c r="E1749" s="39"/>
      <c r="F1749" s="168">
        <f t="shared" ref="F1749:G1751" si="456">F1750</f>
        <v>528</v>
      </c>
      <c r="G1749" s="168">
        <f t="shared" si="456"/>
        <v>0</v>
      </c>
    </row>
    <row r="1750" spans="1:7" ht="31.5" x14ac:dyDescent="0.25">
      <c r="A1750" s="14" t="s">
        <v>187</v>
      </c>
      <c r="B1750" s="42">
        <v>11</v>
      </c>
      <c r="C1750" s="42" t="s">
        <v>12</v>
      </c>
      <c r="D1750" s="42" t="s">
        <v>728</v>
      </c>
      <c r="E1750" s="247" t="s">
        <v>188</v>
      </c>
      <c r="F1750" s="151">
        <f t="shared" si="456"/>
        <v>528</v>
      </c>
      <c r="G1750" s="151">
        <f t="shared" si="456"/>
        <v>0</v>
      </c>
    </row>
    <row r="1751" spans="1:7" ht="15.75" x14ac:dyDescent="0.25">
      <c r="A1751" s="14" t="s">
        <v>277</v>
      </c>
      <c r="B1751" s="42">
        <v>11</v>
      </c>
      <c r="C1751" s="42" t="s">
        <v>12</v>
      </c>
      <c r="D1751" s="42" t="s">
        <v>728</v>
      </c>
      <c r="E1751" s="247" t="s">
        <v>235</v>
      </c>
      <c r="F1751" s="151">
        <f t="shared" si="456"/>
        <v>528</v>
      </c>
      <c r="G1751" s="151">
        <f t="shared" si="456"/>
        <v>0</v>
      </c>
    </row>
    <row r="1752" spans="1:7" ht="15.75" hidden="1" x14ac:dyDescent="0.25">
      <c r="A1752" s="14" t="s">
        <v>236</v>
      </c>
      <c r="B1752" s="42">
        <v>11</v>
      </c>
      <c r="C1752" s="42" t="s">
        <v>12</v>
      </c>
      <c r="D1752" s="42" t="s">
        <v>728</v>
      </c>
      <c r="E1752" s="247" t="s">
        <v>237</v>
      </c>
      <c r="F1752" s="151">
        <v>528</v>
      </c>
      <c r="G1752" s="151"/>
    </row>
    <row r="1753" spans="1:7" s="244" customFormat="1" ht="31.5" x14ac:dyDescent="0.25">
      <c r="A1753" s="13" t="s">
        <v>729</v>
      </c>
      <c r="B1753" s="38">
        <v>11</v>
      </c>
      <c r="C1753" s="38" t="s">
        <v>12</v>
      </c>
      <c r="D1753" s="38" t="s">
        <v>730</v>
      </c>
      <c r="E1753" s="39"/>
      <c r="F1753" s="168">
        <f t="shared" ref="F1753:G1755" si="457">F1754</f>
        <v>3417</v>
      </c>
      <c r="G1753" s="168">
        <f t="shared" si="457"/>
        <v>3417</v>
      </c>
    </row>
    <row r="1754" spans="1:7" s="244" customFormat="1" ht="31.5" x14ac:dyDescent="0.25">
      <c r="A1754" s="137" t="s">
        <v>187</v>
      </c>
      <c r="B1754" s="42">
        <v>11</v>
      </c>
      <c r="C1754" s="42" t="s">
        <v>12</v>
      </c>
      <c r="D1754" s="42" t="s">
        <v>730</v>
      </c>
      <c r="E1754" s="255">
        <v>600</v>
      </c>
      <c r="F1754" s="154">
        <f t="shared" si="457"/>
        <v>3417</v>
      </c>
      <c r="G1754" s="154">
        <f t="shared" si="457"/>
        <v>3417</v>
      </c>
    </row>
    <row r="1755" spans="1:7" s="244" customFormat="1" ht="15.75" x14ac:dyDescent="0.25">
      <c r="A1755" s="137" t="s">
        <v>277</v>
      </c>
      <c r="B1755" s="42">
        <v>11</v>
      </c>
      <c r="C1755" s="42" t="s">
        <v>12</v>
      </c>
      <c r="D1755" s="42" t="s">
        <v>730</v>
      </c>
      <c r="E1755" s="255" t="s">
        <v>235</v>
      </c>
      <c r="F1755" s="154">
        <f t="shared" si="457"/>
        <v>3417</v>
      </c>
      <c r="G1755" s="154">
        <f t="shared" si="457"/>
        <v>3417</v>
      </c>
    </row>
    <row r="1756" spans="1:7" s="244" customFormat="1" ht="15.75" hidden="1" x14ac:dyDescent="0.25">
      <c r="A1756" s="137" t="s">
        <v>236</v>
      </c>
      <c r="B1756" s="42">
        <v>11</v>
      </c>
      <c r="C1756" s="42" t="s">
        <v>12</v>
      </c>
      <c r="D1756" s="42" t="s">
        <v>730</v>
      </c>
      <c r="E1756" s="255" t="s">
        <v>237</v>
      </c>
      <c r="F1756" s="154">
        <v>3417</v>
      </c>
      <c r="G1756" s="154">
        <v>3417</v>
      </c>
    </row>
    <row r="1757" spans="1:7" ht="31.5" x14ac:dyDescent="0.25">
      <c r="A1757" s="4" t="s">
        <v>731</v>
      </c>
      <c r="B1757" s="29">
        <v>11</v>
      </c>
      <c r="C1757" s="29" t="s">
        <v>12</v>
      </c>
      <c r="D1757" s="29" t="s">
        <v>732</v>
      </c>
      <c r="E1757" s="256"/>
      <c r="F1757" s="167">
        <f t="shared" ref="F1757:G1757" si="458">F1762+F1758+F1768</f>
        <v>351572</v>
      </c>
      <c r="G1757" s="167">
        <f t="shared" si="458"/>
        <v>423490</v>
      </c>
    </row>
    <row r="1758" spans="1:7" ht="15.75" x14ac:dyDescent="0.25">
      <c r="A1758" s="88" t="s">
        <v>733</v>
      </c>
      <c r="B1758" s="38">
        <v>11</v>
      </c>
      <c r="C1758" s="38" t="s">
        <v>12</v>
      </c>
      <c r="D1758" s="38" t="s">
        <v>734</v>
      </c>
      <c r="E1758" s="39"/>
      <c r="F1758" s="168">
        <f t="shared" ref="F1758:G1760" si="459">F1759</f>
        <v>2900</v>
      </c>
      <c r="G1758" s="168">
        <f t="shared" si="459"/>
        <v>2900</v>
      </c>
    </row>
    <row r="1759" spans="1:7" ht="31.5" x14ac:dyDescent="0.25">
      <c r="A1759" s="14" t="s">
        <v>187</v>
      </c>
      <c r="B1759" s="42">
        <v>11</v>
      </c>
      <c r="C1759" s="42" t="s">
        <v>12</v>
      </c>
      <c r="D1759" s="42" t="s">
        <v>734</v>
      </c>
      <c r="E1759" s="247">
        <v>600</v>
      </c>
      <c r="F1759" s="151">
        <f t="shared" si="459"/>
        <v>2900</v>
      </c>
      <c r="G1759" s="151">
        <f t="shared" si="459"/>
        <v>2900</v>
      </c>
    </row>
    <row r="1760" spans="1:7" ht="15.75" x14ac:dyDescent="0.25">
      <c r="A1760" s="14" t="s">
        <v>277</v>
      </c>
      <c r="B1760" s="42">
        <v>11</v>
      </c>
      <c r="C1760" s="42" t="s">
        <v>12</v>
      </c>
      <c r="D1760" s="42" t="s">
        <v>734</v>
      </c>
      <c r="E1760" s="247" t="s">
        <v>235</v>
      </c>
      <c r="F1760" s="151">
        <f t="shared" si="459"/>
        <v>2900</v>
      </c>
      <c r="G1760" s="151">
        <f t="shared" si="459"/>
        <v>2900</v>
      </c>
    </row>
    <row r="1761" spans="1:7" ht="15.75" hidden="1" x14ac:dyDescent="0.25">
      <c r="A1761" s="14" t="s">
        <v>236</v>
      </c>
      <c r="B1761" s="42">
        <v>11</v>
      </c>
      <c r="C1761" s="42" t="s">
        <v>12</v>
      </c>
      <c r="D1761" s="42" t="s">
        <v>734</v>
      </c>
      <c r="E1761" s="247" t="s">
        <v>237</v>
      </c>
      <c r="F1761" s="151">
        <v>2900</v>
      </c>
      <c r="G1761" s="151">
        <v>2900</v>
      </c>
    </row>
    <row r="1762" spans="1:7" ht="31.5" x14ac:dyDescent="0.25">
      <c r="A1762" s="13" t="s">
        <v>735</v>
      </c>
      <c r="B1762" s="38">
        <v>11</v>
      </c>
      <c r="C1762" s="38" t="s">
        <v>12</v>
      </c>
      <c r="D1762" s="38" t="s">
        <v>736</v>
      </c>
      <c r="E1762" s="39"/>
      <c r="F1762" s="168">
        <f>F1763</f>
        <v>248185</v>
      </c>
      <c r="G1762" s="168">
        <f>G1763</f>
        <v>249597</v>
      </c>
    </row>
    <row r="1763" spans="1:7" ht="31.5" x14ac:dyDescent="0.25">
      <c r="A1763" s="14" t="s">
        <v>187</v>
      </c>
      <c r="B1763" s="42">
        <v>11</v>
      </c>
      <c r="C1763" s="42" t="s">
        <v>12</v>
      </c>
      <c r="D1763" s="42" t="s">
        <v>736</v>
      </c>
      <c r="E1763" s="247" t="s">
        <v>188</v>
      </c>
      <c r="F1763" s="151">
        <f>F1764+F1766</f>
        <v>248185</v>
      </c>
      <c r="G1763" s="151">
        <f>G1764+G1766</f>
        <v>249597</v>
      </c>
    </row>
    <row r="1764" spans="1:7" ht="15.75" x14ac:dyDescent="0.25">
      <c r="A1764" s="14" t="s">
        <v>274</v>
      </c>
      <c r="B1764" s="42">
        <v>11</v>
      </c>
      <c r="C1764" s="42" t="s">
        <v>12</v>
      </c>
      <c r="D1764" s="42" t="s">
        <v>736</v>
      </c>
      <c r="E1764" s="247" t="s">
        <v>286</v>
      </c>
      <c r="F1764" s="151">
        <f>F1765</f>
        <v>19981</v>
      </c>
      <c r="G1764" s="151">
        <f>G1765</f>
        <v>20057</v>
      </c>
    </row>
    <row r="1765" spans="1:7" ht="47.25" hidden="1" x14ac:dyDescent="0.25">
      <c r="A1765" s="14" t="s">
        <v>329</v>
      </c>
      <c r="B1765" s="42">
        <v>11</v>
      </c>
      <c r="C1765" s="42" t="s">
        <v>12</v>
      </c>
      <c r="D1765" s="42" t="s">
        <v>736</v>
      </c>
      <c r="E1765" s="247" t="s">
        <v>473</v>
      </c>
      <c r="F1765" s="151">
        <v>19981</v>
      </c>
      <c r="G1765" s="151">
        <v>20057</v>
      </c>
    </row>
    <row r="1766" spans="1:7" ht="15.75" x14ac:dyDescent="0.25">
      <c r="A1766" s="14" t="s">
        <v>234</v>
      </c>
      <c r="B1766" s="42">
        <v>11</v>
      </c>
      <c r="C1766" s="42" t="s">
        <v>12</v>
      </c>
      <c r="D1766" s="42" t="s">
        <v>736</v>
      </c>
      <c r="E1766" s="247" t="s">
        <v>235</v>
      </c>
      <c r="F1766" s="151">
        <f>F1767</f>
        <v>228204</v>
      </c>
      <c r="G1766" s="151">
        <f>G1767</f>
        <v>229540</v>
      </c>
    </row>
    <row r="1767" spans="1:7" ht="47.25" hidden="1" x14ac:dyDescent="0.25">
      <c r="A1767" s="6" t="s">
        <v>737</v>
      </c>
      <c r="B1767" s="42">
        <v>11</v>
      </c>
      <c r="C1767" s="42" t="s">
        <v>12</v>
      </c>
      <c r="D1767" s="42" t="s">
        <v>736</v>
      </c>
      <c r="E1767" s="247" t="s">
        <v>615</v>
      </c>
      <c r="F1767" s="151">
        <v>228204</v>
      </c>
      <c r="G1767" s="151">
        <v>229540</v>
      </c>
    </row>
    <row r="1768" spans="1:7" ht="31.5" x14ac:dyDescent="0.25">
      <c r="A1768" s="37" t="s">
        <v>738</v>
      </c>
      <c r="B1768" s="38">
        <v>11</v>
      </c>
      <c r="C1768" s="38" t="s">
        <v>12</v>
      </c>
      <c r="D1768" s="38" t="s">
        <v>739</v>
      </c>
      <c r="E1768" s="38"/>
      <c r="F1768" s="168">
        <f t="shared" ref="F1768:G1769" si="460">F1769</f>
        <v>100487</v>
      </c>
      <c r="G1768" s="168">
        <f t="shared" si="460"/>
        <v>170993</v>
      </c>
    </row>
    <row r="1769" spans="1:7" ht="15.75" x14ac:dyDescent="0.25">
      <c r="A1769" s="7" t="s">
        <v>46</v>
      </c>
      <c r="B1769" s="42">
        <v>11</v>
      </c>
      <c r="C1769" s="42" t="s">
        <v>12</v>
      </c>
      <c r="D1769" s="42" t="s">
        <v>739</v>
      </c>
      <c r="E1769" s="42">
        <v>800</v>
      </c>
      <c r="F1769" s="151">
        <f t="shared" si="460"/>
        <v>100487</v>
      </c>
      <c r="G1769" s="151">
        <f t="shared" si="460"/>
        <v>170993</v>
      </c>
    </row>
    <row r="1770" spans="1:7" ht="15.75" x14ac:dyDescent="0.25">
      <c r="A1770" s="7" t="s">
        <v>148</v>
      </c>
      <c r="B1770" s="42">
        <v>11</v>
      </c>
      <c r="C1770" s="42" t="s">
        <v>12</v>
      </c>
      <c r="D1770" s="42" t="s">
        <v>739</v>
      </c>
      <c r="E1770" s="42" t="s">
        <v>142</v>
      </c>
      <c r="F1770" s="151">
        <v>100487</v>
      </c>
      <c r="G1770" s="151">
        <f>100993+70000</f>
        <v>170993</v>
      </c>
    </row>
    <row r="1771" spans="1:7" ht="47.25" x14ac:dyDescent="0.25">
      <c r="A1771" s="4" t="s">
        <v>740</v>
      </c>
      <c r="B1771" s="29">
        <v>11</v>
      </c>
      <c r="C1771" s="29" t="s">
        <v>12</v>
      </c>
      <c r="D1771" s="29" t="s">
        <v>741</v>
      </c>
      <c r="E1771" s="256"/>
      <c r="F1771" s="167">
        <f t="shared" ref="F1771:G1774" si="461">F1772</f>
        <v>2000</v>
      </c>
      <c r="G1771" s="167">
        <f t="shared" si="461"/>
        <v>2000</v>
      </c>
    </row>
    <row r="1772" spans="1:7" ht="31.5" x14ac:dyDescent="0.25">
      <c r="A1772" s="13" t="s">
        <v>742</v>
      </c>
      <c r="B1772" s="38">
        <v>11</v>
      </c>
      <c r="C1772" s="38" t="s">
        <v>12</v>
      </c>
      <c r="D1772" s="38" t="s">
        <v>743</v>
      </c>
      <c r="E1772" s="39"/>
      <c r="F1772" s="168">
        <f t="shared" si="461"/>
        <v>2000</v>
      </c>
      <c r="G1772" s="168">
        <f t="shared" si="461"/>
        <v>2000</v>
      </c>
    </row>
    <row r="1773" spans="1:7" ht="31.5" x14ac:dyDescent="0.25">
      <c r="A1773" s="14" t="s">
        <v>187</v>
      </c>
      <c r="B1773" s="42">
        <v>11</v>
      </c>
      <c r="C1773" s="42" t="s">
        <v>12</v>
      </c>
      <c r="D1773" s="42" t="s">
        <v>743</v>
      </c>
      <c r="E1773" s="247" t="s">
        <v>188</v>
      </c>
      <c r="F1773" s="151">
        <f t="shared" si="461"/>
        <v>2000</v>
      </c>
      <c r="G1773" s="151">
        <f t="shared" si="461"/>
        <v>2000</v>
      </c>
    </row>
    <row r="1774" spans="1:7" ht="31.5" x14ac:dyDescent="0.25">
      <c r="A1774" s="14" t="s">
        <v>189</v>
      </c>
      <c r="B1774" s="42">
        <v>11</v>
      </c>
      <c r="C1774" s="42" t="s">
        <v>12</v>
      </c>
      <c r="D1774" s="42" t="s">
        <v>743</v>
      </c>
      <c r="E1774" s="247" t="s">
        <v>190</v>
      </c>
      <c r="F1774" s="151">
        <f t="shared" si="461"/>
        <v>2000</v>
      </c>
      <c r="G1774" s="151">
        <f t="shared" si="461"/>
        <v>2000</v>
      </c>
    </row>
    <row r="1775" spans="1:7" ht="63" hidden="1" x14ac:dyDescent="0.25">
      <c r="A1775" s="7" t="s">
        <v>290</v>
      </c>
      <c r="B1775" s="42">
        <v>11</v>
      </c>
      <c r="C1775" s="42" t="s">
        <v>12</v>
      </c>
      <c r="D1775" s="42" t="s">
        <v>743</v>
      </c>
      <c r="E1775" s="247" t="s">
        <v>291</v>
      </c>
      <c r="F1775" s="151">
        <v>2000</v>
      </c>
      <c r="G1775" s="151">
        <v>2000</v>
      </c>
    </row>
    <row r="1776" spans="1:7" ht="47.25" x14ac:dyDescent="0.25">
      <c r="A1776" s="4" t="s">
        <v>744</v>
      </c>
      <c r="B1776" s="29">
        <v>11</v>
      </c>
      <c r="C1776" s="29" t="s">
        <v>12</v>
      </c>
      <c r="D1776" s="29" t="s">
        <v>745</v>
      </c>
      <c r="E1776" s="256"/>
      <c r="F1776" s="167">
        <f t="shared" ref="F1776:G1779" si="462">F1777</f>
        <v>0</v>
      </c>
      <c r="G1776" s="167">
        <f t="shared" si="462"/>
        <v>290</v>
      </c>
    </row>
    <row r="1777" spans="1:7" ht="31.5" x14ac:dyDescent="0.25">
      <c r="A1777" s="37" t="s">
        <v>746</v>
      </c>
      <c r="B1777" s="38">
        <v>11</v>
      </c>
      <c r="C1777" s="38" t="s">
        <v>12</v>
      </c>
      <c r="D1777" s="38" t="s">
        <v>747</v>
      </c>
      <c r="E1777" s="39"/>
      <c r="F1777" s="168">
        <f t="shared" si="462"/>
        <v>0</v>
      </c>
      <c r="G1777" s="168">
        <f t="shared" si="462"/>
        <v>290</v>
      </c>
    </row>
    <row r="1778" spans="1:7" ht="31.5" x14ac:dyDescent="0.25">
      <c r="A1778" s="14" t="s">
        <v>187</v>
      </c>
      <c r="B1778" s="42">
        <v>11</v>
      </c>
      <c r="C1778" s="42" t="s">
        <v>12</v>
      </c>
      <c r="D1778" s="42" t="s">
        <v>747</v>
      </c>
      <c r="E1778" s="247" t="s">
        <v>188</v>
      </c>
      <c r="F1778" s="151">
        <f t="shared" si="462"/>
        <v>0</v>
      </c>
      <c r="G1778" s="151">
        <f t="shared" si="462"/>
        <v>290</v>
      </c>
    </row>
    <row r="1779" spans="1:7" ht="15.75" x14ac:dyDescent="0.25">
      <c r="A1779" s="14" t="s">
        <v>234</v>
      </c>
      <c r="B1779" s="42">
        <v>11</v>
      </c>
      <c r="C1779" s="42" t="s">
        <v>12</v>
      </c>
      <c r="D1779" s="42" t="s">
        <v>747</v>
      </c>
      <c r="E1779" s="247" t="s">
        <v>235</v>
      </c>
      <c r="F1779" s="151">
        <f t="shared" si="462"/>
        <v>0</v>
      </c>
      <c r="G1779" s="151">
        <f t="shared" si="462"/>
        <v>290</v>
      </c>
    </row>
    <row r="1780" spans="1:7" ht="15.75" hidden="1" x14ac:dyDescent="0.25">
      <c r="A1780" s="14" t="s">
        <v>236</v>
      </c>
      <c r="B1780" s="42">
        <v>11</v>
      </c>
      <c r="C1780" s="42" t="s">
        <v>12</v>
      </c>
      <c r="D1780" s="42" t="s">
        <v>747</v>
      </c>
      <c r="E1780" s="247" t="s">
        <v>237</v>
      </c>
      <c r="F1780" s="151"/>
      <c r="G1780" s="151">
        <v>290</v>
      </c>
    </row>
    <row r="1781" spans="1:7" ht="15.75" x14ac:dyDescent="0.25">
      <c r="A1781" s="28" t="s">
        <v>748</v>
      </c>
      <c r="B1781" s="30" t="s">
        <v>132</v>
      </c>
      <c r="C1781" s="29" t="s">
        <v>10</v>
      </c>
      <c r="D1781" s="42"/>
      <c r="E1781" s="247"/>
      <c r="F1781" s="167">
        <f>F1794+F1782</f>
        <v>22686</v>
      </c>
      <c r="G1781" s="167">
        <f>G1794+G1782</f>
        <v>22686</v>
      </c>
    </row>
    <row r="1782" spans="1:7" ht="31.5" x14ac:dyDescent="0.25">
      <c r="A1782" s="28" t="s">
        <v>642</v>
      </c>
      <c r="B1782" s="30" t="s">
        <v>132</v>
      </c>
      <c r="C1782" s="29" t="s">
        <v>10</v>
      </c>
      <c r="D1782" s="29" t="s">
        <v>65</v>
      </c>
      <c r="E1782" s="247"/>
      <c r="F1782" s="167">
        <f t="shared" ref="F1782:G1784" si="463">F1783</f>
        <v>2650</v>
      </c>
      <c r="G1782" s="167">
        <f t="shared" si="463"/>
        <v>2650</v>
      </c>
    </row>
    <row r="1783" spans="1:7" ht="15.75" x14ac:dyDescent="0.25">
      <c r="A1783" s="35" t="s">
        <v>164</v>
      </c>
      <c r="B1783" s="20" t="s">
        <v>132</v>
      </c>
      <c r="C1783" s="20" t="s">
        <v>10</v>
      </c>
      <c r="D1783" s="5" t="s">
        <v>165</v>
      </c>
      <c r="E1783" s="218"/>
      <c r="F1783" s="167">
        <f t="shared" si="463"/>
        <v>2650</v>
      </c>
      <c r="G1783" s="167">
        <f t="shared" si="463"/>
        <v>2650</v>
      </c>
    </row>
    <row r="1784" spans="1:7" ht="47.25" x14ac:dyDescent="0.25">
      <c r="A1784" s="35" t="s">
        <v>166</v>
      </c>
      <c r="B1784" s="2" t="s">
        <v>132</v>
      </c>
      <c r="C1784" s="2" t="s">
        <v>10</v>
      </c>
      <c r="D1784" s="5" t="s">
        <v>167</v>
      </c>
      <c r="E1784" s="218"/>
      <c r="F1784" s="167">
        <f t="shared" si="463"/>
        <v>2650</v>
      </c>
      <c r="G1784" s="167">
        <f t="shared" si="463"/>
        <v>2650</v>
      </c>
    </row>
    <row r="1785" spans="1:7" ht="63" x14ac:dyDescent="0.25">
      <c r="A1785" s="54" t="s">
        <v>168</v>
      </c>
      <c r="B1785" s="1" t="s">
        <v>132</v>
      </c>
      <c r="C1785" s="1" t="s">
        <v>10</v>
      </c>
      <c r="D1785" s="3" t="s">
        <v>169</v>
      </c>
      <c r="E1785" s="218"/>
      <c r="F1785" s="168">
        <f t="shared" ref="F1785:G1785" si="464">F1786+F1789</f>
        <v>2650</v>
      </c>
      <c r="G1785" s="168">
        <f t="shared" si="464"/>
        <v>2650</v>
      </c>
    </row>
    <row r="1786" spans="1:7" ht="15.75" x14ac:dyDescent="0.25">
      <c r="A1786" s="25" t="s">
        <v>32</v>
      </c>
      <c r="B1786" s="1" t="s">
        <v>132</v>
      </c>
      <c r="C1786" s="1" t="s">
        <v>10</v>
      </c>
      <c r="D1786" s="1" t="s">
        <v>169</v>
      </c>
      <c r="E1786" s="1" t="s">
        <v>42</v>
      </c>
      <c r="F1786" s="151">
        <f t="shared" ref="F1786:G1787" si="465">F1787</f>
        <v>100</v>
      </c>
      <c r="G1786" s="151">
        <f t="shared" si="465"/>
        <v>100</v>
      </c>
    </row>
    <row r="1787" spans="1:7" ht="31.5" x14ac:dyDescent="0.25">
      <c r="A1787" s="25" t="s">
        <v>33</v>
      </c>
      <c r="B1787" s="1" t="s">
        <v>132</v>
      </c>
      <c r="C1787" s="1" t="s">
        <v>10</v>
      </c>
      <c r="D1787" s="1" t="s">
        <v>169</v>
      </c>
      <c r="E1787" s="1" t="s">
        <v>43</v>
      </c>
      <c r="F1787" s="151">
        <f t="shared" si="465"/>
        <v>100</v>
      </c>
      <c r="G1787" s="151">
        <f t="shared" si="465"/>
        <v>100</v>
      </c>
    </row>
    <row r="1788" spans="1:7" ht="15.75" hidden="1" x14ac:dyDescent="0.25">
      <c r="A1788" s="25" t="s">
        <v>170</v>
      </c>
      <c r="B1788" s="1" t="s">
        <v>132</v>
      </c>
      <c r="C1788" s="1" t="s">
        <v>10</v>
      </c>
      <c r="D1788" s="1" t="s">
        <v>169</v>
      </c>
      <c r="E1788" s="48" t="s">
        <v>35</v>
      </c>
      <c r="F1788" s="151">
        <v>100</v>
      </c>
      <c r="G1788" s="151">
        <v>100</v>
      </c>
    </row>
    <row r="1789" spans="1:7" ht="31.5" x14ac:dyDescent="0.25">
      <c r="A1789" s="25" t="s">
        <v>187</v>
      </c>
      <c r="B1789" s="1" t="s">
        <v>132</v>
      </c>
      <c r="C1789" s="1" t="s">
        <v>10</v>
      </c>
      <c r="D1789" s="1" t="s">
        <v>169</v>
      </c>
      <c r="E1789" s="218" t="s">
        <v>188</v>
      </c>
      <c r="F1789" s="151">
        <f t="shared" ref="F1789:G1789" si="466">+F1790+F1792</f>
        <v>2550</v>
      </c>
      <c r="G1789" s="151">
        <f t="shared" si="466"/>
        <v>2550</v>
      </c>
    </row>
    <row r="1790" spans="1:7" ht="15.75" x14ac:dyDescent="0.25">
      <c r="A1790" s="14" t="s">
        <v>234</v>
      </c>
      <c r="B1790" s="1" t="s">
        <v>132</v>
      </c>
      <c r="C1790" s="1" t="s">
        <v>10</v>
      </c>
      <c r="D1790" s="1" t="s">
        <v>169</v>
      </c>
      <c r="E1790" s="247" t="s">
        <v>235</v>
      </c>
      <c r="F1790" s="151">
        <f t="shared" ref="F1790:G1790" si="467">F1791</f>
        <v>550</v>
      </c>
      <c r="G1790" s="151">
        <f t="shared" si="467"/>
        <v>550</v>
      </c>
    </row>
    <row r="1791" spans="1:7" ht="15.75" hidden="1" x14ac:dyDescent="0.25">
      <c r="A1791" s="14" t="s">
        <v>236</v>
      </c>
      <c r="B1791" s="1" t="s">
        <v>132</v>
      </c>
      <c r="C1791" s="1" t="s">
        <v>10</v>
      </c>
      <c r="D1791" s="1" t="s">
        <v>169</v>
      </c>
      <c r="E1791" s="247" t="s">
        <v>237</v>
      </c>
      <c r="F1791" s="151">
        <v>550</v>
      </c>
      <c r="G1791" s="151">
        <v>550</v>
      </c>
    </row>
    <row r="1792" spans="1:7" ht="31.5" x14ac:dyDescent="0.25">
      <c r="A1792" s="14" t="s">
        <v>189</v>
      </c>
      <c r="B1792" s="1" t="s">
        <v>132</v>
      </c>
      <c r="C1792" s="1" t="s">
        <v>10</v>
      </c>
      <c r="D1792" s="1" t="s">
        <v>169</v>
      </c>
      <c r="E1792" s="218" t="s">
        <v>190</v>
      </c>
      <c r="F1792" s="151">
        <f t="shared" ref="F1792:G1792" si="468">F1793</f>
        <v>2000</v>
      </c>
      <c r="G1792" s="151">
        <f t="shared" si="468"/>
        <v>2000</v>
      </c>
    </row>
    <row r="1793" spans="1:7" ht="63" hidden="1" x14ac:dyDescent="0.25">
      <c r="A1793" s="7" t="s">
        <v>290</v>
      </c>
      <c r="B1793" s="1" t="s">
        <v>132</v>
      </c>
      <c r="C1793" s="1" t="s">
        <v>10</v>
      </c>
      <c r="D1793" s="1" t="s">
        <v>169</v>
      </c>
      <c r="E1793" s="218" t="s">
        <v>291</v>
      </c>
      <c r="F1793" s="151">
        <v>2000</v>
      </c>
      <c r="G1793" s="151">
        <v>2000</v>
      </c>
    </row>
    <row r="1794" spans="1:7" ht="31.5" x14ac:dyDescent="0.25">
      <c r="A1794" s="64" t="s">
        <v>721</v>
      </c>
      <c r="B1794" s="29" t="s">
        <v>132</v>
      </c>
      <c r="C1794" s="29" t="s">
        <v>10</v>
      </c>
      <c r="D1794" s="29" t="s">
        <v>722</v>
      </c>
      <c r="E1794" s="42"/>
      <c r="F1794" s="167">
        <f>F1800+F1812+F1795</f>
        <v>20036</v>
      </c>
      <c r="G1794" s="167">
        <f>G1800+G1812+G1795</f>
        <v>20036</v>
      </c>
    </row>
    <row r="1795" spans="1:7" ht="31.5" x14ac:dyDescent="0.25">
      <c r="A1795" s="4" t="s">
        <v>723</v>
      </c>
      <c r="B1795" s="29" t="s">
        <v>132</v>
      </c>
      <c r="C1795" s="29" t="s">
        <v>10</v>
      </c>
      <c r="D1795" s="29" t="s">
        <v>724</v>
      </c>
      <c r="E1795" s="42"/>
      <c r="F1795" s="167">
        <f t="shared" ref="F1795:G1795" si="469">F1796</f>
        <v>7000</v>
      </c>
      <c r="G1795" s="167">
        <f t="shared" si="469"/>
        <v>7000</v>
      </c>
    </row>
    <row r="1796" spans="1:7" ht="15.75" x14ac:dyDescent="0.25">
      <c r="A1796" s="13" t="s">
        <v>749</v>
      </c>
      <c r="B1796" s="38">
        <v>11</v>
      </c>
      <c r="C1796" s="38" t="s">
        <v>10</v>
      </c>
      <c r="D1796" s="38" t="s">
        <v>750</v>
      </c>
      <c r="E1796" s="39"/>
      <c r="F1796" s="168">
        <f t="shared" ref="F1796:G1798" si="470">F1797</f>
        <v>7000</v>
      </c>
      <c r="G1796" s="168">
        <f t="shared" si="470"/>
        <v>7000</v>
      </c>
    </row>
    <row r="1797" spans="1:7" ht="31.5" x14ac:dyDescent="0.25">
      <c r="A1797" s="14" t="s">
        <v>187</v>
      </c>
      <c r="B1797" s="42">
        <v>11</v>
      </c>
      <c r="C1797" s="42" t="s">
        <v>10</v>
      </c>
      <c r="D1797" s="38" t="s">
        <v>750</v>
      </c>
      <c r="E1797" s="247">
        <v>600</v>
      </c>
      <c r="F1797" s="151">
        <f t="shared" si="470"/>
        <v>7000</v>
      </c>
      <c r="G1797" s="151">
        <f t="shared" si="470"/>
        <v>7000</v>
      </c>
    </row>
    <row r="1798" spans="1:7" ht="15.75" x14ac:dyDescent="0.25">
      <c r="A1798" s="14" t="s">
        <v>277</v>
      </c>
      <c r="B1798" s="42">
        <v>11</v>
      </c>
      <c r="C1798" s="42" t="s">
        <v>10</v>
      </c>
      <c r="D1798" s="38" t="s">
        <v>750</v>
      </c>
      <c r="E1798" s="247" t="s">
        <v>235</v>
      </c>
      <c r="F1798" s="151">
        <f t="shared" si="470"/>
        <v>7000</v>
      </c>
      <c r="G1798" s="151">
        <f t="shared" si="470"/>
        <v>7000</v>
      </c>
    </row>
    <row r="1799" spans="1:7" ht="15.75" hidden="1" x14ac:dyDescent="0.25">
      <c r="A1799" s="14" t="s">
        <v>236</v>
      </c>
      <c r="B1799" s="42">
        <v>11</v>
      </c>
      <c r="C1799" s="42" t="s">
        <v>10</v>
      </c>
      <c r="D1799" s="38" t="s">
        <v>750</v>
      </c>
      <c r="E1799" s="247" t="s">
        <v>237</v>
      </c>
      <c r="F1799" s="151">
        <v>7000</v>
      </c>
      <c r="G1799" s="151">
        <v>7000</v>
      </c>
    </row>
    <row r="1800" spans="1:7" ht="31.5" x14ac:dyDescent="0.25">
      <c r="A1800" s="4" t="s">
        <v>731</v>
      </c>
      <c r="B1800" s="30" t="s">
        <v>132</v>
      </c>
      <c r="C1800" s="29" t="s">
        <v>10</v>
      </c>
      <c r="D1800" s="29" t="s">
        <v>732</v>
      </c>
      <c r="E1800" s="256"/>
      <c r="F1800" s="167">
        <f>F1801+F1808</f>
        <v>12736</v>
      </c>
      <c r="G1800" s="167">
        <f>G1801+G1808</f>
        <v>12736</v>
      </c>
    </row>
    <row r="1801" spans="1:7" ht="15.75" x14ac:dyDescent="0.25">
      <c r="A1801" s="13" t="s">
        <v>751</v>
      </c>
      <c r="B1801" s="50" t="s">
        <v>132</v>
      </c>
      <c r="C1801" s="38" t="s">
        <v>10</v>
      </c>
      <c r="D1801" s="38" t="s">
        <v>752</v>
      </c>
      <c r="E1801" s="39"/>
      <c r="F1801" s="168">
        <f>F1802+F1805</f>
        <v>11296</v>
      </c>
      <c r="G1801" s="168">
        <f>G1802+G1805</f>
        <v>11296</v>
      </c>
    </row>
    <row r="1802" spans="1:7" ht="15.75" x14ac:dyDescent="0.25">
      <c r="A1802" s="14" t="s">
        <v>32</v>
      </c>
      <c r="B1802" s="51" t="s">
        <v>132</v>
      </c>
      <c r="C1802" s="42" t="s">
        <v>10</v>
      </c>
      <c r="D1802" s="42" t="s">
        <v>752</v>
      </c>
      <c r="E1802" s="247" t="s">
        <v>42</v>
      </c>
      <c r="F1802" s="151">
        <f t="shared" ref="F1802:G1803" si="471">F1803</f>
        <v>2400</v>
      </c>
      <c r="G1802" s="151">
        <f t="shared" si="471"/>
        <v>2400</v>
      </c>
    </row>
    <row r="1803" spans="1:7" ht="31.5" x14ac:dyDescent="0.25">
      <c r="A1803" s="14" t="s">
        <v>33</v>
      </c>
      <c r="B1803" s="51" t="s">
        <v>132</v>
      </c>
      <c r="C1803" s="42" t="s">
        <v>10</v>
      </c>
      <c r="D1803" s="42" t="s">
        <v>752</v>
      </c>
      <c r="E1803" s="247" t="s">
        <v>43</v>
      </c>
      <c r="F1803" s="151">
        <f t="shared" si="471"/>
        <v>2400</v>
      </c>
      <c r="G1803" s="151">
        <f t="shared" si="471"/>
        <v>2400</v>
      </c>
    </row>
    <row r="1804" spans="1:7" ht="15.75" hidden="1" x14ac:dyDescent="0.25">
      <c r="A1804" s="7" t="s">
        <v>34</v>
      </c>
      <c r="B1804" s="51" t="s">
        <v>132</v>
      </c>
      <c r="C1804" s="42" t="s">
        <v>10</v>
      </c>
      <c r="D1804" s="42" t="s">
        <v>752</v>
      </c>
      <c r="E1804" s="247" t="s">
        <v>35</v>
      </c>
      <c r="F1804" s="151">
        <v>2400</v>
      </c>
      <c r="G1804" s="151">
        <v>2400</v>
      </c>
    </row>
    <row r="1805" spans="1:7" ht="31.5" x14ac:dyDescent="0.25">
      <c r="A1805" s="14" t="s">
        <v>187</v>
      </c>
      <c r="B1805" s="51" t="s">
        <v>132</v>
      </c>
      <c r="C1805" s="42" t="s">
        <v>10</v>
      </c>
      <c r="D1805" s="42" t="s">
        <v>752</v>
      </c>
      <c r="E1805" s="247" t="s">
        <v>188</v>
      </c>
      <c r="F1805" s="151">
        <f t="shared" ref="F1805:G1805" si="472">F1806</f>
        <v>8896</v>
      </c>
      <c r="G1805" s="151">
        <f t="shared" si="472"/>
        <v>8896</v>
      </c>
    </row>
    <row r="1806" spans="1:7" ht="15.75" x14ac:dyDescent="0.25">
      <c r="A1806" s="14" t="s">
        <v>234</v>
      </c>
      <c r="B1806" s="51" t="s">
        <v>132</v>
      </c>
      <c r="C1806" s="42" t="s">
        <v>10</v>
      </c>
      <c r="D1806" s="42" t="s">
        <v>752</v>
      </c>
      <c r="E1806" s="247" t="s">
        <v>235</v>
      </c>
      <c r="F1806" s="151">
        <f>F1807</f>
        <v>8896</v>
      </c>
      <c r="G1806" s="151">
        <f>G1807</f>
        <v>8896</v>
      </c>
    </row>
    <row r="1807" spans="1:7" ht="15.75" hidden="1" x14ac:dyDescent="0.25">
      <c r="A1807" s="14" t="s">
        <v>236</v>
      </c>
      <c r="B1807" s="51" t="s">
        <v>132</v>
      </c>
      <c r="C1807" s="42" t="s">
        <v>10</v>
      </c>
      <c r="D1807" s="42" t="s">
        <v>752</v>
      </c>
      <c r="E1807" s="247" t="s">
        <v>237</v>
      </c>
      <c r="F1807" s="151">
        <v>8896</v>
      </c>
      <c r="G1807" s="151">
        <v>8896</v>
      </c>
    </row>
    <row r="1808" spans="1:7" ht="31.5" x14ac:dyDescent="0.25">
      <c r="A1808" s="13" t="s">
        <v>753</v>
      </c>
      <c r="B1808" s="50" t="s">
        <v>132</v>
      </c>
      <c r="C1808" s="38" t="s">
        <v>10</v>
      </c>
      <c r="D1808" s="2" t="s">
        <v>754</v>
      </c>
      <c r="E1808" s="220"/>
      <c r="F1808" s="138">
        <f t="shared" ref="F1808:G1810" si="473">F1809</f>
        <v>1440</v>
      </c>
      <c r="G1808" s="138">
        <f t="shared" si="473"/>
        <v>1440</v>
      </c>
    </row>
    <row r="1809" spans="1:7" ht="31.5" x14ac:dyDescent="0.25">
      <c r="A1809" s="14" t="s">
        <v>187</v>
      </c>
      <c r="B1809" s="51" t="s">
        <v>132</v>
      </c>
      <c r="C1809" s="42" t="s">
        <v>10</v>
      </c>
      <c r="D1809" s="1" t="s">
        <v>754</v>
      </c>
      <c r="E1809" s="218" t="s">
        <v>188</v>
      </c>
      <c r="F1809" s="124">
        <f t="shared" si="473"/>
        <v>1440</v>
      </c>
      <c r="G1809" s="124">
        <f t="shared" si="473"/>
        <v>1440</v>
      </c>
    </row>
    <row r="1810" spans="1:7" ht="31.5" x14ac:dyDescent="0.25">
      <c r="A1810" s="14" t="s">
        <v>189</v>
      </c>
      <c r="B1810" s="51" t="s">
        <v>132</v>
      </c>
      <c r="C1810" s="42" t="s">
        <v>10</v>
      </c>
      <c r="D1810" s="1" t="s">
        <v>754</v>
      </c>
      <c r="E1810" s="218" t="s">
        <v>190</v>
      </c>
      <c r="F1810" s="124">
        <f t="shared" si="473"/>
        <v>1440</v>
      </c>
      <c r="G1810" s="124">
        <f t="shared" si="473"/>
        <v>1440</v>
      </c>
    </row>
    <row r="1811" spans="1:7" ht="63" hidden="1" x14ac:dyDescent="0.25">
      <c r="A1811" s="7" t="s">
        <v>290</v>
      </c>
      <c r="B1811" s="51" t="s">
        <v>132</v>
      </c>
      <c r="C1811" s="42" t="s">
        <v>10</v>
      </c>
      <c r="D1811" s="1" t="s">
        <v>754</v>
      </c>
      <c r="E1811" s="218" t="s">
        <v>291</v>
      </c>
      <c r="F1811" s="124">
        <v>1440</v>
      </c>
      <c r="G1811" s="124">
        <v>1440</v>
      </c>
    </row>
    <row r="1812" spans="1:7" ht="47.25" x14ac:dyDescent="0.25">
      <c r="A1812" s="4" t="s">
        <v>740</v>
      </c>
      <c r="B1812" s="30" t="s">
        <v>132</v>
      </c>
      <c r="C1812" s="29" t="s">
        <v>10</v>
      </c>
      <c r="D1812" s="29" t="s">
        <v>741</v>
      </c>
      <c r="E1812" s="256"/>
      <c r="F1812" s="167">
        <f t="shared" ref="F1812:G1815" si="474">F1813</f>
        <v>300</v>
      </c>
      <c r="G1812" s="167">
        <f t="shared" si="474"/>
        <v>300</v>
      </c>
    </row>
    <row r="1813" spans="1:7" ht="31.5" x14ac:dyDescent="0.25">
      <c r="A1813" s="13" t="s">
        <v>742</v>
      </c>
      <c r="B1813" s="50" t="s">
        <v>132</v>
      </c>
      <c r="C1813" s="38" t="s">
        <v>10</v>
      </c>
      <c r="D1813" s="38" t="s">
        <v>743</v>
      </c>
      <c r="E1813" s="39"/>
      <c r="F1813" s="168">
        <f t="shared" si="474"/>
        <v>300</v>
      </c>
      <c r="G1813" s="168">
        <f t="shared" si="474"/>
        <v>300</v>
      </c>
    </row>
    <row r="1814" spans="1:7" ht="31.5" x14ac:dyDescent="0.25">
      <c r="A1814" s="14" t="s">
        <v>187</v>
      </c>
      <c r="B1814" s="51" t="s">
        <v>132</v>
      </c>
      <c r="C1814" s="42" t="s">
        <v>10</v>
      </c>
      <c r="D1814" s="42" t="s">
        <v>743</v>
      </c>
      <c r="E1814" s="247" t="s">
        <v>188</v>
      </c>
      <c r="F1814" s="151">
        <f t="shared" si="474"/>
        <v>300</v>
      </c>
      <c r="G1814" s="151">
        <f t="shared" si="474"/>
        <v>300</v>
      </c>
    </row>
    <row r="1815" spans="1:7" ht="15.75" x14ac:dyDescent="0.25">
      <c r="A1815" s="14" t="s">
        <v>234</v>
      </c>
      <c r="B1815" s="51" t="s">
        <v>132</v>
      </c>
      <c r="C1815" s="42" t="s">
        <v>10</v>
      </c>
      <c r="D1815" s="42" t="s">
        <v>743</v>
      </c>
      <c r="E1815" s="247" t="s">
        <v>235</v>
      </c>
      <c r="F1815" s="151">
        <f t="shared" si="474"/>
        <v>300</v>
      </c>
      <c r="G1815" s="151">
        <f t="shared" si="474"/>
        <v>300</v>
      </c>
    </row>
    <row r="1816" spans="1:7" ht="15.75" hidden="1" x14ac:dyDescent="0.25">
      <c r="A1816" s="14" t="s">
        <v>236</v>
      </c>
      <c r="B1816" s="51" t="s">
        <v>132</v>
      </c>
      <c r="C1816" s="42" t="s">
        <v>10</v>
      </c>
      <c r="D1816" s="42" t="s">
        <v>743</v>
      </c>
      <c r="E1816" s="247" t="s">
        <v>237</v>
      </c>
      <c r="F1816" s="151">
        <v>300</v>
      </c>
      <c r="G1816" s="151">
        <v>300</v>
      </c>
    </row>
    <row r="1817" spans="1:7" ht="15.75" x14ac:dyDescent="0.25">
      <c r="A1817" s="28" t="s">
        <v>755</v>
      </c>
      <c r="B1817" s="29" t="s">
        <v>132</v>
      </c>
      <c r="C1817" s="29" t="s">
        <v>27</v>
      </c>
      <c r="D1817" s="29"/>
      <c r="E1817" s="29"/>
      <c r="F1817" s="167">
        <f t="shared" ref="F1817:G1817" si="475">F1818</f>
        <v>113334</v>
      </c>
      <c r="G1817" s="167">
        <f t="shared" si="475"/>
        <v>113520</v>
      </c>
    </row>
    <row r="1818" spans="1:7" ht="31.5" x14ac:dyDescent="0.25">
      <c r="A1818" s="64" t="s">
        <v>721</v>
      </c>
      <c r="B1818" s="29" t="s">
        <v>132</v>
      </c>
      <c r="C1818" s="29" t="s">
        <v>27</v>
      </c>
      <c r="D1818" s="29" t="s">
        <v>722</v>
      </c>
      <c r="E1818" s="42"/>
      <c r="F1818" s="167">
        <f>F1819+F1833</f>
        <v>113334</v>
      </c>
      <c r="G1818" s="167">
        <f>G1819+G1833</f>
        <v>113520</v>
      </c>
    </row>
    <row r="1819" spans="1:7" ht="31.5" x14ac:dyDescent="0.25">
      <c r="A1819" s="4" t="s">
        <v>756</v>
      </c>
      <c r="B1819" s="29" t="s">
        <v>132</v>
      </c>
      <c r="C1819" s="29" t="s">
        <v>27</v>
      </c>
      <c r="D1819" s="29" t="s">
        <v>757</v>
      </c>
      <c r="E1819" s="256"/>
      <c r="F1819" s="167">
        <f>F1820+F1829</f>
        <v>17310</v>
      </c>
      <c r="G1819" s="167">
        <f>G1820+G1829</f>
        <v>17460</v>
      </c>
    </row>
    <row r="1820" spans="1:7" ht="47.25" x14ac:dyDescent="0.25">
      <c r="A1820" s="13" t="s">
        <v>758</v>
      </c>
      <c r="B1820" s="38" t="s">
        <v>132</v>
      </c>
      <c r="C1820" s="38" t="s">
        <v>27</v>
      </c>
      <c r="D1820" s="38" t="s">
        <v>759</v>
      </c>
      <c r="E1820" s="39"/>
      <c r="F1820" s="168">
        <f>F1821+F1824</f>
        <v>17310</v>
      </c>
      <c r="G1820" s="168">
        <f>G1821+G1824</f>
        <v>17310</v>
      </c>
    </row>
    <row r="1821" spans="1:7" ht="15.75" x14ac:dyDescent="0.25">
      <c r="A1821" s="14" t="s">
        <v>32</v>
      </c>
      <c r="B1821" s="42" t="s">
        <v>132</v>
      </c>
      <c r="C1821" s="42" t="s">
        <v>27</v>
      </c>
      <c r="D1821" s="42" t="s">
        <v>759</v>
      </c>
      <c r="E1821" s="42" t="s">
        <v>42</v>
      </c>
      <c r="F1821" s="168">
        <f t="shared" ref="F1821:G1822" si="476">F1822</f>
        <v>420</v>
      </c>
      <c r="G1821" s="168">
        <f t="shared" si="476"/>
        <v>420</v>
      </c>
    </row>
    <row r="1822" spans="1:7" ht="31.5" x14ac:dyDescent="0.25">
      <c r="A1822" s="14" t="s">
        <v>33</v>
      </c>
      <c r="B1822" s="42" t="s">
        <v>132</v>
      </c>
      <c r="C1822" s="42" t="s">
        <v>27</v>
      </c>
      <c r="D1822" s="42" t="s">
        <v>759</v>
      </c>
      <c r="E1822" s="42" t="s">
        <v>43</v>
      </c>
      <c r="F1822" s="168">
        <f t="shared" si="476"/>
        <v>420</v>
      </c>
      <c r="G1822" s="168">
        <f t="shared" si="476"/>
        <v>420</v>
      </c>
    </row>
    <row r="1823" spans="1:7" ht="15.75" hidden="1" x14ac:dyDescent="0.25">
      <c r="A1823" s="7" t="s">
        <v>34</v>
      </c>
      <c r="B1823" s="42" t="s">
        <v>132</v>
      </c>
      <c r="C1823" s="42" t="s">
        <v>27</v>
      </c>
      <c r="D1823" s="42" t="s">
        <v>759</v>
      </c>
      <c r="E1823" s="51" t="s">
        <v>35</v>
      </c>
      <c r="F1823" s="151">
        <v>420</v>
      </c>
      <c r="G1823" s="151">
        <v>420</v>
      </c>
    </row>
    <row r="1824" spans="1:7" ht="31.5" x14ac:dyDescent="0.25">
      <c r="A1824" s="14" t="s">
        <v>187</v>
      </c>
      <c r="B1824" s="42" t="s">
        <v>132</v>
      </c>
      <c r="C1824" s="42" t="s">
        <v>27</v>
      </c>
      <c r="D1824" s="42" t="s">
        <v>759</v>
      </c>
      <c r="E1824" s="247" t="s">
        <v>188</v>
      </c>
      <c r="F1824" s="151">
        <f>F1825+F1827</f>
        <v>16890</v>
      </c>
      <c r="G1824" s="151">
        <f>G1825+G1827</f>
        <v>16890</v>
      </c>
    </row>
    <row r="1825" spans="1:7" ht="15.75" x14ac:dyDescent="0.25">
      <c r="A1825" s="14" t="s">
        <v>234</v>
      </c>
      <c r="B1825" s="42" t="s">
        <v>132</v>
      </c>
      <c r="C1825" s="42" t="s">
        <v>27</v>
      </c>
      <c r="D1825" s="42" t="s">
        <v>759</v>
      </c>
      <c r="E1825" s="247" t="s">
        <v>235</v>
      </c>
      <c r="F1825" s="151">
        <f>F1826</f>
        <v>1500</v>
      </c>
      <c r="G1825" s="151">
        <f>G1826</f>
        <v>1500</v>
      </c>
    </row>
    <row r="1826" spans="1:7" ht="15.75" hidden="1" x14ac:dyDescent="0.25">
      <c r="A1826" s="14" t="s">
        <v>236</v>
      </c>
      <c r="B1826" s="42" t="s">
        <v>132</v>
      </c>
      <c r="C1826" s="42" t="s">
        <v>27</v>
      </c>
      <c r="D1826" s="42" t="s">
        <v>759</v>
      </c>
      <c r="E1826" s="247" t="s">
        <v>237</v>
      </c>
      <c r="F1826" s="151">
        <v>1500</v>
      </c>
      <c r="G1826" s="151">
        <v>1500</v>
      </c>
    </row>
    <row r="1827" spans="1:7" ht="31.5" x14ac:dyDescent="0.25">
      <c r="A1827" s="14" t="s">
        <v>189</v>
      </c>
      <c r="B1827" s="42" t="s">
        <v>132</v>
      </c>
      <c r="C1827" s="42" t="s">
        <v>27</v>
      </c>
      <c r="D1827" s="42" t="s">
        <v>759</v>
      </c>
      <c r="E1827" s="247" t="s">
        <v>190</v>
      </c>
      <c r="F1827" s="151">
        <f>F1828</f>
        <v>15390</v>
      </c>
      <c r="G1827" s="151">
        <f>G1828</f>
        <v>15390</v>
      </c>
    </row>
    <row r="1828" spans="1:7" ht="63" hidden="1" x14ac:dyDescent="0.25">
      <c r="A1828" s="7" t="s">
        <v>290</v>
      </c>
      <c r="B1828" s="42" t="s">
        <v>132</v>
      </c>
      <c r="C1828" s="42" t="s">
        <v>27</v>
      </c>
      <c r="D1828" s="42" t="s">
        <v>759</v>
      </c>
      <c r="E1828" s="247" t="s">
        <v>291</v>
      </c>
      <c r="F1828" s="151">
        <v>15390</v>
      </c>
      <c r="G1828" s="151">
        <v>15390</v>
      </c>
    </row>
    <row r="1829" spans="1:7" ht="31.5" x14ac:dyDescent="0.25">
      <c r="A1829" s="37" t="s">
        <v>760</v>
      </c>
      <c r="B1829" s="38" t="s">
        <v>132</v>
      </c>
      <c r="C1829" s="38" t="s">
        <v>27</v>
      </c>
      <c r="D1829" s="38" t="s">
        <v>761</v>
      </c>
      <c r="E1829" s="39"/>
      <c r="F1829" s="168">
        <f t="shared" ref="F1829:G1831" si="477">F1830</f>
        <v>0</v>
      </c>
      <c r="G1829" s="168">
        <f t="shared" si="477"/>
        <v>150</v>
      </c>
    </row>
    <row r="1830" spans="1:7" ht="31.5" x14ac:dyDescent="0.25">
      <c r="A1830" s="14" t="s">
        <v>187</v>
      </c>
      <c r="B1830" s="42" t="s">
        <v>132</v>
      </c>
      <c r="C1830" s="42" t="s">
        <v>27</v>
      </c>
      <c r="D1830" s="42" t="s">
        <v>761</v>
      </c>
      <c r="E1830" s="247" t="s">
        <v>188</v>
      </c>
      <c r="F1830" s="151">
        <f t="shared" si="477"/>
        <v>0</v>
      </c>
      <c r="G1830" s="151">
        <f t="shared" si="477"/>
        <v>150</v>
      </c>
    </row>
    <row r="1831" spans="1:7" ht="15.75" x14ac:dyDescent="0.25">
      <c r="A1831" s="14" t="s">
        <v>234</v>
      </c>
      <c r="B1831" s="42" t="s">
        <v>132</v>
      </c>
      <c r="C1831" s="42" t="s">
        <v>27</v>
      </c>
      <c r="D1831" s="42" t="s">
        <v>761</v>
      </c>
      <c r="E1831" s="247" t="s">
        <v>235</v>
      </c>
      <c r="F1831" s="151">
        <f t="shared" si="477"/>
        <v>0</v>
      </c>
      <c r="G1831" s="151">
        <f t="shared" si="477"/>
        <v>150</v>
      </c>
    </row>
    <row r="1832" spans="1:7" ht="15.75" hidden="1" x14ac:dyDescent="0.25">
      <c r="A1832" s="14" t="s">
        <v>236</v>
      </c>
      <c r="B1832" s="42" t="s">
        <v>132</v>
      </c>
      <c r="C1832" s="42" t="s">
        <v>27</v>
      </c>
      <c r="D1832" s="42" t="s">
        <v>761</v>
      </c>
      <c r="E1832" s="247" t="s">
        <v>237</v>
      </c>
      <c r="F1832" s="151"/>
      <c r="G1832" s="151">
        <v>150</v>
      </c>
    </row>
    <row r="1833" spans="1:7" ht="15.75" x14ac:dyDescent="0.25">
      <c r="A1833" s="4" t="s">
        <v>762</v>
      </c>
      <c r="B1833" s="29" t="s">
        <v>132</v>
      </c>
      <c r="C1833" s="29" t="s">
        <v>27</v>
      </c>
      <c r="D1833" s="29" t="s">
        <v>763</v>
      </c>
      <c r="E1833" s="256"/>
      <c r="F1833" s="167">
        <f t="shared" ref="F1833:G1833" si="478">F1834+F1838</f>
        <v>96024</v>
      </c>
      <c r="G1833" s="167">
        <f t="shared" si="478"/>
        <v>96060</v>
      </c>
    </row>
    <row r="1834" spans="1:7" ht="15.75" x14ac:dyDescent="0.25">
      <c r="A1834" s="13" t="s">
        <v>764</v>
      </c>
      <c r="B1834" s="38" t="s">
        <v>132</v>
      </c>
      <c r="C1834" s="38" t="s">
        <v>27</v>
      </c>
      <c r="D1834" s="38" t="s">
        <v>765</v>
      </c>
      <c r="E1834" s="38"/>
      <c r="F1834" s="168">
        <f t="shared" ref="F1834:G1836" si="479">F1835</f>
        <v>95995</v>
      </c>
      <c r="G1834" s="168">
        <f t="shared" si="479"/>
        <v>96031</v>
      </c>
    </row>
    <row r="1835" spans="1:7" ht="31.5" x14ac:dyDescent="0.25">
      <c r="A1835" s="14" t="s">
        <v>187</v>
      </c>
      <c r="B1835" s="42" t="s">
        <v>132</v>
      </c>
      <c r="C1835" s="42" t="s">
        <v>27</v>
      </c>
      <c r="D1835" s="42" t="s">
        <v>765</v>
      </c>
      <c r="E1835" s="42" t="s">
        <v>188</v>
      </c>
      <c r="F1835" s="151">
        <f t="shared" si="479"/>
        <v>95995</v>
      </c>
      <c r="G1835" s="151">
        <f t="shared" si="479"/>
        <v>96031</v>
      </c>
    </row>
    <row r="1836" spans="1:7" ht="15.75" x14ac:dyDescent="0.25">
      <c r="A1836" s="14" t="s">
        <v>274</v>
      </c>
      <c r="B1836" s="42" t="s">
        <v>132</v>
      </c>
      <c r="C1836" s="42" t="s">
        <v>27</v>
      </c>
      <c r="D1836" s="42" t="s">
        <v>765</v>
      </c>
      <c r="E1836" s="42" t="s">
        <v>286</v>
      </c>
      <c r="F1836" s="151">
        <f t="shared" si="479"/>
        <v>95995</v>
      </c>
      <c r="G1836" s="151">
        <f t="shared" si="479"/>
        <v>96031</v>
      </c>
    </row>
    <row r="1837" spans="1:7" ht="47.25" hidden="1" x14ac:dyDescent="0.25">
      <c r="A1837" s="14" t="s">
        <v>329</v>
      </c>
      <c r="B1837" s="42" t="s">
        <v>132</v>
      </c>
      <c r="C1837" s="42" t="s">
        <v>27</v>
      </c>
      <c r="D1837" s="42" t="s">
        <v>765</v>
      </c>
      <c r="E1837" s="42" t="s">
        <v>473</v>
      </c>
      <c r="F1837" s="151">
        <v>95995</v>
      </c>
      <c r="G1837" s="151">
        <v>96031</v>
      </c>
    </row>
    <row r="1838" spans="1:7" ht="15.75" x14ac:dyDescent="0.25">
      <c r="A1838" s="13" t="s">
        <v>766</v>
      </c>
      <c r="B1838" s="38" t="s">
        <v>132</v>
      </c>
      <c r="C1838" s="38" t="s">
        <v>27</v>
      </c>
      <c r="D1838" s="38" t="s">
        <v>767</v>
      </c>
      <c r="E1838" s="38"/>
      <c r="F1838" s="168">
        <f t="shared" ref="F1838:G1840" si="480">F1839</f>
        <v>29</v>
      </c>
      <c r="G1838" s="168">
        <f t="shared" si="480"/>
        <v>29</v>
      </c>
    </row>
    <row r="1839" spans="1:7" ht="31.5" x14ac:dyDescent="0.25">
      <c r="A1839" s="14" t="s">
        <v>187</v>
      </c>
      <c r="B1839" s="42" t="s">
        <v>132</v>
      </c>
      <c r="C1839" s="42" t="s">
        <v>27</v>
      </c>
      <c r="D1839" s="42" t="s">
        <v>767</v>
      </c>
      <c r="E1839" s="42" t="s">
        <v>188</v>
      </c>
      <c r="F1839" s="151">
        <f t="shared" si="480"/>
        <v>29</v>
      </c>
      <c r="G1839" s="151">
        <f t="shared" si="480"/>
        <v>29</v>
      </c>
    </row>
    <row r="1840" spans="1:7" ht="15.75" x14ac:dyDescent="0.25">
      <c r="A1840" s="14" t="s">
        <v>274</v>
      </c>
      <c r="B1840" s="42" t="s">
        <v>132</v>
      </c>
      <c r="C1840" s="42" t="s">
        <v>27</v>
      </c>
      <c r="D1840" s="42" t="s">
        <v>767</v>
      </c>
      <c r="E1840" s="42" t="s">
        <v>286</v>
      </c>
      <c r="F1840" s="151">
        <f t="shared" si="480"/>
        <v>29</v>
      </c>
      <c r="G1840" s="151">
        <f t="shared" si="480"/>
        <v>29</v>
      </c>
    </row>
    <row r="1841" spans="1:7" ht="15.75" hidden="1" x14ac:dyDescent="0.25">
      <c r="A1841" s="14" t="s">
        <v>275</v>
      </c>
      <c r="B1841" s="42" t="s">
        <v>132</v>
      </c>
      <c r="C1841" s="42" t="s">
        <v>27</v>
      </c>
      <c r="D1841" s="42" t="s">
        <v>767</v>
      </c>
      <c r="E1841" s="42" t="s">
        <v>276</v>
      </c>
      <c r="F1841" s="151">
        <v>29</v>
      </c>
      <c r="G1841" s="151">
        <v>29</v>
      </c>
    </row>
    <row r="1842" spans="1:7" ht="18.75" x14ac:dyDescent="0.3">
      <c r="A1842" s="241" t="s">
        <v>768</v>
      </c>
      <c r="B1842" s="242">
        <v>12</v>
      </c>
      <c r="C1842" s="242"/>
      <c r="D1842" s="242"/>
      <c r="E1842" s="242"/>
      <c r="F1842" s="235">
        <f>F1843+F1850+F1861</f>
        <v>52222</v>
      </c>
      <c r="G1842" s="235">
        <f>G1843+G1850+G1861</f>
        <v>52222</v>
      </c>
    </row>
    <row r="1843" spans="1:7" ht="15.75" x14ac:dyDescent="0.25">
      <c r="A1843" s="295" t="s">
        <v>769</v>
      </c>
      <c r="B1843" s="29">
        <v>12</v>
      </c>
      <c r="C1843" s="29" t="s">
        <v>12</v>
      </c>
      <c r="D1843" s="296"/>
      <c r="E1843" s="31"/>
      <c r="F1843" s="167">
        <f t="shared" ref="F1843:G1844" si="481">F1844</f>
        <v>24200</v>
      </c>
      <c r="G1843" s="167">
        <f t="shared" si="481"/>
        <v>24200</v>
      </c>
    </row>
    <row r="1844" spans="1:7" ht="47.25" x14ac:dyDescent="0.25">
      <c r="A1844" s="64" t="s">
        <v>770</v>
      </c>
      <c r="B1844" s="29">
        <v>12</v>
      </c>
      <c r="C1844" s="87" t="s">
        <v>12</v>
      </c>
      <c r="D1844" s="29" t="s">
        <v>206</v>
      </c>
      <c r="E1844" s="89"/>
      <c r="F1844" s="167">
        <f t="shared" si="481"/>
        <v>24200</v>
      </c>
      <c r="G1844" s="167">
        <f t="shared" si="481"/>
        <v>24200</v>
      </c>
    </row>
    <row r="1845" spans="1:7" ht="63" x14ac:dyDescent="0.25">
      <c r="A1845" s="64" t="s">
        <v>771</v>
      </c>
      <c r="B1845" s="29" t="s">
        <v>347</v>
      </c>
      <c r="C1845" s="29" t="s">
        <v>12</v>
      </c>
      <c r="D1845" s="36" t="s">
        <v>207</v>
      </c>
      <c r="E1845" s="30"/>
      <c r="F1845" s="167">
        <f>F1846</f>
        <v>24200</v>
      </c>
      <c r="G1845" s="167">
        <f>G1846</f>
        <v>24200</v>
      </c>
    </row>
    <row r="1846" spans="1:7" ht="15.75" x14ac:dyDescent="0.25">
      <c r="A1846" s="13" t="s">
        <v>772</v>
      </c>
      <c r="B1846" s="38" t="s">
        <v>347</v>
      </c>
      <c r="C1846" s="38" t="s">
        <v>12</v>
      </c>
      <c r="D1846" s="38" t="s">
        <v>773</v>
      </c>
      <c r="E1846" s="38"/>
      <c r="F1846" s="168">
        <f t="shared" ref="F1846:G1848" si="482">F1847</f>
        <v>24200</v>
      </c>
      <c r="G1846" s="168">
        <f t="shared" si="482"/>
        <v>24200</v>
      </c>
    </row>
    <row r="1847" spans="1:7" ht="31.5" x14ac:dyDescent="0.25">
      <c r="A1847" s="137" t="s">
        <v>187</v>
      </c>
      <c r="B1847" s="42" t="s">
        <v>347</v>
      </c>
      <c r="C1847" s="42" t="s">
        <v>12</v>
      </c>
      <c r="D1847" s="42" t="s">
        <v>773</v>
      </c>
      <c r="E1847" s="42" t="s">
        <v>188</v>
      </c>
      <c r="F1847" s="151">
        <f t="shared" si="482"/>
        <v>24200</v>
      </c>
      <c r="G1847" s="151">
        <f t="shared" si="482"/>
        <v>24200</v>
      </c>
    </row>
    <row r="1848" spans="1:7" ht="15.75" x14ac:dyDescent="0.25">
      <c r="A1848" s="14" t="s">
        <v>274</v>
      </c>
      <c r="B1848" s="42" t="s">
        <v>347</v>
      </c>
      <c r="C1848" s="42" t="s">
        <v>12</v>
      </c>
      <c r="D1848" s="42" t="s">
        <v>773</v>
      </c>
      <c r="E1848" s="42" t="s">
        <v>286</v>
      </c>
      <c r="F1848" s="151">
        <f t="shared" si="482"/>
        <v>24200</v>
      </c>
      <c r="G1848" s="151">
        <f t="shared" si="482"/>
        <v>24200</v>
      </c>
    </row>
    <row r="1849" spans="1:7" ht="47.25" hidden="1" x14ac:dyDescent="0.25">
      <c r="A1849" s="14" t="s">
        <v>329</v>
      </c>
      <c r="B1849" s="42" t="s">
        <v>347</v>
      </c>
      <c r="C1849" s="42" t="s">
        <v>12</v>
      </c>
      <c r="D1849" s="42" t="s">
        <v>773</v>
      </c>
      <c r="E1849" s="42" t="s">
        <v>473</v>
      </c>
      <c r="F1849" s="151">
        <v>24200</v>
      </c>
      <c r="G1849" s="151">
        <v>24200</v>
      </c>
    </row>
    <row r="1850" spans="1:7" ht="15.75" x14ac:dyDescent="0.25">
      <c r="A1850" s="64" t="s">
        <v>774</v>
      </c>
      <c r="B1850" s="29" t="s">
        <v>347</v>
      </c>
      <c r="C1850" s="29" t="s">
        <v>10</v>
      </c>
      <c r="D1850" s="29"/>
      <c r="E1850" s="29"/>
      <c r="F1850" s="167">
        <f>F1851</f>
        <v>17634</v>
      </c>
      <c r="G1850" s="167">
        <f>G1851</f>
        <v>17634</v>
      </c>
    </row>
    <row r="1851" spans="1:7" ht="47.25" x14ac:dyDescent="0.25">
      <c r="A1851" s="64" t="s">
        <v>775</v>
      </c>
      <c r="B1851" s="29">
        <v>12</v>
      </c>
      <c r="C1851" s="29" t="s">
        <v>10</v>
      </c>
      <c r="D1851" s="29" t="s">
        <v>206</v>
      </c>
      <c r="E1851" s="89"/>
      <c r="F1851" s="167">
        <f>F1853+F1857</f>
        <v>17634</v>
      </c>
      <c r="G1851" s="167">
        <f>G1853+G1857</f>
        <v>17634</v>
      </c>
    </row>
    <row r="1852" spans="1:7" ht="63" x14ac:dyDescent="0.25">
      <c r="A1852" s="64" t="s">
        <v>771</v>
      </c>
      <c r="B1852" s="29" t="s">
        <v>347</v>
      </c>
      <c r="C1852" s="29" t="s">
        <v>10</v>
      </c>
      <c r="D1852" s="36" t="s">
        <v>207</v>
      </c>
      <c r="E1852" s="30"/>
      <c r="F1852" s="167">
        <f>F1853+F1857</f>
        <v>17634</v>
      </c>
      <c r="G1852" s="167">
        <f>G1853+G1857</f>
        <v>17634</v>
      </c>
    </row>
    <row r="1853" spans="1:7" ht="31.5" x14ac:dyDescent="0.25">
      <c r="A1853" s="37" t="s">
        <v>776</v>
      </c>
      <c r="B1853" s="38">
        <v>12</v>
      </c>
      <c r="C1853" s="38" t="s">
        <v>10</v>
      </c>
      <c r="D1853" s="38" t="s">
        <v>777</v>
      </c>
      <c r="E1853" s="42"/>
      <c r="F1853" s="168">
        <f t="shared" ref="F1853:G1855" si="483">F1854</f>
        <v>17134</v>
      </c>
      <c r="G1853" s="168">
        <f t="shared" si="483"/>
        <v>17134</v>
      </c>
    </row>
    <row r="1854" spans="1:7" ht="15.75" x14ac:dyDescent="0.25">
      <c r="A1854" s="49" t="s">
        <v>32</v>
      </c>
      <c r="B1854" s="29" t="s">
        <v>347</v>
      </c>
      <c r="C1854" s="29" t="s">
        <v>10</v>
      </c>
      <c r="D1854" s="42" t="s">
        <v>777</v>
      </c>
      <c r="E1854" s="42" t="s">
        <v>42</v>
      </c>
      <c r="F1854" s="151">
        <f t="shared" si="483"/>
        <v>17134</v>
      </c>
      <c r="G1854" s="151">
        <f t="shared" si="483"/>
        <v>17134</v>
      </c>
    </row>
    <row r="1855" spans="1:7" ht="31.5" x14ac:dyDescent="0.25">
      <c r="A1855" s="49" t="s">
        <v>33</v>
      </c>
      <c r="B1855" s="29" t="s">
        <v>347</v>
      </c>
      <c r="C1855" s="29" t="s">
        <v>10</v>
      </c>
      <c r="D1855" s="42" t="s">
        <v>777</v>
      </c>
      <c r="E1855" s="42" t="s">
        <v>43</v>
      </c>
      <c r="F1855" s="151">
        <f t="shared" si="483"/>
        <v>17134</v>
      </c>
      <c r="G1855" s="151">
        <f t="shared" si="483"/>
        <v>17134</v>
      </c>
    </row>
    <row r="1856" spans="1:7" ht="15.75" hidden="1" x14ac:dyDescent="0.25">
      <c r="A1856" s="7" t="s">
        <v>34</v>
      </c>
      <c r="B1856" s="42" t="s">
        <v>347</v>
      </c>
      <c r="C1856" s="42" t="s">
        <v>10</v>
      </c>
      <c r="D1856" s="42" t="s">
        <v>777</v>
      </c>
      <c r="E1856" s="42" t="s">
        <v>35</v>
      </c>
      <c r="F1856" s="151">
        <v>17134</v>
      </c>
      <c r="G1856" s="151">
        <v>17134</v>
      </c>
    </row>
    <row r="1857" spans="1:7" ht="15.75" x14ac:dyDescent="0.25">
      <c r="A1857" s="185" t="s">
        <v>778</v>
      </c>
      <c r="B1857" s="38" t="s">
        <v>347</v>
      </c>
      <c r="C1857" s="38" t="s">
        <v>10</v>
      </c>
      <c r="D1857" s="38" t="s">
        <v>779</v>
      </c>
      <c r="E1857" s="38"/>
      <c r="F1857" s="168">
        <f t="shared" ref="F1857:G1859" si="484">F1858</f>
        <v>500</v>
      </c>
      <c r="G1857" s="168">
        <f t="shared" si="484"/>
        <v>500</v>
      </c>
    </row>
    <row r="1858" spans="1:7" ht="15.75" x14ac:dyDescent="0.25">
      <c r="A1858" s="49" t="s">
        <v>32</v>
      </c>
      <c r="B1858" s="42" t="s">
        <v>347</v>
      </c>
      <c r="C1858" s="42" t="s">
        <v>10</v>
      </c>
      <c r="D1858" s="42" t="s">
        <v>779</v>
      </c>
      <c r="E1858" s="42" t="s">
        <v>42</v>
      </c>
      <c r="F1858" s="151">
        <f t="shared" si="484"/>
        <v>500</v>
      </c>
      <c r="G1858" s="151">
        <f t="shared" si="484"/>
        <v>500</v>
      </c>
    </row>
    <row r="1859" spans="1:7" ht="31.5" x14ac:dyDescent="0.25">
      <c r="A1859" s="49" t="s">
        <v>33</v>
      </c>
      <c r="B1859" s="42" t="s">
        <v>347</v>
      </c>
      <c r="C1859" s="42" t="s">
        <v>10</v>
      </c>
      <c r="D1859" s="42" t="s">
        <v>779</v>
      </c>
      <c r="E1859" s="42" t="s">
        <v>43</v>
      </c>
      <c r="F1859" s="151">
        <f t="shared" si="484"/>
        <v>500</v>
      </c>
      <c r="G1859" s="151">
        <f t="shared" si="484"/>
        <v>500</v>
      </c>
    </row>
    <row r="1860" spans="1:7" ht="15.75" hidden="1" x14ac:dyDescent="0.25">
      <c r="A1860" s="7" t="s">
        <v>34</v>
      </c>
      <c r="B1860" s="42" t="s">
        <v>347</v>
      </c>
      <c r="C1860" s="42" t="s">
        <v>10</v>
      </c>
      <c r="D1860" s="42" t="s">
        <v>779</v>
      </c>
      <c r="E1860" s="42" t="s">
        <v>35</v>
      </c>
      <c r="F1860" s="151">
        <v>500</v>
      </c>
      <c r="G1860" s="151">
        <v>500</v>
      </c>
    </row>
    <row r="1861" spans="1:7" ht="15.75" x14ac:dyDescent="0.25">
      <c r="A1861" s="295" t="s">
        <v>780</v>
      </c>
      <c r="B1861" s="29">
        <v>12</v>
      </c>
      <c r="C1861" s="29" t="s">
        <v>55</v>
      </c>
      <c r="D1861" s="296"/>
      <c r="E1861" s="31"/>
      <c r="F1861" s="167">
        <f>F1862</f>
        <v>10388</v>
      </c>
      <c r="G1861" s="167">
        <f>G1862</f>
        <v>10388</v>
      </c>
    </row>
    <row r="1862" spans="1:7" ht="47.25" x14ac:dyDescent="0.25">
      <c r="A1862" s="4" t="s">
        <v>205</v>
      </c>
      <c r="B1862" s="29">
        <v>12</v>
      </c>
      <c r="C1862" s="87" t="s">
        <v>55</v>
      </c>
      <c r="D1862" s="29" t="s">
        <v>206</v>
      </c>
      <c r="E1862" s="29"/>
      <c r="F1862" s="167">
        <f>F1863+F1880</f>
        <v>10388</v>
      </c>
      <c r="G1862" s="167">
        <f>G1863+G1880</f>
        <v>10388</v>
      </c>
    </row>
    <row r="1863" spans="1:7" ht="63" x14ac:dyDescent="0.25">
      <c r="A1863" s="64" t="s">
        <v>771</v>
      </c>
      <c r="B1863" s="29" t="s">
        <v>347</v>
      </c>
      <c r="C1863" s="29" t="s">
        <v>55</v>
      </c>
      <c r="D1863" s="36" t="s">
        <v>207</v>
      </c>
      <c r="E1863" s="30"/>
      <c r="F1863" s="167">
        <f>F1864+F1868+F1872+F1876</f>
        <v>9188</v>
      </c>
      <c r="G1863" s="167">
        <f>G1864+G1868+G1872+G1876</f>
        <v>9188</v>
      </c>
    </row>
    <row r="1864" spans="1:7" ht="31.5" x14ac:dyDescent="0.25">
      <c r="A1864" s="44" t="s">
        <v>776</v>
      </c>
      <c r="B1864" s="38" t="s">
        <v>347</v>
      </c>
      <c r="C1864" s="38" t="s">
        <v>55</v>
      </c>
      <c r="D1864" s="38" t="s">
        <v>777</v>
      </c>
      <c r="E1864" s="38"/>
      <c r="F1864" s="168">
        <f t="shared" ref="F1864:G1866" si="485">F1865</f>
        <v>2700</v>
      </c>
      <c r="G1864" s="168">
        <f t="shared" si="485"/>
        <v>2700</v>
      </c>
    </row>
    <row r="1865" spans="1:7" ht="15.75" x14ac:dyDescent="0.25">
      <c r="A1865" s="49" t="s">
        <v>32</v>
      </c>
      <c r="B1865" s="42" t="s">
        <v>347</v>
      </c>
      <c r="C1865" s="42" t="s">
        <v>55</v>
      </c>
      <c r="D1865" s="42" t="s">
        <v>777</v>
      </c>
      <c r="E1865" s="42">
        <v>200</v>
      </c>
      <c r="F1865" s="151">
        <f t="shared" si="485"/>
        <v>2700</v>
      </c>
      <c r="G1865" s="151">
        <f t="shared" si="485"/>
        <v>2700</v>
      </c>
    </row>
    <row r="1866" spans="1:7" ht="31.5" x14ac:dyDescent="0.25">
      <c r="A1866" s="49" t="s">
        <v>33</v>
      </c>
      <c r="B1866" s="42" t="s">
        <v>347</v>
      </c>
      <c r="C1866" s="42" t="s">
        <v>55</v>
      </c>
      <c r="D1866" s="42" t="s">
        <v>777</v>
      </c>
      <c r="E1866" s="42">
        <v>240</v>
      </c>
      <c r="F1866" s="151">
        <f t="shared" si="485"/>
        <v>2700</v>
      </c>
      <c r="G1866" s="151">
        <f t="shared" si="485"/>
        <v>2700</v>
      </c>
    </row>
    <row r="1867" spans="1:7" ht="15.75" hidden="1" x14ac:dyDescent="0.25">
      <c r="A1867" s="7" t="s">
        <v>34</v>
      </c>
      <c r="B1867" s="42" t="s">
        <v>347</v>
      </c>
      <c r="C1867" s="42" t="s">
        <v>55</v>
      </c>
      <c r="D1867" s="42" t="s">
        <v>777</v>
      </c>
      <c r="E1867" s="42" t="s">
        <v>35</v>
      </c>
      <c r="F1867" s="151">
        <v>2700</v>
      </c>
      <c r="G1867" s="151">
        <v>2700</v>
      </c>
    </row>
    <row r="1868" spans="1:7" ht="47.25" x14ac:dyDescent="0.25">
      <c r="A1868" s="185" t="s">
        <v>781</v>
      </c>
      <c r="B1868" s="38" t="s">
        <v>347</v>
      </c>
      <c r="C1868" s="38" t="s">
        <v>55</v>
      </c>
      <c r="D1868" s="38" t="s">
        <v>782</v>
      </c>
      <c r="E1868" s="38"/>
      <c r="F1868" s="168">
        <f t="shared" ref="F1868:G1870" si="486">F1869</f>
        <v>500</v>
      </c>
      <c r="G1868" s="168">
        <f t="shared" si="486"/>
        <v>500</v>
      </c>
    </row>
    <row r="1869" spans="1:7" ht="15.75" x14ac:dyDescent="0.25">
      <c r="A1869" s="49" t="s">
        <v>32</v>
      </c>
      <c r="B1869" s="42" t="s">
        <v>347</v>
      </c>
      <c r="C1869" s="42" t="s">
        <v>55</v>
      </c>
      <c r="D1869" s="42" t="s">
        <v>782</v>
      </c>
      <c r="E1869" s="42" t="s">
        <v>42</v>
      </c>
      <c r="F1869" s="151">
        <f t="shared" si="486"/>
        <v>500</v>
      </c>
      <c r="G1869" s="151">
        <f t="shared" si="486"/>
        <v>500</v>
      </c>
    </row>
    <row r="1870" spans="1:7" ht="31.5" x14ac:dyDescent="0.25">
      <c r="A1870" s="49" t="s">
        <v>33</v>
      </c>
      <c r="B1870" s="42" t="s">
        <v>347</v>
      </c>
      <c r="C1870" s="42" t="s">
        <v>55</v>
      </c>
      <c r="D1870" s="42" t="s">
        <v>782</v>
      </c>
      <c r="E1870" s="42" t="s">
        <v>43</v>
      </c>
      <c r="F1870" s="151">
        <f t="shared" si="486"/>
        <v>500</v>
      </c>
      <c r="G1870" s="151">
        <f t="shared" si="486"/>
        <v>500</v>
      </c>
    </row>
    <row r="1871" spans="1:7" ht="15.75" hidden="1" x14ac:dyDescent="0.25">
      <c r="A1871" s="7" t="s">
        <v>34</v>
      </c>
      <c r="B1871" s="42" t="s">
        <v>347</v>
      </c>
      <c r="C1871" s="42" t="s">
        <v>55</v>
      </c>
      <c r="D1871" s="42" t="s">
        <v>782</v>
      </c>
      <c r="E1871" s="42" t="s">
        <v>35</v>
      </c>
      <c r="F1871" s="151">
        <v>500</v>
      </c>
      <c r="G1871" s="151">
        <v>500</v>
      </c>
    </row>
    <row r="1872" spans="1:7" ht="15.75" x14ac:dyDescent="0.25">
      <c r="A1872" s="185" t="s">
        <v>783</v>
      </c>
      <c r="B1872" s="38" t="s">
        <v>347</v>
      </c>
      <c r="C1872" s="38" t="s">
        <v>55</v>
      </c>
      <c r="D1872" s="38" t="s">
        <v>784</v>
      </c>
      <c r="E1872" s="38"/>
      <c r="F1872" s="168">
        <f t="shared" ref="F1872:G1874" si="487">F1873</f>
        <v>1000</v>
      </c>
      <c r="G1872" s="168">
        <f t="shared" si="487"/>
        <v>1000</v>
      </c>
    </row>
    <row r="1873" spans="1:7" ht="15.75" x14ac:dyDescent="0.25">
      <c r="A1873" s="49" t="s">
        <v>32</v>
      </c>
      <c r="B1873" s="42" t="s">
        <v>347</v>
      </c>
      <c r="C1873" s="42" t="s">
        <v>55</v>
      </c>
      <c r="D1873" s="42" t="s">
        <v>784</v>
      </c>
      <c r="E1873" s="42" t="s">
        <v>42</v>
      </c>
      <c r="F1873" s="151">
        <f t="shared" si="487"/>
        <v>1000</v>
      </c>
      <c r="G1873" s="151">
        <f t="shared" si="487"/>
        <v>1000</v>
      </c>
    </row>
    <row r="1874" spans="1:7" ht="31.5" x14ac:dyDescent="0.25">
      <c r="A1874" s="49" t="s">
        <v>33</v>
      </c>
      <c r="B1874" s="42" t="s">
        <v>347</v>
      </c>
      <c r="C1874" s="42" t="s">
        <v>55</v>
      </c>
      <c r="D1874" s="42" t="s">
        <v>784</v>
      </c>
      <c r="E1874" s="42" t="s">
        <v>43</v>
      </c>
      <c r="F1874" s="151">
        <f t="shared" si="487"/>
        <v>1000</v>
      </c>
      <c r="G1874" s="151">
        <f t="shared" si="487"/>
        <v>1000</v>
      </c>
    </row>
    <row r="1875" spans="1:7" ht="15.75" hidden="1" x14ac:dyDescent="0.25">
      <c r="A1875" s="7" t="s">
        <v>34</v>
      </c>
      <c r="B1875" s="42" t="s">
        <v>347</v>
      </c>
      <c r="C1875" s="42" t="s">
        <v>55</v>
      </c>
      <c r="D1875" s="42" t="s">
        <v>784</v>
      </c>
      <c r="E1875" s="42" t="s">
        <v>35</v>
      </c>
      <c r="F1875" s="151">
        <v>1000</v>
      </c>
      <c r="G1875" s="151">
        <v>1000</v>
      </c>
    </row>
    <row r="1876" spans="1:7" ht="31.5" x14ac:dyDescent="0.25">
      <c r="A1876" s="185" t="s">
        <v>785</v>
      </c>
      <c r="B1876" s="38" t="s">
        <v>347</v>
      </c>
      <c r="C1876" s="38" t="s">
        <v>55</v>
      </c>
      <c r="D1876" s="38" t="s">
        <v>786</v>
      </c>
      <c r="E1876" s="38"/>
      <c r="F1876" s="168">
        <f t="shared" ref="F1876:G1878" si="488">F1877</f>
        <v>4988</v>
      </c>
      <c r="G1876" s="168">
        <f t="shared" si="488"/>
        <v>4988</v>
      </c>
    </row>
    <row r="1877" spans="1:7" ht="15.75" x14ac:dyDescent="0.25">
      <c r="A1877" s="49" t="s">
        <v>32</v>
      </c>
      <c r="B1877" s="42" t="s">
        <v>347</v>
      </c>
      <c r="C1877" s="42" t="s">
        <v>55</v>
      </c>
      <c r="D1877" s="42" t="s">
        <v>786</v>
      </c>
      <c r="E1877" s="42" t="s">
        <v>42</v>
      </c>
      <c r="F1877" s="151">
        <f t="shared" si="488"/>
        <v>4988</v>
      </c>
      <c r="G1877" s="151">
        <f t="shared" si="488"/>
        <v>4988</v>
      </c>
    </row>
    <row r="1878" spans="1:7" ht="31.5" x14ac:dyDescent="0.25">
      <c r="A1878" s="49" t="s">
        <v>33</v>
      </c>
      <c r="B1878" s="42" t="s">
        <v>347</v>
      </c>
      <c r="C1878" s="42" t="s">
        <v>55</v>
      </c>
      <c r="D1878" s="42" t="s">
        <v>786</v>
      </c>
      <c r="E1878" s="42" t="s">
        <v>43</v>
      </c>
      <c r="F1878" s="151">
        <f t="shared" si="488"/>
        <v>4988</v>
      </c>
      <c r="G1878" s="151">
        <f t="shared" si="488"/>
        <v>4988</v>
      </c>
    </row>
    <row r="1879" spans="1:7" ht="15.75" hidden="1" x14ac:dyDescent="0.25">
      <c r="A1879" s="7" t="s">
        <v>34</v>
      </c>
      <c r="B1879" s="42" t="s">
        <v>347</v>
      </c>
      <c r="C1879" s="42" t="s">
        <v>55</v>
      </c>
      <c r="D1879" s="42" t="s">
        <v>786</v>
      </c>
      <c r="E1879" s="42" t="s">
        <v>35</v>
      </c>
      <c r="F1879" s="151">
        <v>4988</v>
      </c>
      <c r="G1879" s="151">
        <v>4988</v>
      </c>
    </row>
    <row r="1880" spans="1:7" ht="47.25" x14ac:dyDescent="0.25">
      <c r="A1880" s="64" t="s">
        <v>787</v>
      </c>
      <c r="B1880" s="29" t="s">
        <v>347</v>
      </c>
      <c r="C1880" s="29" t="s">
        <v>55</v>
      </c>
      <c r="D1880" s="36" t="s">
        <v>788</v>
      </c>
      <c r="E1880" s="30"/>
      <c r="F1880" s="167">
        <f t="shared" ref="F1880:G1883" si="489">F1881</f>
        <v>1200</v>
      </c>
      <c r="G1880" s="167">
        <f t="shared" si="489"/>
        <v>1200</v>
      </c>
    </row>
    <row r="1881" spans="1:7" ht="31.5" x14ac:dyDescent="0.25">
      <c r="A1881" s="44" t="s">
        <v>789</v>
      </c>
      <c r="B1881" s="38" t="s">
        <v>347</v>
      </c>
      <c r="C1881" s="38" t="s">
        <v>55</v>
      </c>
      <c r="D1881" s="38" t="s">
        <v>790</v>
      </c>
      <c r="E1881" s="42"/>
      <c r="F1881" s="168">
        <f t="shared" si="489"/>
        <v>1200</v>
      </c>
      <c r="G1881" s="168">
        <f t="shared" si="489"/>
        <v>1200</v>
      </c>
    </row>
    <row r="1882" spans="1:7" ht="15.75" x14ac:dyDescent="0.25">
      <c r="A1882" s="49" t="s">
        <v>32</v>
      </c>
      <c r="B1882" s="42" t="s">
        <v>347</v>
      </c>
      <c r="C1882" s="42" t="s">
        <v>55</v>
      </c>
      <c r="D1882" s="42" t="s">
        <v>790</v>
      </c>
      <c r="E1882" s="42">
        <v>200</v>
      </c>
      <c r="F1882" s="151">
        <f t="shared" si="489"/>
        <v>1200</v>
      </c>
      <c r="G1882" s="151">
        <f t="shared" si="489"/>
        <v>1200</v>
      </c>
    </row>
    <row r="1883" spans="1:7" ht="31.5" x14ac:dyDescent="0.25">
      <c r="A1883" s="49" t="s">
        <v>33</v>
      </c>
      <c r="B1883" s="42" t="s">
        <v>347</v>
      </c>
      <c r="C1883" s="42" t="s">
        <v>55</v>
      </c>
      <c r="D1883" s="42" t="s">
        <v>790</v>
      </c>
      <c r="E1883" s="42">
        <v>240</v>
      </c>
      <c r="F1883" s="151">
        <f t="shared" si="489"/>
        <v>1200</v>
      </c>
      <c r="G1883" s="151">
        <f t="shared" si="489"/>
        <v>1200</v>
      </c>
    </row>
    <row r="1884" spans="1:7" ht="15.75" hidden="1" x14ac:dyDescent="0.25">
      <c r="A1884" s="7" t="s">
        <v>34</v>
      </c>
      <c r="B1884" s="42" t="s">
        <v>347</v>
      </c>
      <c r="C1884" s="42" t="s">
        <v>55</v>
      </c>
      <c r="D1884" s="42" t="s">
        <v>790</v>
      </c>
      <c r="E1884" s="42" t="s">
        <v>35</v>
      </c>
      <c r="F1884" s="151">
        <v>1200</v>
      </c>
      <c r="G1884" s="151">
        <v>1200</v>
      </c>
    </row>
    <row r="1885" spans="1:7" s="244" customFormat="1" ht="18.75" x14ac:dyDescent="0.3">
      <c r="A1885" s="297" t="s">
        <v>791</v>
      </c>
      <c r="B1885" s="27" t="s">
        <v>150</v>
      </c>
      <c r="C1885" s="27"/>
      <c r="D1885" s="27"/>
      <c r="E1885" s="27"/>
      <c r="F1885" s="235">
        <f t="shared" ref="F1885:G1890" si="490">F1886</f>
        <v>42000</v>
      </c>
      <c r="G1885" s="235">
        <f t="shared" si="490"/>
        <v>42000</v>
      </c>
    </row>
    <row r="1886" spans="1:7" s="244" customFormat="1" ht="15.75" x14ac:dyDescent="0.25">
      <c r="A1886" s="298" t="s">
        <v>792</v>
      </c>
      <c r="B1886" s="29" t="s">
        <v>150</v>
      </c>
      <c r="C1886" s="29" t="s">
        <v>12</v>
      </c>
      <c r="D1886" s="29"/>
      <c r="E1886" s="29"/>
      <c r="F1886" s="167">
        <f t="shared" si="490"/>
        <v>42000</v>
      </c>
      <c r="G1886" s="167">
        <f t="shared" si="490"/>
        <v>42000</v>
      </c>
    </row>
    <row r="1887" spans="1:7" s="244" customFormat="1" ht="31.5" x14ac:dyDescent="0.25">
      <c r="A1887" s="64" t="s">
        <v>126</v>
      </c>
      <c r="B1887" s="29" t="s">
        <v>150</v>
      </c>
      <c r="C1887" s="29" t="s">
        <v>12</v>
      </c>
      <c r="D1887" s="29" t="s">
        <v>13</v>
      </c>
      <c r="E1887" s="29"/>
      <c r="F1887" s="167">
        <f t="shared" si="490"/>
        <v>42000</v>
      </c>
      <c r="G1887" s="167">
        <f t="shared" si="490"/>
        <v>42000</v>
      </c>
    </row>
    <row r="1888" spans="1:7" s="244" customFormat="1" ht="15.75" x14ac:dyDescent="0.25">
      <c r="A1888" s="64" t="s">
        <v>793</v>
      </c>
      <c r="B1888" s="29" t="s">
        <v>150</v>
      </c>
      <c r="C1888" s="29" t="s">
        <v>12</v>
      </c>
      <c r="D1888" s="36" t="s">
        <v>794</v>
      </c>
      <c r="E1888" s="29"/>
      <c r="F1888" s="167">
        <f t="shared" si="490"/>
        <v>42000</v>
      </c>
      <c r="G1888" s="167">
        <f t="shared" si="490"/>
        <v>42000</v>
      </c>
    </row>
    <row r="1889" spans="1:7" s="244" customFormat="1" ht="31.5" x14ac:dyDescent="0.25">
      <c r="A1889" s="64" t="s">
        <v>795</v>
      </c>
      <c r="B1889" s="29" t="s">
        <v>150</v>
      </c>
      <c r="C1889" s="29" t="s">
        <v>12</v>
      </c>
      <c r="D1889" s="36" t="s">
        <v>796</v>
      </c>
      <c r="E1889" s="29"/>
      <c r="F1889" s="167">
        <f t="shared" si="490"/>
        <v>42000</v>
      </c>
      <c r="G1889" s="167">
        <f t="shared" si="490"/>
        <v>42000</v>
      </c>
    </row>
    <row r="1890" spans="1:7" s="244" customFormat="1" ht="15.75" x14ac:dyDescent="0.25">
      <c r="A1890" s="217" t="s">
        <v>797</v>
      </c>
      <c r="B1890" s="42" t="s">
        <v>150</v>
      </c>
      <c r="C1890" s="42" t="s">
        <v>12</v>
      </c>
      <c r="D1890" s="89" t="s">
        <v>796</v>
      </c>
      <c r="E1890" s="89">
        <v>700</v>
      </c>
      <c r="F1890" s="151">
        <f t="shared" si="490"/>
        <v>42000</v>
      </c>
      <c r="G1890" s="151">
        <f t="shared" si="490"/>
        <v>42000</v>
      </c>
    </row>
    <row r="1891" spans="1:7" s="244" customFormat="1" ht="15.75" x14ac:dyDescent="0.25">
      <c r="A1891" s="217" t="s">
        <v>798</v>
      </c>
      <c r="B1891" s="42" t="s">
        <v>150</v>
      </c>
      <c r="C1891" s="42" t="s">
        <v>12</v>
      </c>
      <c r="D1891" s="89" t="s">
        <v>796</v>
      </c>
      <c r="E1891" s="89">
        <v>730</v>
      </c>
      <c r="F1891" s="151">
        <v>42000</v>
      </c>
      <c r="G1891" s="151">
        <v>42000</v>
      </c>
    </row>
    <row r="1892" spans="1:7" ht="15.75" x14ac:dyDescent="0.25">
      <c r="A1892" s="248"/>
      <c r="B1892" s="42"/>
      <c r="C1892" s="42"/>
      <c r="D1892" s="42"/>
      <c r="E1892" s="42"/>
      <c r="F1892" s="151"/>
      <c r="G1892" s="151"/>
    </row>
    <row r="1893" spans="1:7" ht="15.75" x14ac:dyDescent="0.25">
      <c r="A1893" s="28" t="s">
        <v>799</v>
      </c>
      <c r="B1893" s="30"/>
      <c r="C1893" s="30"/>
      <c r="D1893" s="42"/>
      <c r="E1893" s="51"/>
      <c r="F1893" s="167">
        <f>F5+F375+F487+F614+F855+F869+F1420+F1557+F1576+F1731+F1842+F1885</f>
        <v>13455807.850000001</v>
      </c>
      <c r="G1893" s="167">
        <f>G5+G375+G487+G614+G855+G869+G1420+G1557+G1576+G1731+G1842+G1885</f>
        <v>12880858.779999999</v>
      </c>
    </row>
    <row r="1894" spans="1:7" ht="15.75" x14ac:dyDescent="0.25">
      <c r="A1894" s="299"/>
      <c r="B1894" s="300"/>
      <c r="C1894" s="300"/>
      <c r="D1894" s="301"/>
      <c r="E1894" s="302"/>
      <c r="F1894" s="303"/>
      <c r="G1894" s="303"/>
    </row>
    <row r="1895" spans="1:7" ht="18.75" x14ac:dyDescent="0.3">
      <c r="A1895" s="304" t="s">
        <v>800</v>
      </c>
      <c r="B1895" s="305"/>
      <c r="C1895" s="305"/>
      <c r="D1895" s="306"/>
      <c r="E1895" s="307" t="s">
        <v>801</v>
      </c>
      <c r="F1895" s="308"/>
      <c r="G1895" s="308"/>
    </row>
    <row r="1896" spans="1:7" x14ac:dyDescent="0.2">
      <c r="A1896" s="309"/>
    </row>
    <row r="1897" spans="1:7" ht="18.75" x14ac:dyDescent="0.3">
      <c r="A1897" s="309"/>
      <c r="E1897" s="313"/>
      <c r="F1897" s="314"/>
      <c r="G1897" s="314"/>
    </row>
    <row r="1898" spans="1:7" ht="18.75" x14ac:dyDescent="0.3">
      <c r="A1898" s="309"/>
      <c r="E1898" s="313"/>
      <c r="F1898" s="315"/>
      <c r="G1898" s="315"/>
    </row>
  </sheetData>
  <autoFilter ref="A4:G1891" xr:uid="{00000000-0009-0000-0000-000000000000}">
    <filterColumn colId="4">
      <filters blank="1">
        <filter val="100"/>
        <filter val="110"/>
        <filter val="120"/>
        <filter val="200"/>
        <filter val="240"/>
        <filter val="300"/>
        <filter val="310"/>
        <filter val="320"/>
        <filter val="340"/>
        <filter val="350"/>
        <filter val="360"/>
        <filter val="400"/>
        <filter val="410"/>
        <filter val="600"/>
        <filter val="610"/>
        <filter val="620"/>
        <filter val="630"/>
        <filter val="700"/>
        <filter val="730"/>
        <filter val="800"/>
        <filter val="810"/>
        <filter val="830"/>
        <filter val="840"/>
        <filter val="850"/>
        <filter val="870"/>
      </filters>
    </filterColumn>
  </autoFilter>
  <mergeCells count="3">
    <mergeCell ref="A3:F3"/>
    <mergeCell ref="A2:G2"/>
    <mergeCell ref="F1:G1"/>
  </mergeCells>
  <pageMargins left="0.70866141732283472" right="0.19685039370078741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Ирина Анатольевна</dc:creator>
  <cp:lastModifiedBy>Никифорова Ирина Анатольевна</cp:lastModifiedBy>
  <cp:lastPrinted>2018-11-11T13:27:38Z</cp:lastPrinted>
  <dcterms:created xsi:type="dcterms:W3CDTF">2018-10-02T13:00:07Z</dcterms:created>
  <dcterms:modified xsi:type="dcterms:W3CDTF">2018-11-12T06:49:01Z</dcterms:modified>
</cp:coreProperties>
</file>