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1\d\ГОНЧАРУК\2021\Отчет об исполнении за квартал\1 квартал\На сайт\"/>
    </mc:Choice>
  </mc:AlternateContent>
  <xr:revisionPtr revIDLastSave="0" documentId="13_ncr:1_{84C39442-2F19-47CD-9850-28F8319615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C5" i="1"/>
  <c r="D5" i="1"/>
  <c r="E5" i="1" s="1"/>
  <c r="C13" i="1"/>
  <c r="D13" i="1"/>
  <c r="C17" i="1"/>
  <c r="D17" i="1"/>
  <c r="C22" i="1"/>
  <c r="D22" i="1"/>
  <c r="E22" i="1" s="1"/>
  <c r="C27" i="1"/>
  <c r="D27" i="1"/>
  <c r="E27" i="1" s="1"/>
  <c r="C29" i="1"/>
  <c r="D29" i="1"/>
  <c r="G29" i="1" s="1"/>
  <c r="C36" i="1"/>
  <c r="D36" i="1"/>
  <c r="G36" i="1" s="1"/>
  <c r="C39" i="1"/>
  <c r="D39" i="1"/>
  <c r="C41" i="1"/>
  <c r="D41" i="1"/>
  <c r="G41" i="1" s="1"/>
  <c r="C45" i="1"/>
  <c r="D45" i="1"/>
  <c r="C49" i="1"/>
  <c r="D49" i="1"/>
  <c r="C53" i="1"/>
  <c r="D53" i="1"/>
  <c r="E53" i="1" s="1"/>
  <c r="F5" i="1"/>
  <c r="E6" i="1"/>
  <c r="G6" i="1"/>
  <c r="E7" i="1"/>
  <c r="G7" i="1"/>
  <c r="E8" i="1"/>
  <c r="G8" i="1"/>
  <c r="E9" i="1"/>
  <c r="G9" i="1"/>
  <c r="E10" i="1"/>
  <c r="G10" i="1"/>
  <c r="E11" i="1"/>
  <c r="E12" i="1"/>
  <c r="G12" i="1"/>
  <c r="F13" i="1"/>
  <c r="E14" i="1"/>
  <c r="G14" i="1"/>
  <c r="E16" i="1"/>
  <c r="G16" i="1"/>
  <c r="F17" i="1"/>
  <c r="E18" i="1"/>
  <c r="E19" i="1"/>
  <c r="G19" i="1"/>
  <c r="E20" i="1"/>
  <c r="G20" i="1"/>
  <c r="E21" i="1"/>
  <c r="G21" i="1"/>
  <c r="F22" i="1"/>
  <c r="E23" i="1"/>
  <c r="G23" i="1"/>
  <c r="E24" i="1"/>
  <c r="G24" i="1"/>
  <c r="E25" i="1"/>
  <c r="G25" i="1"/>
  <c r="E26" i="1"/>
  <c r="G26" i="1"/>
  <c r="F27" i="1"/>
  <c r="E28" i="1"/>
  <c r="F29" i="1"/>
  <c r="E30" i="1"/>
  <c r="G30" i="1"/>
  <c r="E31" i="1"/>
  <c r="G31" i="1"/>
  <c r="E32" i="1"/>
  <c r="G32" i="1"/>
  <c r="E33" i="1"/>
  <c r="E34" i="1"/>
  <c r="G34" i="1"/>
  <c r="E35" i="1"/>
  <c r="G35" i="1"/>
  <c r="F36" i="1"/>
  <c r="E37" i="1"/>
  <c r="G37" i="1"/>
  <c r="E38" i="1"/>
  <c r="G38" i="1"/>
  <c r="F39" i="1"/>
  <c r="E40" i="1"/>
  <c r="G40" i="1"/>
  <c r="F41" i="1"/>
  <c r="E42" i="1"/>
  <c r="G42" i="1"/>
  <c r="E43" i="1"/>
  <c r="G43" i="1"/>
  <c r="E44" i="1"/>
  <c r="G44" i="1"/>
  <c r="E45" i="1"/>
  <c r="F45" i="1"/>
  <c r="G45" i="1"/>
  <c r="E46" i="1"/>
  <c r="G46" i="1"/>
  <c r="E47" i="1"/>
  <c r="G47" i="1"/>
  <c r="E48" i="1"/>
  <c r="G48" i="1"/>
  <c r="F49" i="1"/>
  <c r="E50" i="1"/>
  <c r="G50" i="1"/>
  <c r="E51" i="1"/>
  <c r="G51" i="1"/>
  <c r="E52" i="1"/>
  <c r="G52" i="1"/>
  <c r="F53" i="1"/>
  <c r="E54" i="1"/>
  <c r="E49" i="1" l="1"/>
  <c r="E39" i="1"/>
  <c r="E17" i="1"/>
  <c r="E13" i="1"/>
  <c r="G39" i="1"/>
  <c r="G13" i="1"/>
  <c r="G5" i="1"/>
  <c r="G49" i="1"/>
  <c r="E41" i="1"/>
  <c r="E36" i="1"/>
  <c r="E29" i="1"/>
  <c r="G22" i="1"/>
  <c r="G17" i="1"/>
  <c r="C4" i="1"/>
  <c r="F4" i="1"/>
  <c r="D4" i="1" l="1"/>
  <c r="G4" i="1" l="1"/>
  <c r="E4" i="1" l="1"/>
</calcChain>
</file>

<file path=xl/sharedStrings.xml><?xml version="1.0" encoding="utf-8"?>
<sst xmlns="http://schemas.openxmlformats.org/spreadsheetml/2006/main" count="109" uniqueCount="109">
  <si>
    <t>РАСХОДЫ БЮДЖЕТА - ВСЕГО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</si>
  <si>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</si>
  <si>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</si>
  <si>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</si>
  <si>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</si>
  <si>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</si>
  <si>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</si>
  <si>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</si>
  <si>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</si>
  <si>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</si>
  <si>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</si>
  <si>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</si>
  <si>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</si>
  <si>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</si>
  <si>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</si>
  <si>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</si>
  <si>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</si>
  <si>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</si>
  <si>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</si>
  <si>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</si>
  <si>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</si>
  <si>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</si>
  <si>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</si>
  <si>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</si>
  <si>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</si>
  <si>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</si>
  <si>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</si>
  <si>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</si>
  <si>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</si>
  <si>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Код</t>
  </si>
  <si>
    <t>Наименование разделов, подразделов</t>
  </si>
  <si>
    <t>ОБЩЕГОСУДАРСТВЕННЫЕ ВОПРОСЫ</t>
  </si>
  <si>
    <t>Функционирование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</si>
  <si>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</t>
  </si>
  <si>
    <t>Функционирование Правительства Российской Федерации, высших исполнительных орган</t>
  </si>
  <si>
    <t>Обеспечение деятельности финансовых, налоговых и таможенных  органов и органов финансово-бюджетного надзора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</si>
  <si>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</si>
  <si>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</si>
  <si>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</si>
  <si>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</si>
  <si>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</si>
  <si>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</si>
  <si>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</si>
  <si>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</si>
  <si>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</si>
  <si>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</si>
  <si>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</si>
  <si>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</si>
  <si>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</si>
  <si>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госудаоственного (муниципального) долга</t>
  </si>
  <si>
    <t>Обслуживание муниципального долга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</si>
  <si>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</si>
  <si>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</si>
  <si>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</si>
  <si>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</si>
  <si>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</si>
  <si>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</si>
  <si>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</si>
  <si>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</si>
  <si>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</si>
  <si>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</si>
  <si>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</si>
  <si>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</si>
  <si>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</si>
  <si>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</si>
  <si>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</si>
  <si>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</si>
  <si>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</si>
  <si>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</si>
  <si>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</si>
  <si>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</si>
  <si>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</si>
  <si>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</si>
  <si>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</si>
  <si>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</si>
  <si>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</si>
  <si>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</si>
  <si>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</si>
  <si>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</si>
  <si>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</si>
  <si>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</si>
  <si>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</si>
  <si>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</si>
  <si>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</si>
  <si>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</si>
  <si>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</si>
  <si>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</si>
  <si>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</si>
  <si>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</si>
  <si>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</si>
  <si>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</si>
  <si>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</si>
  <si>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</si>
  <si>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</si>
  <si>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</si>
  <si>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</si>
  <si>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</si>
  <si>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</si>
  <si>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</si>
  <si>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01.04.2020</t>
    </r>
    <r>
      <rPr>
        <sz val="10"/>
        <rFont val="Times New Roman"/>
        <family val="1"/>
        <charset val="204"/>
      </rPr>
      <t>, тыс. руб.</t>
    </r>
  </si>
  <si>
    <t>Водное хозяйство</t>
  </si>
  <si>
    <t>000 0406 0000000000 000</t>
  </si>
  <si>
    <t>Утвержденные бюджетные назначения на 2021 год, тыс. руб.</t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</si>
  <si>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01.04.2021</t>
    </r>
    <r>
      <rPr>
        <sz val="1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</si>
  <si>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10"/>
        <rFont val="Times New Roman"/>
        <family val="1"/>
        <charset val="204"/>
      </rPr>
      <t>2021год</t>
    </r>
  </si>
  <si>
    <r>
      <t xml:space="preserve">Темп роста к соответствующему периоду </t>
    </r>
    <r>
      <rPr>
        <i/>
        <sz val="10"/>
        <rFont val="Times New Roman"/>
        <family val="1"/>
        <charset val="204"/>
      </rPr>
      <t>2020</t>
    </r>
    <r>
      <rPr>
        <sz val="1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</si>
  <si>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01.04.2021</t>
    </r>
    <r>
      <rPr>
        <b/>
        <sz val="12"/>
        <rFont val="Times New Roman"/>
        <family val="1"/>
        <charset val="204"/>
      </rPr>
      <t>)</t>
    </r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</si>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</sst>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#,##0.00;[Red]\-##,##0.00;0.00;@"/>
    <numFmt numFmtId="167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2" fillId="0" borderId="1" xfId="1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167" fontId="10" fillId="2" borderId="0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11" fillId="0" borderId="0" xfId="0" applyFont="1" applyBorder="1"/>
  </cellXfs>
  <cellStyles count="2">
    <cellStyle name="Обычный" xfId="0" builtinId="0"/>
    <cellStyle name="Обычный_Приложение" xfId="1" xr:uid="{A5DBD726-7EDE-41B6-88A2-B5A4303285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zoomScaleNormal="100" zoomScaleSheetLayoutView="70" workbookViewId="0">
      <selection activeCell="L16" sqref="L16"/>
    </sheetView>
  </sheetViews>
  <sheetFormatPr defaultRowHeight="12.75" x14ac:dyDescent="0.2"/>
  <cols>
    <col min="1" max="1" width="21.7109375" style="1" customWidth="1"/>
    <col min="2" max="2" width="54.28515625" style="1" customWidth="1"/>
    <col min="3" max="7" width="15.42578125" style="1" customWidth="1"/>
    <col min="8" max="16384" width="9.140625" style="1"/>
  </cols>
  <sheetData>
    <row r="1" spans="1:14" ht="36.75" customHeight="1" x14ac:dyDescent="0.25">
      <c r="A1" s="17" t="s">
        <v>106</v>
      </c>
      <c r="B1" s="17"/>
      <c r="C1" s="17"/>
      <c r="D1" s="17"/>
      <c r="E1" s="17"/>
      <c r="F1" s="17"/>
      <c r="G1" s="17"/>
    </row>
    <row r="3" spans="1:14" ht="63.75" x14ac:dyDescent="0.2">
      <c r="A3" s="2" t="s">
        <v>29</v>
      </c>
      <c r="B3" s="2" t="s">
        <v>30</v>
      </c>
      <c r="C3" s="2" t="s">
        <v>102</v>
      </c>
      <c r="D3" s="3" t="s">
        <v>103</v>
      </c>
      <c r="E3" s="3" t="s">
        <v>104</v>
      </c>
      <c r="F3" s="3" t="s">
        <v>99</v>
      </c>
      <c r="G3" s="3" t="s">
        <v>105</v>
      </c>
      <c r="J3" s="14"/>
      <c r="K3" s="14"/>
      <c r="L3" s="14"/>
      <c r="M3" s="14"/>
      <c r="N3" s="14"/>
    </row>
    <row r="4" spans="1:14" x14ac:dyDescent="0.2">
      <c r="A4" s="4"/>
      <c r="B4" s="5" t="s">
        <v>0</v>
      </c>
      <c r="C4" s="6">
        <f>C5+C13+C17+C22+C27+C29+C36+C39+C41+C45+C49+C53</f>
        <v>15610360.295877999</v>
      </c>
      <c r="D4" s="6">
        <f>D5+D13+D17+D22+D27+D29+D36+D39+D41+D45+D49+D53</f>
        <v>2618051.0871299999</v>
      </c>
      <c r="E4" s="7">
        <f>D4/C4</f>
        <v>0.1677124062166144</v>
      </c>
      <c r="F4" s="6">
        <f>F5+F13+F17+F22+F27+F29+F36+F39+F41+F45+F49+F53</f>
        <v>2419262.2599999998</v>
      </c>
      <c r="G4" s="7">
        <f>(D4-F4)/F4</f>
        <v>8.2169192822443365E-2</v>
      </c>
      <c r="J4" s="14"/>
      <c r="K4" s="14"/>
      <c r="L4" s="14"/>
      <c r="M4" s="14"/>
      <c r="N4" s="14"/>
    </row>
    <row r="5" spans="1:14" ht="25.5" x14ac:dyDescent="0.2">
      <c r="A5" s="9" t="s">
        <v>51</v>
      </c>
      <c r="B5" s="9" t="s">
        <v>31</v>
      </c>
      <c r="C5" s="10">
        <f>SUM(C6:C12)</f>
        <v>1516864.6980280001</v>
      </c>
      <c r="D5" s="10">
        <f>SUM(D6:D12)</f>
        <v>242283.26117000001</v>
      </c>
      <c r="E5" s="7">
        <f t="shared" ref="E5:E54" si="0">D5/C5</f>
        <v>0.15972634967705449</v>
      </c>
      <c r="F5" s="10">
        <f>SUM(F6:F12)</f>
        <v>285488.88</v>
      </c>
      <c r="G5" s="7">
        <f t="shared" ref="G5:G52" si="1">(D5-F5)/F5</f>
        <v>-0.15133906031646482</v>
      </c>
      <c r="J5" s="14"/>
      <c r="K5" s="14"/>
      <c r="L5" s="14"/>
      <c r="M5" s="14"/>
      <c r="N5" s="14"/>
    </row>
    <row r="6" spans="1:14" ht="25.5" x14ac:dyDescent="0.2">
      <c r="A6" s="11" t="s">
        <v>52</v>
      </c>
      <c r="B6" s="11" t="s">
        <v>32</v>
      </c>
      <c r="C6" s="12">
        <v>5280</v>
      </c>
      <c r="D6" s="12">
        <v>1850.68833</v>
      </c>
      <c r="E6" s="7">
        <f t="shared" si="0"/>
        <v>0.35050915340909089</v>
      </c>
      <c r="F6" s="12">
        <v>697.5</v>
      </c>
      <c r="G6" s="7">
        <f t="shared" si="1"/>
        <v>1.6533166021505377</v>
      </c>
      <c r="J6" s="18"/>
      <c r="K6" s="18"/>
      <c r="L6" s="18"/>
      <c r="M6" s="18"/>
      <c r="N6" s="14"/>
    </row>
    <row r="7" spans="1:14" ht="25.5" x14ac:dyDescent="0.2">
      <c r="A7" s="11" t="s">
        <v>53</v>
      </c>
      <c r="B7" s="11" t="s">
        <v>33</v>
      </c>
      <c r="C7" s="12">
        <v>17611</v>
      </c>
      <c r="D7" s="12">
        <v>2310.9966100000001</v>
      </c>
      <c r="E7" s="7">
        <f t="shared" si="0"/>
        <v>0.13122461018681505</v>
      </c>
      <c r="F7" s="12">
        <v>3688.53</v>
      </c>
      <c r="G7" s="7">
        <f t="shared" si="1"/>
        <v>-0.37346406020826722</v>
      </c>
      <c r="J7" s="14"/>
      <c r="K7" s="14"/>
      <c r="L7" s="14"/>
      <c r="M7" s="14"/>
      <c r="N7" s="14"/>
    </row>
    <row r="8" spans="1:14" ht="25.5" x14ac:dyDescent="0.2">
      <c r="A8" s="11" t="s">
        <v>54</v>
      </c>
      <c r="B8" s="11" t="s">
        <v>34</v>
      </c>
      <c r="C8" s="12">
        <v>483638.44</v>
      </c>
      <c r="D8" s="12">
        <v>105684.78653</v>
      </c>
      <c r="E8" s="7">
        <f t="shared" si="0"/>
        <v>0.21852023699770431</v>
      </c>
      <c r="F8" s="12">
        <v>97828.45</v>
      </c>
      <c r="G8" s="7">
        <f t="shared" si="1"/>
        <v>8.0307277995307097E-2</v>
      </c>
      <c r="J8" s="14"/>
      <c r="K8" s="14"/>
      <c r="L8" s="14"/>
      <c r="M8" s="14"/>
      <c r="N8" s="14"/>
    </row>
    <row r="9" spans="1:14" ht="38.25" x14ac:dyDescent="0.2">
      <c r="A9" s="11" t="s">
        <v>55</v>
      </c>
      <c r="B9" s="11" t="s">
        <v>35</v>
      </c>
      <c r="C9" s="12">
        <v>52563</v>
      </c>
      <c r="D9" s="12">
        <v>7824.2259000000004</v>
      </c>
      <c r="E9" s="7">
        <f t="shared" si="0"/>
        <v>0.14885424918669027</v>
      </c>
      <c r="F9" s="12">
        <v>8297.36</v>
      </c>
      <c r="G9" s="7">
        <f t="shared" si="1"/>
        <v>-5.7022245629935325E-2</v>
      </c>
      <c r="J9" s="14"/>
      <c r="K9" s="14"/>
      <c r="L9" s="14"/>
      <c r="M9" s="14"/>
      <c r="N9" s="14"/>
    </row>
    <row r="10" spans="1:14" x14ac:dyDescent="0.2">
      <c r="A10" s="11" t="s">
        <v>56</v>
      </c>
      <c r="B10" s="11" t="s">
        <v>1</v>
      </c>
      <c r="C10" s="12">
        <v>9156</v>
      </c>
      <c r="D10" s="12">
        <v>1938.8904199999999</v>
      </c>
      <c r="E10" s="7">
        <f t="shared" si="0"/>
        <v>0.21176173219746613</v>
      </c>
      <c r="F10" s="12">
        <v>1456.94</v>
      </c>
      <c r="G10" s="7">
        <f t="shared" si="1"/>
        <v>0.33079634027482246</v>
      </c>
    </row>
    <row r="11" spans="1:14" x14ac:dyDescent="0.2">
      <c r="A11" s="11" t="s">
        <v>57</v>
      </c>
      <c r="B11" s="11" t="s">
        <v>2</v>
      </c>
      <c r="C11" s="12">
        <v>7737.5</v>
      </c>
      <c r="D11" s="12">
        <v>0</v>
      </c>
      <c r="E11" s="7">
        <f t="shared" si="0"/>
        <v>0</v>
      </c>
      <c r="F11" s="12">
        <v>0</v>
      </c>
      <c r="G11" s="7">
        <v>0</v>
      </c>
    </row>
    <row r="12" spans="1:14" x14ac:dyDescent="0.2">
      <c r="A12" s="11" t="s">
        <v>58</v>
      </c>
      <c r="B12" s="11" t="s">
        <v>3</v>
      </c>
      <c r="C12" s="12">
        <v>940878.75802800001</v>
      </c>
      <c r="D12" s="12">
        <v>122673.67337999999</v>
      </c>
      <c r="E12" s="7">
        <f t="shared" si="0"/>
        <v>0.1303820203541563</v>
      </c>
      <c r="F12" s="12">
        <v>173520.1</v>
      </c>
      <c r="G12" s="7">
        <f t="shared" si="1"/>
        <v>-0.29302903018151794</v>
      </c>
    </row>
    <row r="13" spans="1:14" ht="25.5" x14ac:dyDescent="0.2">
      <c r="A13" s="9" t="s">
        <v>59</v>
      </c>
      <c r="B13" s="9" t="s">
        <v>36</v>
      </c>
      <c r="C13" s="10">
        <f>SUM(C14:C16)</f>
        <v>221460.5</v>
      </c>
      <c r="D13" s="10">
        <f>SUM(D14:D16)</f>
        <v>18958.75503</v>
      </c>
      <c r="E13" s="7">
        <f t="shared" si="0"/>
        <v>8.5607839908245484E-2</v>
      </c>
      <c r="F13" s="10">
        <f>SUM(F14:F16)</f>
        <v>20343.43</v>
      </c>
      <c r="G13" s="7">
        <f t="shared" si="1"/>
        <v>-6.8064970852997744E-2</v>
      </c>
    </row>
    <row r="14" spans="1:14" ht="38.25" x14ac:dyDescent="0.2">
      <c r="A14" s="11" t="s">
        <v>60</v>
      </c>
      <c r="B14" s="11" t="s">
        <v>37</v>
      </c>
      <c r="C14" s="12">
        <v>10413</v>
      </c>
      <c r="D14" s="12">
        <v>492.68119000000002</v>
      </c>
      <c r="E14" s="7">
        <f t="shared" si="0"/>
        <v>4.7314048785172383E-2</v>
      </c>
      <c r="F14" s="12">
        <v>13514.39</v>
      </c>
      <c r="G14" s="7">
        <f t="shared" si="1"/>
        <v>-0.96354395647898283</v>
      </c>
    </row>
    <row r="15" spans="1:14" ht="25.5" x14ac:dyDescent="0.2">
      <c r="A15" s="11" t="s">
        <v>108</v>
      </c>
      <c r="B15" s="11" t="s">
        <v>107</v>
      </c>
      <c r="C15" s="12">
        <v>77396</v>
      </c>
      <c r="D15" s="12">
        <v>12934.052610000001</v>
      </c>
      <c r="E15" s="7">
        <f t="shared" ref="E15" si="2">D15/C15</f>
        <v>0.16711525931572693</v>
      </c>
      <c r="F15" s="12">
        <v>0</v>
      </c>
      <c r="G15" s="7">
        <v>0</v>
      </c>
      <c r="H15" s="19"/>
      <c r="I15" s="19"/>
      <c r="J15" s="19"/>
      <c r="K15" s="20"/>
    </row>
    <row r="16" spans="1:14" ht="25.5" x14ac:dyDescent="0.2">
      <c r="A16" s="11" t="s">
        <v>61</v>
      </c>
      <c r="B16" s="11" t="s">
        <v>4</v>
      </c>
      <c r="C16" s="12">
        <v>133651.5</v>
      </c>
      <c r="D16" s="12">
        <v>5532.0212300000003</v>
      </c>
      <c r="E16" s="7">
        <f t="shared" si="0"/>
        <v>4.1391389022944002E-2</v>
      </c>
      <c r="F16" s="12">
        <v>6829.04</v>
      </c>
      <c r="G16" s="7">
        <f t="shared" si="1"/>
        <v>-0.18992695459391065</v>
      </c>
    </row>
    <row r="17" spans="1:7" ht="25.5" x14ac:dyDescent="0.2">
      <c r="A17" s="9" t="s">
        <v>62</v>
      </c>
      <c r="B17" s="9" t="s">
        <v>38</v>
      </c>
      <c r="C17" s="10">
        <f>SUM(C18:C21)</f>
        <v>807533.68500000006</v>
      </c>
      <c r="D17" s="10">
        <f>SUM(D18:D21)</f>
        <v>154956.85016</v>
      </c>
      <c r="E17" s="7">
        <f t="shared" si="0"/>
        <v>0.19188902337863464</v>
      </c>
      <c r="F17" s="10">
        <f>SUM(F18:F21)</f>
        <v>139522.79</v>
      </c>
      <c r="G17" s="7">
        <f t="shared" si="1"/>
        <v>0.11062035213028633</v>
      </c>
    </row>
    <row r="18" spans="1:7" x14ac:dyDescent="0.2">
      <c r="A18" s="11" t="s">
        <v>101</v>
      </c>
      <c r="B18" s="11" t="s">
        <v>100</v>
      </c>
      <c r="C18" s="12">
        <v>42196</v>
      </c>
      <c r="D18" s="12">
        <v>1116</v>
      </c>
      <c r="E18" s="15">
        <f t="shared" si="0"/>
        <v>2.6448004550194332E-2</v>
      </c>
      <c r="F18" s="12">
        <v>0</v>
      </c>
      <c r="G18" s="7">
        <v>0</v>
      </c>
    </row>
    <row r="19" spans="1:7" x14ac:dyDescent="0.2">
      <c r="A19" s="11" t="s">
        <v>63</v>
      </c>
      <c r="B19" s="11" t="s">
        <v>5</v>
      </c>
      <c r="C19" s="12">
        <v>74863</v>
      </c>
      <c r="D19" s="12">
        <v>26373.707160000002</v>
      </c>
      <c r="E19" s="7">
        <f t="shared" si="0"/>
        <v>0.35229295058974397</v>
      </c>
      <c r="F19" s="12">
        <v>3820.18</v>
      </c>
      <c r="G19" s="7">
        <f t="shared" si="1"/>
        <v>5.9037865126774136</v>
      </c>
    </row>
    <row r="20" spans="1:7" x14ac:dyDescent="0.2">
      <c r="A20" s="11" t="s">
        <v>64</v>
      </c>
      <c r="B20" s="11" t="s">
        <v>39</v>
      </c>
      <c r="C20" s="12">
        <v>641988.68500000006</v>
      </c>
      <c r="D20" s="12">
        <v>127100.96387000001</v>
      </c>
      <c r="E20" s="7">
        <f t="shared" si="0"/>
        <v>0.19798006855837341</v>
      </c>
      <c r="F20" s="12">
        <v>135656.20000000001</v>
      </c>
      <c r="G20" s="7">
        <f t="shared" si="1"/>
        <v>-6.3065574076230979E-2</v>
      </c>
    </row>
    <row r="21" spans="1:7" x14ac:dyDescent="0.2">
      <c r="A21" s="11" t="s">
        <v>65</v>
      </c>
      <c r="B21" s="11" t="s">
        <v>6</v>
      </c>
      <c r="C21" s="12">
        <v>48486</v>
      </c>
      <c r="D21" s="12">
        <v>366.17912999999999</v>
      </c>
      <c r="E21" s="7">
        <f t="shared" si="0"/>
        <v>7.5522651899517382E-3</v>
      </c>
      <c r="F21" s="12">
        <v>46.41</v>
      </c>
      <c r="G21" s="7">
        <f t="shared" si="1"/>
        <v>6.8900911441499684</v>
      </c>
    </row>
    <row r="22" spans="1:7" ht="25.5" x14ac:dyDescent="0.2">
      <c r="A22" s="9" t="s">
        <v>66</v>
      </c>
      <c r="B22" s="9" t="s">
        <v>40</v>
      </c>
      <c r="C22" s="10">
        <f>SUM(C23:C26)</f>
        <v>2969904.79947</v>
      </c>
      <c r="D22" s="10">
        <f>SUM(D23:D26)</f>
        <v>431045.15414</v>
      </c>
      <c r="E22" s="7">
        <f t="shared" si="0"/>
        <v>0.14513770078317761</v>
      </c>
      <c r="F22" s="10">
        <f>SUM(F23:F26)</f>
        <v>352107.49</v>
      </c>
      <c r="G22" s="7">
        <f t="shared" si="1"/>
        <v>0.22418626806263056</v>
      </c>
    </row>
    <row r="23" spans="1:7" x14ac:dyDescent="0.2">
      <c r="A23" s="11" t="s">
        <v>67</v>
      </c>
      <c r="B23" s="11" t="s">
        <v>7</v>
      </c>
      <c r="C23" s="12">
        <v>87912.93</v>
      </c>
      <c r="D23" s="12">
        <v>9673.8625499999998</v>
      </c>
      <c r="E23" s="7">
        <f t="shared" si="0"/>
        <v>0.11003913246890987</v>
      </c>
      <c r="F23" s="12">
        <v>9622.3799999999992</v>
      </c>
      <c r="G23" s="7">
        <f t="shared" si="1"/>
        <v>5.3502927550149373E-3</v>
      </c>
    </row>
    <row r="24" spans="1:7" x14ac:dyDescent="0.2">
      <c r="A24" s="11" t="s">
        <v>68</v>
      </c>
      <c r="B24" s="11" t="s">
        <v>8</v>
      </c>
      <c r="C24" s="12">
        <v>642029.35</v>
      </c>
      <c r="D24" s="12">
        <v>7216.4937099999997</v>
      </c>
      <c r="E24" s="7">
        <f t="shared" si="0"/>
        <v>1.124013054854891E-2</v>
      </c>
      <c r="F24" s="12">
        <v>6202.62</v>
      </c>
      <c r="G24" s="7">
        <f t="shared" si="1"/>
        <v>0.1634589431562791</v>
      </c>
    </row>
    <row r="25" spans="1:7" x14ac:dyDescent="0.2">
      <c r="A25" s="11" t="s">
        <v>69</v>
      </c>
      <c r="B25" s="11" t="s">
        <v>9</v>
      </c>
      <c r="C25" s="12">
        <v>2033871.5194699999</v>
      </c>
      <c r="D25" s="12">
        <v>379657.58739</v>
      </c>
      <c r="E25" s="7">
        <f t="shared" si="0"/>
        <v>0.18666743880111647</v>
      </c>
      <c r="F25" s="12">
        <v>298390.88</v>
      </c>
      <c r="G25" s="7">
        <f t="shared" si="1"/>
        <v>0.27234983652985639</v>
      </c>
    </row>
    <row r="26" spans="1:7" x14ac:dyDescent="0.2">
      <c r="A26" s="11" t="s">
        <v>70</v>
      </c>
      <c r="B26" s="11" t="s">
        <v>10</v>
      </c>
      <c r="C26" s="12">
        <v>206091</v>
      </c>
      <c r="D26" s="12">
        <v>34497.210489999998</v>
      </c>
      <c r="E26" s="7">
        <f t="shared" si="0"/>
        <v>0.1673882434943787</v>
      </c>
      <c r="F26" s="12">
        <v>37891.61</v>
      </c>
      <c r="G26" s="7">
        <f t="shared" si="1"/>
        <v>-8.9581823258499782E-2</v>
      </c>
    </row>
    <row r="27" spans="1:7" ht="25.5" x14ac:dyDescent="0.2">
      <c r="A27" s="9" t="s">
        <v>71</v>
      </c>
      <c r="B27" s="9" t="s">
        <v>41</v>
      </c>
      <c r="C27" s="10">
        <f>C28</f>
        <v>18810.834060000001</v>
      </c>
      <c r="D27" s="10">
        <f>D28</f>
        <v>2841.8942000000002</v>
      </c>
      <c r="E27" s="7">
        <f t="shared" si="0"/>
        <v>0.15107752218404291</v>
      </c>
      <c r="F27" s="10">
        <f>F28</f>
        <v>0</v>
      </c>
      <c r="G27" s="7">
        <v>0</v>
      </c>
    </row>
    <row r="28" spans="1:7" x14ac:dyDescent="0.2">
      <c r="A28" s="11" t="s">
        <v>72</v>
      </c>
      <c r="B28" s="11" t="s">
        <v>11</v>
      </c>
      <c r="C28" s="12">
        <v>18810.834060000001</v>
      </c>
      <c r="D28" s="12">
        <v>2841.8942000000002</v>
      </c>
      <c r="E28" s="7">
        <f t="shared" si="0"/>
        <v>0.15107752218404291</v>
      </c>
      <c r="F28" s="12">
        <v>0</v>
      </c>
      <c r="G28" s="7">
        <v>0</v>
      </c>
    </row>
    <row r="29" spans="1:7" ht="25.5" x14ac:dyDescent="0.2">
      <c r="A29" s="9" t="s">
        <v>73</v>
      </c>
      <c r="B29" s="9" t="s">
        <v>42</v>
      </c>
      <c r="C29" s="10">
        <f>SUM(C30:C35)</f>
        <v>8412296.2393199988</v>
      </c>
      <c r="D29" s="10">
        <f>SUM(D30:D35)</f>
        <v>1394170.7219100001</v>
      </c>
      <c r="E29" s="7">
        <f t="shared" si="0"/>
        <v>0.1657301029644549</v>
      </c>
      <c r="F29" s="10">
        <f>SUM(F30:F35)</f>
        <v>1294572.3500000001</v>
      </c>
      <c r="G29" s="7">
        <f t="shared" si="1"/>
        <v>7.6935346185943165E-2</v>
      </c>
    </row>
    <row r="30" spans="1:7" x14ac:dyDescent="0.2">
      <c r="A30" s="11" t="s">
        <v>74</v>
      </c>
      <c r="B30" s="11" t="s">
        <v>12</v>
      </c>
      <c r="C30" s="12">
        <v>2618523.5155799999</v>
      </c>
      <c r="D30" s="12">
        <v>532293.36520999996</v>
      </c>
      <c r="E30" s="7">
        <f t="shared" si="0"/>
        <v>0.20327996370584345</v>
      </c>
      <c r="F30" s="12">
        <v>524790.56999999995</v>
      </c>
      <c r="G30" s="7">
        <f t="shared" si="1"/>
        <v>1.429674166972934E-2</v>
      </c>
    </row>
    <row r="31" spans="1:7" x14ac:dyDescent="0.2">
      <c r="A31" s="11" t="s">
        <v>75</v>
      </c>
      <c r="B31" s="11" t="s">
        <v>13</v>
      </c>
      <c r="C31" s="12">
        <v>5140657.2342400001</v>
      </c>
      <c r="D31" s="12">
        <v>722416.76411999995</v>
      </c>
      <c r="E31" s="7">
        <f t="shared" si="0"/>
        <v>0.14053003948760703</v>
      </c>
      <c r="F31" s="12">
        <v>663925.63</v>
      </c>
      <c r="G31" s="7">
        <f t="shared" si="1"/>
        <v>8.8098924754569194E-2</v>
      </c>
    </row>
    <row r="32" spans="1:7" x14ac:dyDescent="0.2">
      <c r="A32" s="11" t="s">
        <v>76</v>
      </c>
      <c r="B32" s="11" t="s">
        <v>14</v>
      </c>
      <c r="C32" s="12">
        <v>495080.48950000003</v>
      </c>
      <c r="D32" s="12">
        <v>115186.17921</v>
      </c>
      <c r="E32" s="7">
        <f t="shared" si="0"/>
        <v>0.23266152000118356</v>
      </c>
      <c r="F32" s="12">
        <v>82971.34</v>
      </c>
      <c r="G32" s="7">
        <f t="shared" si="1"/>
        <v>0.3882646611468491</v>
      </c>
    </row>
    <row r="33" spans="1:7" ht="25.5" x14ac:dyDescent="0.2">
      <c r="A33" s="11" t="s">
        <v>77</v>
      </c>
      <c r="B33" s="11" t="s">
        <v>15</v>
      </c>
      <c r="C33" s="12">
        <v>2609</v>
      </c>
      <c r="D33" s="12">
        <v>166.6</v>
      </c>
      <c r="E33" s="7">
        <f t="shared" si="0"/>
        <v>6.3855883480260639E-2</v>
      </c>
      <c r="F33" s="12">
        <v>0</v>
      </c>
      <c r="G33" s="7">
        <v>0</v>
      </c>
    </row>
    <row r="34" spans="1:7" x14ac:dyDescent="0.2">
      <c r="A34" s="11" t="s">
        <v>78</v>
      </c>
      <c r="B34" s="11" t="s">
        <v>43</v>
      </c>
      <c r="C34" s="12">
        <v>85766</v>
      </c>
      <c r="D34" s="12">
        <v>8186</v>
      </c>
      <c r="E34" s="7">
        <f t="shared" si="0"/>
        <v>9.5445747732201575E-2</v>
      </c>
      <c r="F34" s="12">
        <v>6711</v>
      </c>
      <c r="G34" s="7">
        <f t="shared" si="1"/>
        <v>0.21978840709283265</v>
      </c>
    </row>
    <row r="35" spans="1:7" x14ac:dyDescent="0.2">
      <c r="A35" s="11" t="s">
        <v>79</v>
      </c>
      <c r="B35" s="11" t="s">
        <v>16</v>
      </c>
      <c r="C35" s="12">
        <v>69660</v>
      </c>
      <c r="D35" s="12">
        <v>15921.81337</v>
      </c>
      <c r="E35" s="7">
        <f t="shared" si="0"/>
        <v>0.22856464786103933</v>
      </c>
      <c r="F35" s="12">
        <v>16173.81</v>
      </c>
      <c r="G35" s="7">
        <f t="shared" si="1"/>
        <v>-1.5580536064167915E-2</v>
      </c>
    </row>
    <row r="36" spans="1:7" ht="25.5" x14ac:dyDescent="0.2">
      <c r="A36" s="9" t="s">
        <v>80</v>
      </c>
      <c r="B36" s="9" t="s">
        <v>44</v>
      </c>
      <c r="C36" s="10">
        <f>SUM(C37:C38)</f>
        <v>737578.49</v>
      </c>
      <c r="D36" s="10">
        <f>SUM(D37:D38)</f>
        <v>186309.85917000001</v>
      </c>
      <c r="E36" s="7">
        <f t="shared" si="0"/>
        <v>0.2525966547234858</v>
      </c>
      <c r="F36" s="10">
        <f>SUM(F37:F38)</f>
        <v>158267.9</v>
      </c>
      <c r="G36" s="7">
        <f t="shared" si="1"/>
        <v>0.17718033265115679</v>
      </c>
    </row>
    <row r="37" spans="1:7" x14ac:dyDescent="0.2">
      <c r="A37" s="11" t="s">
        <v>81</v>
      </c>
      <c r="B37" s="11" t="s">
        <v>17</v>
      </c>
      <c r="C37" s="12">
        <v>719366.49</v>
      </c>
      <c r="D37" s="12">
        <v>184181.3616</v>
      </c>
      <c r="E37" s="7">
        <f t="shared" si="0"/>
        <v>0.25603272345922035</v>
      </c>
      <c r="F37" s="12">
        <v>154924.22</v>
      </c>
      <c r="G37" s="7">
        <f t="shared" si="1"/>
        <v>0.18884808069390313</v>
      </c>
    </row>
    <row r="38" spans="1:7" x14ac:dyDescent="0.2">
      <c r="A38" s="11" t="s">
        <v>82</v>
      </c>
      <c r="B38" s="11" t="s">
        <v>18</v>
      </c>
      <c r="C38" s="12">
        <v>18212</v>
      </c>
      <c r="D38" s="12">
        <v>2128.49757</v>
      </c>
      <c r="E38" s="7">
        <f t="shared" si="0"/>
        <v>0.11687335657808039</v>
      </c>
      <c r="F38" s="12">
        <v>3343.68</v>
      </c>
      <c r="G38" s="7">
        <f t="shared" si="1"/>
        <v>-0.36342665267011193</v>
      </c>
    </row>
    <row r="39" spans="1:7" ht="25.5" x14ac:dyDescent="0.2">
      <c r="A39" s="9" t="s">
        <v>83</v>
      </c>
      <c r="B39" s="9" t="s">
        <v>45</v>
      </c>
      <c r="C39" s="10">
        <f>C40</f>
        <v>15297</v>
      </c>
      <c r="D39" s="10">
        <f>D40</f>
        <v>4356.9088000000002</v>
      </c>
      <c r="E39" s="7">
        <f t="shared" si="0"/>
        <v>0.28482112832581552</v>
      </c>
      <c r="F39" s="10">
        <f>F40</f>
        <v>2804.7</v>
      </c>
      <c r="G39" s="7">
        <f t="shared" si="1"/>
        <v>0.55343131172674453</v>
      </c>
    </row>
    <row r="40" spans="1:7" x14ac:dyDescent="0.2">
      <c r="A40" s="11" t="s">
        <v>84</v>
      </c>
      <c r="B40" s="11" t="s">
        <v>19</v>
      </c>
      <c r="C40" s="12">
        <v>15297</v>
      </c>
      <c r="D40" s="12">
        <v>4356.9088000000002</v>
      </c>
      <c r="E40" s="7">
        <f t="shared" si="0"/>
        <v>0.28482112832581552</v>
      </c>
      <c r="F40" s="12">
        <v>2804.7</v>
      </c>
      <c r="G40" s="7">
        <f t="shared" si="1"/>
        <v>0.55343131172674453</v>
      </c>
    </row>
    <row r="41" spans="1:7" ht="25.5" x14ac:dyDescent="0.2">
      <c r="A41" s="9" t="s">
        <v>85</v>
      </c>
      <c r="B41" s="9" t="s">
        <v>46</v>
      </c>
      <c r="C41" s="10">
        <f>SUM(C42:C44)</f>
        <v>236328.2</v>
      </c>
      <c r="D41" s="10">
        <f>SUM(D42:D44)</f>
        <v>51110.713400000001</v>
      </c>
      <c r="E41" s="7">
        <f t="shared" si="0"/>
        <v>0.21627005748784953</v>
      </c>
      <c r="F41" s="10">
        <f>SUM(F42:F44)</f>
        <v>42466.380000000005</v>
      </c>
      <c r="G41" s="7">
        <f t="shared" si="1"/>
        <v>0.20355710564451207</v>
      </c>
    </row>
    <row r="42" spans="1:7" x14ac:dyDescent="0.2">
      <c r="A42" s="11" t="s">
        <v>86</v>
      </c>
      <c r="B42" s="11" t="s">
        <v>20</v>
      </c>
      <c r="C42" s="12">
        <v>16293</v>
      </c>
      <c r="D42" s="12">
        <v>3666.30312</v>
      </c>
      <c r="E42" s="7">
        <f t="shared" si="0"/>
        <v>0.22502320751242866</v>
      </c>
      <c r="F42" s="12">
        <v>3744.52</v>
      </c>
      <c r="G42" s="7">
        <f t="shared" si="1"/>
        <v>-2.0888359522715848E-2</v>
      </c>
    </row>
    <row r="43" spans="1:7" x14ac:dyDescent="0.2">
      <c r="A43" s="11" t="s">
        <v>87</v>
      </c>
      <c r="B43" s="11" t="s">
        <v>21</v>
      </c>
      <c r="C43" s="12">
        <v>84018.5</v>
      </c>
      <c r="D43" s="12">
        <v>20767.532480000002</v>
      </c>
      <c r="E43" s="7">
        <f t="shared" si="0"/>
        <v>0.24717809149175482</v>
      </c>
      <c r="F43" s="12">
        <v>21480.47</v>
      </c>
      <c r="G43" s="7">
        <f t="shared" si="1"/>
        <v>-3.3190033551407372E-2</v>
      </c>
    </row>
    <row r="44" spans="1:7" x14ac:dyDescent="0.2">
      <c r="A44" s="11" t="s">
        <v>88</v>
      </c>
      <c r="B44" s="11" t="s">
        <v>22</v>
      </c>
      <c r="C44" s="12">
        <v>136016.70000000001</v>
      </c>
      <c r="D44" s="12">
        <v>26676.877799999998</v>
      </c>
      <c r="E44" s="7">
        <f t="shared" si="0"/>
        <v>0.19612942969503006</v>
      </c>
      <c r="F44" s="12">
        <v>17241.39</v>
      </c>
      <c r="G44" s="7">
        <f t="shared" si="1"/>
        <v>0.54725795310006908</v>
      </c>
    </row>
    <row r="45" spans="1:7" ht="25.5" x14ac:dyDescent="0.2">
      <c r="A45" s="9" t="s">
        <v>89</v>
      </c>
      <c r="B45" s="9" t="s">
        <v>47</v>
      </c>
      <c r="C45" s="10">
        <f>SUM(C46:C48)</f>
        <v>548760.44999999995</v>
      </c>
      <c r="D45" s="10">
        <f>SUM(D46:D48)</f>
        <v>125950.09669000001</v>
      </c>
      <c r="E45" s="7">
        <f t="shared" si="0"/>
        <v>0.2295174455265499</v>
      </c>
      <c r="F45" s="10">
        <f>SUM(F46:F48)</f>
        <v>115367.34</v>
      </c>
      <c r="G45" s="7">
        <f t="shared" si="1"/>
        <v>9.1730958605789212E-2</v>
      </c>
    </row>
    <row r="46" spans="1:7" x14ac:dyDescent="0.2">
      <c r="A46" s="11" t="s">
        <v>90</v>
      </c>
      <c r="B46" s="11" t="s">
        <v>23</v>
      </c>
      <c r="C46" s="16">
        <v>368981.45</v>
      </c>
      <c r="D46" s="16">
        <v>82163</v>
      </c>
      <c r="E46" s="7">
        <f t="shared" si="0"/>
        <v>0.22267515074267283</v>
      </c>
      <c r="F46" s="16">
        <v>66314.48</v>
      </c>
      <c r="G46" s="7">
        <f t="shared" si="1"/>
        <v>0.23899033815842338</v>
      </c>
    </row>
    <row r="47" spans="1:7" x14ac:dyDescent="0.2">
      <c r="A47" s="11" t="s">
        <v>91</v>
      </c>
      <c r="B47" s="11" t="s">
        <v>24</v>
      </c>
      <c r="C47" s="16">
        <v>88319</v>
      </c>
      <c r="D47" s="16">
        <v>26190.096689999998</v>
      </c>
      <c r="E47" s="7">
        <f t="shared" si="0"/>
        <v>0.29653977841687518</v>
      </c>
      <c r="F47" s="16">
        <v>30421.73</v>
      </c>
      <c r="G47" s="7">
        <f t="shared" si="1"/>
        <v>-0.13909903578790558</v>
      </c>
    </row>
    <row r="48" spans="1:7" x14ac:dyDescent="0.2">
      <c r="A48" s="11" t="s">
        <v>92</v>
      </c>
      <c r="B48" s="11" t="s">
        <v>25</v>
      </c>
      <c r="C48" s="16">
        <v>91460</v>
      </c>
      <c r="D48" s="16">
        <v>17597</v>
      </c>
      <c r="E48" s="7">
        <f t="shared" si="0"/>
        <v>0.19240104963918653</v>
      </c>
      <c r="F48" s="16">
        <v>18631.13</v>
      </c>
      <c r="G48" s="7">
        <f t="shared" si="1"/>
        <v>-5.5505490005168821E-2</v>
      </c>
    </row>
    <row r="49" spans="1:7" ht="25.5" x14ac:dyDescent="0.2">
      <c r="A49" s="9" t="s">
        <v>93</v>
      </c>
      <c r="B49" s="9" t="s">
        <v>48</v>
      </c>
      <c r="C49" s="10">
        <f>SUM(C50:C52)</f>
        <v>62849.4</v>
      </c>
      <c r="D49" s="10">
        <f>SUM(D50:D52)</f>
        <v>5338.1667200000002</v>
      </c>
      <c r="E49" s="7">
        <f t="shared" si="0"/>
        <v>8.4935842187833135E-2</v>
      </c>
      <c r="F49" s="10">
        <f>SUM(F50:F52)</f>
        <v>6234.18</v>
      </c>
      <c r="G49" s="7">
        <f t="shared" si="1"/>
        <v>-0.14372592385847058</v>
      </c>
    </row>
    <row r="50" spans="1:7" x14ac:dyDescent="0.2">
      <c r="A50" s="11" t="s">
        <v>94</v>
      </c>
      <c r="B50" s="11" t="s">
        <v>26</v>
      </c>
      <c r="C50" s="16">
        <v>29933</v>
      </c>
      <c r="D50" s="16">
        <v>4520</v>
      </c>
      <c r="E50" s="7">
        <f t="shared" si="0"/>
        <v>0.15100390872949587</v>
      </c>
      <c r="F50" s="16">
        <v>4314</v>
      </c>
      <c r="G50" s="7">
        <f t="shared" si="1"/>
        <v>4.775150672229949E-2</v>
      </c>
    </row>
    <row r="51" spans="1:7" x14ac:dyDescent="0.2">
      <c r="A51" s="11" t="s">
        <v>95</v>
      </c>
      <c r="B51" s="11" t="s">
        <v>27</v>
      </c>
      <c r="C51" s="16">
        <v>18770.400000000001</v>
      </c>
      <c r="D51" s="16">
        <v>618.20672000000002</v>
      </c>
      <c r="E51" s="7">
        <f t="shared" si="0"/>
        <v>3.293519157822955E-2</v>
      </c>
      <c r="F51" s="16">
        <v>1720.18</v>
      </c>
      <c r="G51" s="7">
        <f t="shared" si="1"/>
        <v>-0.64061509841993292</v>
      </c>
    </row>
    <row r="52" spans="1:7" x14ac:dyDescent="0.2">
      <c r="A52" s="11" t="s">
        <v>96</v>
      </c>
      <c r="B52" s="11" t="s">
        <v>28</v>
      </c>
      <c r="C52" s="16">
        <v>14146</v>
      </c>
      <c r="D52" s="16">
        <v>199.96</v>
      </c>
      <c r="E52" s="7">
        <f t="shared" si="0"/>
        <v>1.4135444648663934E-2</v>
      </c>
      <c r="F52" s="16">
        <v>200</v>
      </c>
      <c r="G52" s="7">
        <f t="shared" si="1"/>
        <v>-1.9999999999996022E-4</v>
      </c>
    </row>
    <row r="53" spans="1:7" ht="25.5" x14ac:dyDescent="0.2">
      <c r="A53" s="9" t="s">
        <v>97</v>
      </c>
      <c r="B53" s="9" t="s">
        <v>49</v>
      </c>
      <c r="C53" s="10">
        <f>C54</f>
        <v>62676</v>
      </c>
      <c r="D53" s="10">
        <f>D54</f>
        <v>728.70573999999999</v>
      </c>
      <c r="E53" s="7">
        <f t="shared" si="0"/>
        <v>1.1626551471057503E-2</v>
      </c>
      <c r="F53" s="10">
        <f>F54</f>
        <v>2086.8200000000002</v>
      </c>
      <c r="G53" s="7">
        <v>0</v>
      </c>
    </row>
    <row r="54" spans="1:7" x14ac:dyDescent="0.2">
      <c r="A54" s="11" t="s">
        <v>98</v>
      </c>
      <c r="B54" s="11" t="s">
        <v>50</v>
      </c>
      <c r="C54" s="12">
        <v>62676</v>
      </c>
      <c r="D54" s="12">
        <v>728.70573999999999</v>
      </c>
      <c r="E54" s="7">
        <f t="shared" si="0"/>
        <v>1.1626551471057503E-2</v>
      </c>
      <c r="F54" s="12">
        <v>2086.8200000000002</v>
      </c>
      <c r="G54" s="7">
        <v>0</v>
      </c>
    </row>
    <row r="55" spans="1:7" x14ac:dyDescent="0.2">
      <c r="A55" s="8"/>
      <c r="F55" s="13"/>
    </row>
  </sheetData>
  <mergeCells count="3">
    <mergeCell ref="A1:G1"/>
    <mergeCell ref="J6:K6"/>
    <mergeCell ref="L6:M6"/>
  </mergeCells>
  <pageMargins left="0.7" right="0.7" top="0.75" bottom="0.75" header="0.3" footer="0.3"/>
  <pageSetup paperSize="9" scale="57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2020-08-31T09:52:58Z</cp:lastPrinted>
  <dcterms:created xsi:type="dcterms:W3CDTF">2017-12-11T14:03:53Z</dcterms:created>
  <dcterms:modified xsi:type="dcterms:W3CDTF">2021-04-20T08:04:03Z</dcterms:modified>
</cp:coreProperties>
</file>