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й отчеты 2023\1 квартал\"/>
    </mc:Choice>
  </mc:AlternateContent>
  <xr:revisionPtr revIDLastSave="0" documentId="13_ncr:1_{FE0981CB-8026-41A3-8F3A-8721AD45B3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3" l="1"/>
  <c r="I10" i="3"/>
  <c r="I12" i="3"/>
  <c r="I13" i="3"/>
  <c r="I14" i="3"/>
  <c r="I15" i="3"/>
  <c r="I18" i="3"/>
  <c r="I19" i="3"/>
  <c r="I20" i="3"/>
  <c r="I21" i="3"/>
  <c r="I22" i="3"/>
  <c r="I23" i="3"/>
  <c r="I24" i="3"/>
  <c r="I27" i="3"/>
  <c r="I28" i="3"/>
  <c r="I29" i="3"/>
  <c r="I30" i="3"/>
  <c r="I32" i="3"/>
  <c r="I33" i="3"/>
  <c r="I38" i="3"/>
  <c r="I39" i="3"/>
  <c r="I42" i="3"/>
  <c r="I43" i="3"/>
  <c r="G8" i="3"/>
  <c r="G10" i="3"/>
  <c r="G12" i="3"/>
  <c r="G13" i="3"/>
  <c r="G15" i="3"/>
  <c r="G16" i="3"/>
  <c r="G18" i="3"/>
  <c r="G19" i="3"/>
  <c r="G20" i="3"/>
  <c r="G21" i="3"/>
  <c r="G22" i="3"/>
  <c r="G23" i="3"/>
  <c r="G24" i="3"/>
  <c r="G25" i="3"/>
  <c r="G27" i="3"/>
  <c r="G28" i="3"/>
  <c r="G29" i="3"/>
  <c r="G30" i="3"/>
  <c r="G32" i="3"/>
  <c r="G33" i="3"/>
  <c r="G37" i="3"/>
  <c r="G38" i="3"/>
  <c r="G39" i="3"/>
  <c r="F8" i="3" l="1"/>
  <c r="F10" i="3"/>
  <c r="F12" i="3"/>
  <c r="F15" i="3"/>
  <c r="F16" i="3"/>
  <c r="F18" i="3"/>
  <c r="F19" i="3"/>
  <c r="F20" i="3"/>
  <c r="F21" i="3"/>
  <c r="F22" i="3"/>
  <c r="F23" i="3"/>
  <c r="F24" i="3"/>
  <c r="F27" i="3"/>
  <c r="F28" i="3"/>
  <c r="F29" i="3"/>
  <c r="F30" i="3"/>
  <c r="F32" i="3"/>
  <c r="F33" i="3"/>
  <c r="F37" i="3"/>
  <c r="F38" i="3"/>
  <c r="F39" i="3"/>
  <c r="H11" i="3" l="1"/>
  <c r="C11" i="3"/>
  <c r="D11" i="3"/>
  <c r="E11" i="3"/>
  <c r="I11" i="3" l="1"/>
  <c r="G11" i="3"/>
  <c r="F11" i="3"/>
  <c r="C7" i="3"/>
  <c r="H37" i="3" l="1"/>
  <c r="H26" i="3"/>
  <c r="H17" i="3"/>
  <c r="H9" i="3"/>
  <c r="H7" i="3"/>
  <c r="H35" i="3" l="1"/>
  <c r="H34" i="3" s="1"/>
  <c r="I37" i="3"/>
  <c r="H6" i="3"/>
  <c r="H5" i="3" s="1"/>
  <c r="H4" i="3" l="1"/>
  <c r="D35" i="3"/>
  <c r="D34" i="3" s="1"/>
  <c r="D26" i="3"/>
  <c r="D17" i="3"/>
  <c r="D9" i="3"/>
  <c r="D7" i="3"/>
  <c r="D6" i="3" l="1"/>
  <c r="D5" i="3" l="1"/>
  <c r="D4" i="3" l="1"/>
  <c r="E9" i="3" l="1"/>
  <c r="E35" i="3"/>
  <c r="I35" i="3" l="1"/>
  <c r="G35" i="3"/>
  <c r="I9" i="3"/>
  <c r="G9" i="3"/>
  <c r="E34" i="3"/>
  <c r="C35" i="3"/>
  <c r="F35" i="3" s="1"/>
  <c r="G34" i="3" l="1"/>
  <c r="I34" i="3"/>
  <c r="E26" i="3"/>
  <c r="E17" i="3"/>
  <c r="E7" i="3"/>
  <c r="C34" i="3"/>
  <c r="F34" i="3" s="1"/>
  <c r="C26" i="3"/>
  <c r="C17" i="3"/>
  <c r="C9" i="3"/>
  <c r="F9" i="3" s="1"/>
  <c r="I7" i="3" l="1"/>
  <c r="G7" i="3"/>
  <c r="F7" i="3"/>
  <c r="G17" i="3"/>
  <c r="I17" i="3"/>
  <c r="F17" i="3"/>
  <c r="I26" i="3"/>
  <c r="G26" i="3"/>
  <c r="F26" i="3"/>
  <c r="E6" i="3"/>
  <c r="C6" i="3"/>
  <c r="I6" i="3" l="1"/>
  <c r="G6" i="3"/>
  <c r="F6" i="3"/>
  <c r="E5" i="3"/>
  <c r="C5" i="3"/>
  <c r="I5" i="3" l="1"/>
  <c r="G5" i="3"/>
  <c r="F5" i="3"/>
  <c r="E4" i="3"/>
  <c r="C4" i="3"/>
  <c r="I4" i="3" l="1"/>
  <c r="G4" i="3"/>
  <c r="F4" i="3"/>
</calcChain>
</file>

<file path=xl/sharedStrings.xml><?xml version="1.0" encoding="utf-8"?>
<sst xmlns="http://schemas.openxmlformats.org/spreadsheetml/2006/main" count="87" uniqueCount="87">
  <si>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</si>
  <si>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</si>
  <si>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</si>
  <si>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</si>
  <si>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</si>
  <si>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</si>
  <si>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</si>
  <si>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</si>
  <si>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</si>
  <si>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</si>
  <si>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</si>
  <si>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</si>
  <si>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</si>
  <si>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</si>
  <si>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</si>
  <si>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</si>
  <si>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</si>
  <si>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</si>
  <si>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</si>
  <si>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</si>
  <si>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</si>
  <si>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</si>
  <si>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</si>
  <si>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</si>
  <si>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</si>
  <si>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</si>
  <si>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</si>
  <si>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</si>
  <si>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</si>
  <si>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</si>
  <si>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</si>
  <si>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</si>
  <si>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</si>
  <si>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</si>
  <si>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</si>
  <si>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</si>
  <si>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</si>
  <si>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</si>
  <si>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</si>
  <si>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</si>
  <si>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</si>
  <si>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</si>
  <si>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</si>
  <si>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</si>
  <si>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</si>
  <si>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</si>
  <si>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</si>
  <si>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</si>
  <si>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</si>
  <si>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</si>
  <si>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</si>
  <si>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</si>
  <si>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</si>
  <si>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</si>
  <si>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</si>
  <si>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</si>
  <si>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</si>
  <si>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</si>
  <si>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</si>
  <si>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</si>
  <si>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</si>
  <si>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</si>
  <si>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</si>
  <si>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</si>
  <si>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</si>
  <si>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</si>
  <si>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</si>
  <si>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 xml:space="preserve">Единый налог на вмененный доход для отдельных видов деятельности
</t>
  </si>
  <si>
    <t xml:space="preserve">Единый сельскохозяйственный налог
</t>
  </si>
  <si>
    <t xml:space="preserve">Налог, взимаемый в связи с применением патентной системы налогообложения
</t>
  </si>
  <si>
    <t>2 02 10000 00 0000 150</t>
  </si>
  <si>
    <t>2 02 20000 00 0000 150</t>
  </si>
  <si>
    <t>2 02 30000 00 0000 150</t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</si>
  <si>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2023 год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</si>
  <si>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План на 1 квартал </t>
    </r>
    <r>
      <rPr>
        <i/>
        <sz val="9"/>
        <color rgb="FF000000"/>
        <rFont val="Times New Roman"/>
        <family val="1"/>
        <charset val="204"/>
      </rPr>
      <t>2023 года</t>
    </r>
    <r>
      <rPr>
        <sz val="9"/>
        <color rgb="FF000000"/>
        <rFont val="Times New Roman"/>
        <family val="1"/>
        <charset val="204"/>
      </rPr>
      <t>, тыс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</si>
  <si>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01.04.2023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</si>
  <si>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01.04.2023</t>
    </r>
  </si>
  <si>
    <r>
      <t xml:space="preserve">% исполнение плана за 1 квартал </t>
    </r>
    <r>
      <rPr>
        <i/>
        <sz val="9"/>
        <color theme="0" tint="-0.499984740745262"/>
        <rFont val="Times New Roman"/>
        <family val="1"/>
        <charset val="204"/>
      </rPr>
      <t>2023 года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</si>
  <si>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01.04.2022</t>
    </r>
    <r>
      <rPr>
        <sz val="9"/>
        <color rgb="FF000000"/>
        <rFont val="Times New Roman"/>
        <family val="1"/>
        <charset val="204"/>
      </rPr>
      <t>, тыс. руб.</t>
    </r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</si>
  <si>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</si>
  <si>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</si>
  <si>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</si>
  <si>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1 05 02000 02 0000 110</t>
  </si>
  <si>
    <t>1 05 03000 01 0000 110</t>
  </si>
  <si>
    <t>1 05 04 000 02 0000 110</t>
  </si>
  <si>
    <t>1 05 07 000 01 0000 110</t>
  </si>
  <si>
    <r>
      <t xml:space="preserve">Cведения об исполнении бюджета городского округа Красногорск Московской области по доходам в разрезе видов доходов 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01.04.2023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</si>
</sst>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4" fontId="0" fillId="0" borderId="0" xfId="0" applyNumberFormat="1"/>
    <xf numFmtId="0" fontId="1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0" fillId="0" borderId="0" xfId="0" applyFill="1"/>
    <xf numFmtId="4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zoomScaleNormal="100" workbookViewId="0">
      <selection activeCell="L3" sqref="L3"/>
    </sheetView>
  </sheetViews>
  <sheetFormatPr defaultRowHeight="15" x14ac:dyDescent="0.25"/>
  <cols>
    <col min="1" max="1" width="20.5703125" customWidth="1"/>
    <col min="2" max="2" width="54.28515625" customWidth="1"/>
    <col min="3" max="4" width="16.5703125" style="11" customWidth="1"/>
    <col min="5" max="7" width="15.42578125" style="11" customWidth="1"/>
    <col min="8" max="8" width="15.42578125" customWidth="1"/>
    <col min="9" max="9" width="15.42578125" style="11" customWidth="1"/>
  </cols>
  <sheetData>
    <row r="1" spans="1:9" ht="28.15" customHeight="1" x14ac:dyDescent="0.25">
      <c r="A1" s="23" t="s">
        <v>86</v>
      </c>
      <c r="B1" s="23"/>
      <c r="C1" s="23"/>
      <c r="D1" s="23"/>
      <c r="E1" s="23"/>
      <c r="F1" s="23"/>
      <c r="G1" s="23"/>
      <c r="H1" s="23"/>
      <c r="I1" s="23"/>
    </row>
    <row r="3" spans="1:9" ht="60" x14ac:dyDescent="0.25">
      <c r="A3" s="1" t="s">
        <v>0</v>
      </c>
      <c r="B3" s="1" t="s">
        <v>1</v>
      </c>
      <c r="C3" s="9" t="s">
        <v>73</v>
      </c>
      <c r="D3" s="9" t="s">
        <v>74</v>
      </c>
      <c r="E3" s="9" t="s">
        <v>75</v>
      </c>
      <c r="F3" s="9" t="s">
        <v>76</v>
      </c>
      <c r="G3" s="9" t="s">
        <v>77</v>
      </c>
      <c r="H3" s="9" t="s">
        <v>78</v>
      </c>
      <c r="I3" s="9" t="s">
        <v>2</v>
      </c>
    </row>
    <row r="4" spans="1:9" x14ac:dyDescent="0.25">
      <c r="A4" s="1"/>
      <c r="B4" s="2" t="s">
        <v>3</v>
      </c>
      <c r="C4" s="12">
        <f>C5+C34</f>
        <v>22787807.429449998</v>
      </c>
      <c r="D4" s="12">
        <f>D5+D34</f>
        <v>3214772.0331700002</v>
      </c>
      <c r="E4" s="12">
        <f>E5+E34</f>
        <v>3652733.5183400004</v>
      </c>
      <c r="F4" s="13">
        <f>E4/C4%</f>
        <v>16.029332921338288</v>
      </c>
      <c r="G4" s="13">
        <f>E4/D4%</f>
        <v>113.62340721678289</v>
      </c>
      <c r="H4" s="12">
        <f>H5+H34</f>
        <v>3686476.34</v>
      </c>
      <c r="I4" s="13">
        <f>E4/H4%</f>
        <v>99.084686336004012</v>
      </c>
    </row>
    <row r="5" spans="1:9" x14ac:dyDescent="0.25">
      <c r="A5" s="3" t="s">
        <v>4</v>
      </c>
      <c r="B5" s="2" t="s">
        <v>5</v>
      </c>
      <c r="C5" s="12">
        <f>C6+C26</f>
        <v>11232059</v>
      </c>
      <c r="D5" s="12">
        <f>D6+D26</f>
        <v>1537368.5578800002</v>
      </c>
      <c r="E5" s="12">
        <f>E6+E26</f>
        <v>1834768.8369200001</v>
      </c>
      <c r="F5" s="13">
        <f t="shared" ref="F5:F39" si="0">E5/C5%</f>
        <v>16.335106830546387</v>
      </c>
      <c r="G5" s="13">
        <f t="shared" ref="G5:G39" si="1">E5/D5%</f>
        <v>119.34476137915223</v>
      </c>
      <c r="H5" s="12">
        <f>H6+H26</f>
        <v>2027975.73</v>
      </c>
      <c r="I5" s="13">
        <f t="shared" ref="I5:I43" si="2">E5/H5%</f>
        <v>90.472918870680971</v>
      </c>
    </row>
    <row r="6" spans="1:9" x14ac:dyDescent="0.25">
      <c r="A6" s="3"/>
      <c r="B6" s="8" t="s">
        <v>6</v>
      </c>
      <c r="C6" s="14">
        <f>C7+C9+C11+C17+C20+C24+C25</f>
        <v>9799545</v>
      </c>
      <c r="D6" s="14">
        <f>D7+D9+D11+D17+D20+D24+D25</f>
        <v>1040527.74837</v>
      </c>
      <c r="E6" s="14">
        <f>E7+E9+E11+E17+E20+E24+E25</f>
        <v>1348268.0274</v>
      </c>
      <c r="F6" s="15">
        <f t="shared" si="0"/>
        <v>13.758475800662174</v>
      </c>
      <c r="G6" s="15">
        <f t="shared" si="1"/>
        <v>129.57540339621687</v>
      </c>
      <c r="H6" s="14">
        <f>H7+H9+H11+H17+H20+H24+H25</f>
        <v>1638447.9000000001</v>
      </c>
      <c r="I6" s="15">
        <f t="shared" si="2"/>
        <v>82.289343921158547</v>
      </c>
    </row>
    <row r="7" spans="1:9" x14ac:dyDescent="0.25">
      <c r="A7" s="3" t="s">
        <v>7</v>
      </c>
      <c r="B7" s="2" t="s">
        <v>8</v>
      </c>
      <c r="C7" s="12">
        <f>C8</f>
        <v>3736324</v>
      </c>
      <c r="D7" s="12">
        <f>D8</f>
        <v>460649.58493000001</v>
      </c>
      <c r="E7" s="12">
        <f>E8</f>
        <v>568078.47520999995</v>
      </c>
      <c r="F7" s="13">
        <f t="shared" si="0"/>
        <v>15.204208072158623</v>
      </c>
      <c r="G7" s="13">
        <f t="shared" si="1"/>
        <v>123.32117379337805</v>
      </c>
      <c r="H7" s="12">
        <f>H8</f>
        <v>640592.93999999994</v>
      </c>
      <c r="I7" s="13">
        <f t="shared" si="2"/>
        <v>88.680102407934754</v>
      </c>
    </row>
    <row r="8" spans="1:9" x14ac:dyDescent="0.25">
      <c r="A8" s="1" t="s">
        <v>9</v>
      </c>
      <c r="B8" s="4" t="s">
        <v>10</v>
      </c>
      <c r="C8" s="16">
        <v>3736324</v>
      </c>
      <c r="D8" s="16">
        <v>460649.58493000001</v>
      </c>
      <c r="E8" s="17">
        <v>568078.47520999995</v>
      </c>
      <c r="F8" s="18">
        <f t="shared" si="0"/>
        <v>15.204208072158623</v>
      </c>
      <c r="G8" s="18">
        <f t="shared" si="1"/>
        <v>123.32117379337805</v>
      </c>
      <c r="H8" s="17">
        <v>640592.93999999994</v>
      </c>
      <c r="I8" s="18">
        <f t="shared" si="2"/>
        <v>88.680102407934754</v>
      </c>
    </row>
    <row r="9" spans="1:9" ht="24" x14ac:dyDescent="0.25">
      <c r="A9" s="3" t="s">
        <v>11</v>
      </c>
      <c r="B9" s="2" t="s">
        <v>12</v>
      </c>
      <c r="C9" s="12">
        <f>C10</f>
        <v>29634</v>
      </c>
      <c r="D9" s="12">
        <f>D10</f>
        <v>8085.6753099999996</v>
      </c>
      <c r="E9" s="12">
        <f>E10</f>
        <v>7967.4242800000002</v>
      </c>
      <c r="F9" s="13">
        <f t="shared" si="0"/>
        <v>26.886091246541138</v>
      </c>
      <c r="G9" s="13">
        <f t="shared" si="1"/>
        <v>98.537524381497846</v>
      </c>
      <c r="H9" s="12">
        <f>H10</f>
        <v>7619.05</v>
      </c>
      <c r="I9" s="13">
        <f t="shared" si="2"/>
        <v>104.57241099612156</v>
      </c>
    </row>
    <row r="10" spans="1:9" ht="24" x14ac:dyDescent="0.25">
      <c r="A10" s="1" t="s">
        <v>13</v>
      </c>
      <c r="B10" s="4" t="s">
        <v>14</v>
      </c>
      <c r="C10" s="16">
        <v>29634</v>
      </c>
      <c r="D10" s="16">
        <v>8085.6753099999996</v>
      </c>
      <c r="E10" s="16">
        <v>7967.4242800000002</v>
      </c>
      <c r="F10" s="18">
        <f t="shared" si="0"/>
        <v>26.886091246541138</v>
      </c>
      <c r="G10" s="18">
        <f t="shared" si="1"/>
        <v>98.537524381497846</v>
      </c>
      <c r="H10" s="16">
        <v>7619.05</v>
      </c>
      <c r="I10" s="18">
        <f t="shared" si="2"/>
        <v>104.57241099612156</v>
      </c>
    </row>
    <row r="11" spans="1:9" x14ac:dyDescent="0.25">
      <c r="A11" s="3" t="s">
        <v>15</v>
      </c>
      <c r="B11" s="2" t="s">
        <v>16</v>
      </c>
      <c r="C11" s="12">
        <f>SUM(C12:C16)</f>
        <v>3303016</v>
      </c>
      <c r="D11" s="12">
        <f>SUM(D12:D16)</f>
        <v>209934.42360999997</v>
      </c>
      <c r="E11" s="12">
        <f>SUM(E12:E16)</f>
        <v>312247.72648999997</v>
      </c>
      <c r="F11" s="13">
        <f t="shared" si="0"/>
        <v>9.4534124718136372</v>
      </c>
      <c r="G11" s="13">
        <f t="shared" si="1"/>
        <v>148.73583908757612</v>
      </c>
      <c r="H11" s="12">
        <f>SUM(H12:H16)</f>
        <v>510170.38</v>
      </c>
      <c r="I11" s="13">
        <f t="shared" si="2"/>
        <v>61.204597273953844</v>
      </c>
    </row>
    <row r="12" spans="1:9" ht="24" x14ac:dyDescent="0.25">
      <c r="A12" s="1" t="s">
        <v>17</v>
      </c>
      <c r="B12" s="4" t="s">
        <v>18</v>
      </c>
      <c r="C12" s="16">
        <v>3096455</v>
      </c>
      <c r="D12" s="16">
        <v>245754.61194999999</v>
      </c>
      <c r="E12" s="17">
        <v>344008.33558999997</v>
      </c>
      <c r="F12" s="18">
        <f t="shared" si="0"/>
        <v>11.109747617517451</v>
      </c>
      <c r="G12" s="18">
        <f t="shared" si="1"/>
        <v>139.98041902871398</v>
      </c>
      <c r="H12" s="17">
        <v>438429.3</v>
      </c>
      <c r="I12" s="18">
        <f t="shared" si="2"/>
        <v>78.463810605267483</v>
      </c>
    </row>
    <row r="13" spans="1:9" ht="20.25" customHeight="1" x14ac:dyDescent="0.25">
      <c r="A13" s="1" t="s">
        <v>82</v>
      </c>
      <c r="B13" s="4" t="s">
        <v>67</v>
      </c>
      <c r="C13" s="16">
        <v>0</v>
      </c>
      <c r="D13" s="16">
        <v>-11222.704379999999</v>
      </c>
      <c r="E13" s="17">
        <v>-9214.3390400000008</v>
      </c>
      <c r="F13" s="18"/>
      <c r="G13" s="18">
        <f t="shared" si="1"/>
        <v>82.104444062706406</v>
      </c>
      <c r="H13" s="17">
        <v>270.48</v>
      </c>
      <c r="I13" s="16">
        <f t="shared" si="2"/>
        <v>-3406.6618751848569</v>
      </c>
    </row>
    <row r="14" spans="1:9" ht="25.5" customHeight="1" x14ac:dyDescent="0.25">
      <c r="A14" s="1" t="s">
        <v>83</v>
      </c>
      <c r="B14" s="4" t="s">
        <v>68</v>
      </c>
      <c r="C14" s="16">
        <v>0</v>
      </c>
      <c r="D14" s="16">
        <v>0</v>
      </c>
      <c r="E14" s="17">
        <v>0</v>
      </c>
      <c r="F14" s="18"/>
      <c r="G14" s="18"/>
      <c r="H14" s="17">
        <v>159.77000000000001</v>
      </c>
      <c r="I14" s="18">
        <f t="shared" si="2"/>
        <v>0</v>
      </c>
    </row>
    <row r="15" spans="1:9" ht="31.5" customHeight="1" x14ac:dyDescent="0.25">
      <c r="A15" s="1" t="s">
        <v>84</v>
      </c>
      <c r="B15" s="4" t="s">
        <v>69</v>
      </c>
      <c r="C15" s="16">
        <v>205708</v>
      </c>
      <c r="D15" s="16">
        <v>-24680.044460000001</v>
      </c>
      <c r="E15" s="17">
        <v>-22823.291249999998</v>
      </c>
      <c r="F15" s="18">
        <f t="shared" si="0"/>
        <v>-11.094994482470298</v>
      </c>
      <c r="G15" s="18">
        <f t="shared" si="1"/>
        <v>92.476702329246919</v>
      </c>
      <c r="H15" s="17">
        <v>71310.83</v>
      </c>
      <c r="I15" s="18">
        <f t="shared" si="2"/>
        <v>-32.005364753151795</v>
      </c>
    </row>
    <row r="16" spans="1:9" ht="31.5" customHeight="1" x14ac:dyDescent="0.25">
      <c r="A16" s="1" t="s">
        <v>85</v>
      </c>
      <c r="B16" s="4" t="s">
        <v>79</v>
      </c>
      <c r="C16" s="16">
        <v>853</v>
      </c>
      <c r="D16" s="16">
        <v>82.560500000000005</v>
      </c>
      <c r="E16" s="17">
        <v>277.02118999999999</v>
      </c>
      <c r="F16" s="18">
        <f t="shared" si="0"/>
        <v>32.476106682297775</v>
      </c>
      <c r="G16" s="18">
        <f t="shared" si="1"/>
        <v>335.53719999273255</v>
      </c>
      <c r="H16" s="17"/>
      <c r="I16" s="18"/>
    </row>
    <row r="17" spans="1:9" x14ac:dyDescent="0.25">
      <c r="A17" s="3" t="s">
        <v>19</v>
      </c>
      <c r="B17" s="2" t="s">
        <v>20</v>
      </c>
      <c r="C17" s="12">
        <f>C18+C19</f>
        <v>2650884</v>
      </c>
      <c r="D17" s="12">
        <f>D18+D19</f>
        <v>348248.5858</v>
      </c>
      <c r="E17" s="12">
        <f>E18+E19</f>
        <v>445192.7329</v>
      </c>
      <c r="F17" s="13">
        <f t="shared" si="0"/>
        <v>16.79412350370669</v>
      </c>
      <c r="G17" s="13">
        <f t="shared" si="1"/>
        <v>127.83762836460598</v>
      </c>
      <c r="H17" s="12">
        <f>H18+H19</f>
        <v>462325.07999999996</v>
      </c>
      <c r="I17" s="13">
        <f t="shared" si="2"/>
        <v>96.294307222095767</v>
      </c>
    </row>
    <row r="18" spans="1:9" x14ac:dyDescent="0.25">
      <c r="A18" s="1" t="s">
        <v>64</v>
      </c>
      <c r="B18" s="4" t="s">
        <v>63</v>
      </c>
      <c r="C18" s="16">
        <v>539700</v>
      </c>
      <c r="D18" s="16">
        <v>20526.556489999999</v>
      </c>
      <c r="E18" s="17">
        <v>25527.566709999999</v>
      </c>
      <c r="F18" s="18">
        <f t="shared" si="0"/>
        <v>4.7299549212525474</v>
      </c>
      <c r="G18" s="18">
        <f t="shared" si="1"/>
        <v>124.36361024527598</v>
      </c>
      <c r="H18" s="17">
        <v>41551.79</v>
      </c>
      <c r="I18" s="18">
        <f t="shared" si="2"/>
        <v>61.435540346155967</v>
      </c>
    </row>
    <row r="19" spans="1:9" x14ac:dyDescent="0.25">
      <c r="A19" s="1" t="s">
        <v>66</v>
      </c>
      <c r="B19" s="4" t="s">
        <v>65</v>
      </c>
      <c r="C19" s="16">
        <v>2111184</v>
      </c>
      <c r="D19" s="16">
        <v>327722.02931000001</v>
      </c>
      <c r="E19" s="16">
        <v>419665.16619000002</v>
      </c>
      <c r="F19" s="18">
        <f t="shared" si="0"/>
        <v>19.878189972546213</v>
      </c>
      <c r="G19" s="18">
        <f t="shared" si="1"/>
        <v>128.05522017350529</v>
      </c>
      <c r="H19" s="16">
        <v>420773.29</v>
      </c>
      <c r="I19" s="18">
        <f t="shared" si="2"/>
        <v>99.736645876452855</v>
      </c>
    </row>
    <row r="20" spans="1:9" ht="24" hidden="1" x14ac:dyDescent="0.25">
      <c r="A20" s="3" t="s">
        <v>21</v>
      </c>
      <c r="B20" s="2" t="s">
        <v>22</v>
      </c>
      <c r="C20" s="12">
        <v>0</v>
      </c>
      <c r="D20" s="12"/>
      <c r="E20" s="12">
        <v>0</v>
      </c>
      <c r="F20" s="18" t="e">
        <f t="shared" si="0"/>
        <v>#DIV/0!</v>
      </c>
      <c r="G20" s="13" t="e">
        <f t="shared" si="1"/>
        <v>#DIV/0!</v>
      </c>
      <c r="H20" s="12">
        <v>0</v>
      </c>
      <c r="I20" s="13" t="e">
        <f t="shared" si="2"/>
        <v>#DIV/0!</v>
      </c>
    </row>
    <row r="21" spans="1:9" hidden="1" x14ac:dyDescent="0.25">
      <c r="A21" s="1" t="s">
        <v>23</v>
      </c>
      <c r="B21" s="4" t="s">
        <v>24</v>
      </c>
      <c r="C21" s="16">
        <v>0</v>
      </c>
      <c r="D21" s="16"/>
      <c r="E21" s="17">
        <v>0</v>
      </c>
      <c r="F21" s="18" t="e">
        <f t="shared" si="0"/>
        <v>#DIV/0!</v>
      </c>
      <c r="G21" s="13" t="e">
        <f t="shared" si="1"/>
        <v>#DIV/0!</v>
      </c>
      <c r="H21" s="17">
        <v>0</v>
      </c>
      <c r="I21" s="13" t="e">
        <f t="shared" si="2"/>
        <v>#DIV/0!</v>
      </c>
    </row>
    <row r="22" spans="1:9" ht="24" hidden="1" x14ac:dyDescent="0.25">
      <c r="A22" s="1" t="s">
        <v>25</v>
      </c>
      <c r="B22" s="4" t="s">
        <v>26</v>
      </c>
      <c r="C22" s="16">
        <v>0</v>
      </c>
      <c r="D22" s="16"/>
      <c r="E22" s="17">
        <v>0</v>
      </c>
      <c r="F22" s="18" t="e">
        <f t="shared" si="0"/>
        <v>#DIV/0!</v>
      </c>
      <c r="G22" s="13" t="e">
        <f t="shared" si="1"/>
        <v>#DIV/0!</v>
      </c>
      <c r="H22" s="17">
        <v>0</v>
      </c>
      <c r="I22" s="13" t="e">
        <f t="shared" si="2"/>
        <v>#DIV/0!</v>
      </c>
    </row>
    <row r="23" spans="1:9" ht="24" hidden="1" x14ac:dyDescent="0.25">
      <c r="A23" s="1" t="s">
        <v>27</v>
      </c>
      <c r="B23" s="4" t="s">
        <v>28</v>
      </c>
      <c r="C23" s="14">
        <v>0</v>
      </c>
      <c r="D23" s="14"/>
      <c r="E23" s="19">
        <v>0</v>
      </c>
      <c r="F23" s="18" t="e">
        <f t="shared" si="0"/>
        <v>#DIV/0!</v>
      </c>
      <c r="G23" s="13" t="e">
        <f t="shared" si="1"/>
        <v>#DIV/0!</v>
      </c>
      <c r="H23" s="19">
        <v>0</v>
      </c>
      <c r="I23" s="13" t="e">
        <f t="shared" si="2"/>
        <v>#DIV/0!</v>
      </c>
    </row>
    <row r="24" spans="1:9" x14ac:dyDescent="0.25">
      <c r="A24" s="3" t="s">
        <v>29</v>
      </c>
      <c r="B24" s="2" t="s">
        <v>30</v>
      </c>
      <c r="C24" s="12">
        <v>79687</v>
      </c>
      <c r="D24" s="12">
        <v>13609.870870000001</v>
      </c>
      <c r="E24" s="20">
        <v>14781.452939999999</v>
      </c>
      <c r="F24" s="18">
        <f t="shared" si="0"/>
        <v>18.549390665980649</v>
      </c>
      <c r="G24" s="13">
        <f t="shared" si="1"/>
        <v>108.60832612734406</v>
      </c>
      <c r="H24" s="20">
        <v>17740.45</v>
      </c>
      <c r="I24" s="13">
        <f t="shared" si="2"/>
        <v>83.320620051915242</v>
      </c>
    </row>
    <row r="25" spans="1:9" ht="24" x14ac:dyDescent="0.25">
      <c r="A25" s="3" t="s">
        <v>31</v>
      </c>
      <c r="B25" s="2" t="s">
        <v>32</v>
      </c>
      <c r="C25" s="12">
        <v>0</v>
      </c>
      <c r="D25" s="12">
        <v>-0.39215</v>
      </c>
      <c r="E25" s="20">
        <v>0.21557999999999999</v>
      </c>
      <c r="F25" s="13"/>
      <c r="G25" s="13">
        <f t="shared" si="1"/>
        <v>-54.97386204258575</v>
      </c>
      <c r="H25" s="20">
        <v>0</v>
      </c>
      <c r="I25" s="13"/>
    </row>
    <row r="26" spans="1:9" x14ac:dyDescent="0.25">
      <c r="A26" s="1"/>
      <c r="B26" s="8" t="s">
        <v>33</v>
      </c>
      <c r="C26" s="14">
        <f>SUM(C27:C33)</f>
        <v>1432514</v>
      </c>
      <c r="D26" s="14">
        <f>SUM(D27:D33)</f>
        <v>496840.80951000005</v>
      </c>
      <c r="E26" s="14">
        <f>SUM(E27:E33)</f>
        <v>486500.80952000001</v>
      </c>
      <c r="F26" s="15">
        <f t="shared" si="0"/>
        <v>33.961330187348956</v>
      </c>
      <c r="G26" s="15">
        <f t="shared" si="1"/>
        <v>97.918850506624509</v>
      </c>
      <c r="H26" s="14">
        <f>SUM(H27:H33)</f>
        <v>389527.82999999996</v>
      </c>
      <c r="I26" s="15">
        <f t="shared" si="2"/>
        <v>124.89500673674588</v>
      </c>
    </row>
    <row r="27" spans="1:9" ht="36" x14ac:dyDescent="0.25">
      <c r="A27" s="3" t="s">
        <v>34</v>
      </c>
      <c r="B27" s="2" t="s">
        <v>35</v>
      </c>
      <c r="C27" s="12">
        <v>993141</v>
      </c>
      <c r="D27" s="12">
        <v>227014.99298000001</v>
      </c>
      <c r="E27" s="20">
        <v>213829.85149</v>
      </c>
      <c r="F27" s="13">
        <f t="shared" si="0"/>
        <v>21.530663973192127</v>
      </c>
      <c r="G27" s="13">
        <f t="shared" si="1"/>
        <v>94.191951237704558</v>
      </c>
      <c r="H27" s="20">
        <v>216492.96</v>
      </c>
      <c r="I27" s="13">
        <f t="shared" si="2"/>
        <v>98.769886785233112</v>
      </c>
    </row>
    <row r="28" spans="1:9" x14ac:dyDescent="0.25">
      <c r="A28" s="3" t="s">
        <v>36</v>
      </c>
      <c r="B28" s="2" t="s">
        <v>37</v>
      </c>
      <c r="C28" s="12">
        <v>1843</v>
      </c>
      <c r="D28" s="12">
        <v>543.24599999999998</v>
      </c>
      <c r="E28" s="20">
        <v>642.82392000000004</v>
      </c>
      <c r="F28" s="13">
        <f t="shared" si="0"/>
        <v>34.879214324470972</v>
      </c>
      <c r="G28" s="13">
        <f t="shared" si="1"/>
        <v>118.33017086181952</v>
      </c>
      <c r="H28" s="20">
        <v>747.38</v>
      </c>
      <c r="I28" s="13">
        <f t="shared" si="2"/>
        <v>86.010318713372058</v>
      </c>
    </row>
    <row r="29" spans="1:9" ht="24" x14ac:dyDescent="0.25">
      <c r="A29" s="3" t="s">
        <v>38</v>
      </c>
      <c r="B29" s="2" t="s">
        <v>39</v>
      </c>
      <c r="C29" s="12">
        <v>84487</v>
      </c>
      <c r="D29" s="12">
        <v>78675.490460000001</v>
      </c>
      <c r="E29" s="20">
        <v>79526.040219999995</v>
      </c>
      <c r="F29" s="13">
        <f t="shared" si="0"/>
        <v>94.128138317137541</v>
      </c>
      <c r="G29" s="13">
        <f t="shared" si="1"/>
        <v>101.08108606000039</v>
      </c>
      <c r="H29" s="20">
        <v>11451.05</v>
      </c>
      <c r="I29" s="13">
        <f t="shared" si="2"/>
        <v>694.48688303692677</v>
      </c>
    </row>
    <row r="30" spans="1:9" ht="24" x14ac:dyDescent="0.25">
      <c r="A30" s="3" t="s">
        <v>40</v>
      </c>
      <c r="B30" s="2" t="s">
        <v>41</v>
      </c>
      <c r="C30" s="12">
        <v>131088</v>
      </c>
      <c r="D30" s="12">
        <v>34382.720959999999</v>
      </c>
      <c r="E30" s="20">
        <v>35768.307889999996</v>
      </c>
      <c r="F30" s="13">
        <f t="shared" si="0"/>
        <v>27.285722484132791</v>
      </c>
      <c r="G30" s="13">
        <f t="shared" si="1"/>
        <v>104.02989318853488</v>
      </c>
      <c r="H30" s="20">
        <v>63906.17</v>
      </c>
      <c r="I30" s="13">
        <f t="shared" si="2"/>
        <v>55.970038401612861</v>
      </c>
    </row>
    <row r="31" spans="1:9" x14ac:dyDescent="0.25">
      <c r="A31" s="3" t="s">
        <v>42</v>
      </c>
      <c r="B31" s="2" t="s">
        <v>43</v>
      </c>
      <c r="C31" s="12">
        <v>0</v>
      </c>
      <c r="D31" s="12">
        <v>0</v>
      </c>
      <c r="E31" s="20">
        <v>0</v>
      </c>
      <c r="F31" s="13"/>
      <c r="G31" s="13"/>
      <c r="H31" s="20">
        <v>0</v>
      </c>
      <c r="I31" s="13"/>
    </row>
    <row r="32" spans="1:9" x14ac:dyDescent="0.25">
      <c r="A32" s="3" t="s">
        <v>44</v>
      </c>
      <c r="B32" s="2" t="s">
        <v>45</v>
      </c>
      <c r="C32" s="12">
        <v>104378</v>
      </c>
      <c r="D32" s="12">
        <v>51691.108740000003</v>
      </c>
      <c r="E32" s="20">
        <v>51385.514929999998</v>
      </c>
      <c r="F32" s="13">
        <f t="shared" si="0"/>
        <v>49.230216070436299</v>
      </c>
      <c r="G32" s="13">
        <f t="shared" si="1"/>
        <v>99.408807786389133</v>
      </c>
      <c r="H32" s="20">
        <v>15537.99</v>
      </c>
      <c r="I32" s="13">
        <f t="shared" si="2"/>
        <v>330.70889432931801</v>
      </c>
    </row>
    <row r="33" spans="1:9" x14ac:dyDescent="0.25">
      <c r="A33" s="3" t="s">
        <v>46</v>
      </c>
      <c r="B33" s="5" t="s">
        <v>47</v>
      </c>
      <c r="C33" s="20">
        <v>117577</v>
      </c>
      <c r="D33" s="20">
        <v>104533.25036999999</v>
      </c>
      <c r="E33" s="20">
        <v>105348.27107</v>
      </c>
      <c r="F33" s="13">
        <f t="shared" si="0"/>
        <v>89.599386844365824</v>
      </c>
      <c r="G33" s="13">
        <f t="shared" si="1"/>
        <v>100.77967603333408</v>
      </c>
      <c r="H33" s="20">
        <v>81392.28</v>
      </c>
      <c r="I33" s="13">
        <f t="shared" si="2"/>
        <v>129.4327558707042</v>
      </c>
    </row>
    <row r="34" spans="1:9" x14ac:dyDescent="0.25">
      <c r="A34" s="3" t="s">
        <v>48</v>
      </c>
      <c r="B34" s="2" t="s">
        <v>49</v>
      </c>
      <c r="C34" s="20">
        <f>C35+C40+C42+C43</f>
        <v>11555748.42945</v>
      </c>
      <c r="D34" s="20">
        <f>D35+D40+D42+D43</f>
        <v>1677403.47529</v>
      </c>
      <c r="E34" s="20">
        <f>E35+E40+E42+E43+E41</f>
        <v>1817964.6814200003</v>
      </c>
      <c r="F34" s="13">
        <f t="shared" si="0"/>
        <v>15.732124081092746</v>
      </c>
      <c r="G34" s="13">
        <f t="shared" si="1"/>
        <v>108.3796896930656</v>
      </c>
      <c r="H34" s="20">
        <f>H35+H40+H42+H43</f>
        <v>1658500.61</v>
      </c>
      <c r="I34" s="13">
        <f t="shared" si="2"/>
        <v>109.61495404092737</v>
      </c>
    </row>
    <row r="35" spans="1:9" ht="24" x14ac:dyDescent="0.25">
      <c r="A35" s="3" t="s">
        <v>50</v>
      </c>
      <c r="B35" s="2" t="s">
        <v>51</v>
      </c>
      <c r="C35" s="20">
        <f>C37+C38+C39+C36</f>
        <v>11555748.42945</v>
      </c>
      <c r="D35" s="20">
        <f>D37+D38+D39+D36</f>
        <v>1677403.47529</v>
      </c>
      <c r="E35" s="20">
        <f>E37+E38+E39+E36</f>
        <v>1828665.0214200001</v>
      </c>
      <c r="F35" s="13">
        <f t="shared" si="0"/>
        <v>15.824721631699939</v>
      </c>
      <c r="G35" s="13">
        <f t="shared" si="1"/>
        <v>109.017600616563</v>
      </c>
      <c r="H35" s="20">
        <f>H37+H38+H39+H36</f>
        <v>1694441.1400000001</v>
      </c>
      <c r="I35" s="13">
        <f t="shared" si="2"/>
        <v>107.92142484335572</v>
      </c>
    </row>
    <row r="36" spans="1:9" x14ac:dyDescent="0.25">
      <c r="A36" s="1" t="s">
        <v>70</v>
      </c>
      <c r="B36" s="4" t="s">
        <v>52</v>
      </c>
      <c r="C36" s="17">
        <v>0</v>
      </c>
      <c r="D36" s="17">
        <v>0</v>
      </c>
      <c r="E36" s="17">
        <v>0</v>
      </c>
      <c r="F36" s="13"/>
      <c r="G36" s="13"/>
      <c r="H36" s="17">
        <v>0</v>
      </c>
      <c r="I36" s="13"/>
    </row>
    <row r="37" spans="1:9" ht="24" x14ac:dyDescent="0.25">
      <c r="A37" s="1" t="s">
        <v>71</v>
      </c>
      <c r="B37" s="4" t="s">
        <v>53</v>
      </c>
      <c r="C37" s="17">
        <v>5904710.4094500002</v>
      </c>
      <c r="D37" s="17">
        <v>309133.60051000002</v>
      </c>
      <c r="E37" s="17">
        <v>450770.00608999998</v>
      </c>
      <c r="F37" s="18">
        <f t="shared" si="0"/>
        <v>7.6340747442682355</v>
      </c>
      <c r="G37" s="18">
        <f t="shared" si="1"/>
        <v>145.8172147402716</v>
      </c>
      <c r="H37" s="17">
        <f>241426.46+95800.33</f>
        <v>337226.79</v>
      </c>
      <c r="I37" s="18">
        <f t="shared" si="2"/>
        <v>133.66969038551179</v>
      </c>
    </row>
    <row r="38" spans="1:9" x14ac:dyDescent="0.25">
      <c r="A38" s="1" t="s">
        <v>72</v>
      </c>
      <c r="B38" s="4" t="s">
        <v>54</v>
      </c>
      <c r="C38" s="17">
        <v>5648968.0199999996</v>
      </c>
      <c r="D38" s="17">
        <v>1368062.87478</v>
      </c>
      <c r="E38" s="17">
        <v>1377895.0153300001</v>
      </c>
      <c r="F38" s="18">
        <f t="shared" si="0"/>
        <v>24.391977622312691</v>
      </c>
      <c r="G38" s="18">
        <f t="shared" si="1"/>
        <v>100.71869069260295</v>
      </c>
      <c r="H38" s="17">
        <v>1354071.35</v>
      </c>
      <c r="I38" s="18">
        <f t="shared" si="2"/>
        <v>101.75940989594085</v>
      </c>
    </row>
    <row r="39" spans="1:9" x14ac:dyDescent="0.25">
      <c r="A39" s="1" t="s">
        <v>55</v>
      </c>
      <c r="B39" s="4" t="s">
        <v>56</v>
      </c>
      <c r="C39" s="17">
        <v>2070</v>
      </c>
      <c r="D39" s="17">
        <v>207</v>
      </c>
      <c r="E39" s="17">
        <v>0</v>
      </c>
      <c r="F39" s="18">
        <f t="shared" si="0"/>
        <v>0</v>
      </c>
      <c r="G39" s="18">
        <f t="shared" si="1"/>
        <v>0</v>
      </c>
      <c r="H39" s="17">
        <v>3143</v>
      </c>
      <c r="I39" s="18">
        <f t="shared" si="2"/>
        <v>0</v>
      </c>
    </row>
    <row r="40" spans="1:9" x14ac:dyDescent="0.25">
      <c r="A40" s="3" t="s">
        <v>57</v>
      </c>
      <c r="B40" s="2" t="s">
        <v>58</v>
      </c>
      <c r="C40" s="21">
        <v>0</v>
      </c>
      <c r="D40" s="21">
        <v>0</v>
      </c>
      <c r="E40" s="21">
        <v>0</v>
      </c>
      <c r="F40" s="13"/>
      <c r="G40" s="13"/>
      <c r="H40" s="21">
        <v>0</v>
      </c>
      <c r="I40" s="13"/>
    </row>
    <row r="41" spans="1:9" ht="75" customHeight="1" x14ac:dyDescent="0.25">
      <c r="A41" s="3" t="s">
        <v>80</v>
      </c>
      <c r="B41" s="22" t="s">
        <v>81</v>
      </c>
      <c r="C41" s="20">
        <v>0</v>
      </c>
      <c r="D41" s="20">
        <v>0</v>
      </c>
      <c r="E41" s="21">
        <v>-141.44999999999999</v>
      </c>
      <c r="F41" s="13"/>
      <c r="G41" s="13"/>
      <c r="H41" s="21">
        <v>0</v>
      </c>
      <c r="I41" s="13"/>
    </row>
    <row r="42" spans="1:9" ht="72" x14ac:dyDescent="0.25">
      <c r="A42" s="3" t="s">
        <v>59</v>
      </c>
      <c r="B42" s="2" t="s">
        <v>60</v>
      </c>
      <c r="C42" s="21">
        <v>0</v>
      </c>
      <c r="D42" s="21">
        <v>0</v>
      </c>
      <c r="E42" s="20">
        <v>983.5</v>
      </c>
      <c r="F42" s="13"/>
      <c r="G42" s="13"/>
      <c r="H42" s="20">
        <v>8997.44</v>
      </c>
      <c r="I42" s="13">
        <f t="shared" si="2"/>
        <v>10.930887007860013</v>
      </c>
    </row>
    <row r="43" spans="1:9" ht="36" x14ac:dyDescent="0.25">
      <c r="A43" s="3" t="s">
        <v>61</v>
      </c>
      <c r="B43" s="2" t="s">
        <v>62</v>
      </c>
      <c r="C43" s="21">
        <v>0</v>
      </c>
      <c r="D43" s="21">
        <v>0</v>
      </c>
      <c r="E43" s="20">
        <v>-11542.39</v>
      </c>
      <c r="F43" s="13"/>
      <c r="G43" s="13"/>
      <c r="H43" s="20">
        <v>-44937.97</v>
      </c>
      <c r="I43" s="13">
        <f t="shared" si="2"/>
        <v>25.685161123210502</v>
      </c>
    </row>
    <row r="45" spans="1:9" x14ac:dyDescent="0.25">
      <c r="A45" s="6"/>
      <c r="C45" s="10"/>
      <c r="D45" s="10"/>
      <c r="E45" s="10"/>
      <c r="F45" s="10"/>
      <c r="G45" s="10"/>
      <c r="H45" s="7"/>
      <c r="I45" s="10"/>
    </row>
    <row r="46" spans="1:9" x14ac:dyDescent="0.25">
      <c r="C46" s="10"/>
      <c r="D46" s="10"/>
      <c r="E46" s="10"/>
      <c r="F46" s="10"/>
      <c r="G46" s="10"/>
      <c r="H46" s="7"/>
      <c r="I46" s="10"/>
    </row>
    <row r="47" spans="1:9" x14ac:dyDescent="0.25">
      <c r="C47" s="10"/>
      <c r="D47" s="10"/>
      <c r="E47" s="10"/>
      <c r="F47" s="10"/>
      <c r="G47" s="10"/>
      <c r="H47" s="7"/>
      <c r="I47" s="10"/>
    </row>
    <row r="48" spans="1:9" x14ac:dyDescent="0.25">
      <c r="C48" s="10"/>
      <c r="D48" s="10"/>
      <c r="E48" s="10"/>
      <c r="F48" s="10"/>
      <c r="G48" s="10"/>
      <c r="H48" s="7"/>
      <c r="I48" s="10"/>
    </row>
  </sheetData>
  <mergeCells count="1">
    <mergeCell ref="A1:I1"/>
  </mergeCells>
  <pageMargins left="0.39370078740157483" right="0.35433070866141736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cp:lastPrinted>2023-04-13T10:42:23Z</cp:lastPrinted>
  <dcterms:created xsi:type="dcterms:W3CDTF">2017-12-11T14:03:53Z</dcterms:created>
  <dcterms:modified xsi:type="dcterms:W3CDTF">2023-05-18T05:58:15Z</dcterms:modified>
</cp:coreProperties>
</file>